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20700" windowHeight="11760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E24" i="1" l="1"/>
  <c r="F24" i="1"/>
  <c r="E23" i="1"/>
  <c r="F23" i="1"/>
  <c r="E22" i="1"/>
  <c r="F22" i="1"/>
  <c r="E21" i="1"/>
  <c r="F21" i="1"/>
  <c r="E20" i="1"/>
  <c r="F20" i="1"/>
  <c r="E19" i="1"/>
  <c r="F19" i="1"/>
  <c r="E18" i="1"/>
  <c r="F18" i="1"/>
  <c r="E15" i="1"/>
  <c r="F15" i="1"/>
  <c r="E14" i="1"/>
  <c r="F14" i="1"/>
  <c r="E13" i="1"/>
  <c r="F13" i="1"/>
  <c r="E12" i="1"/>
  <c r="F12" i="1"/>
  <c r="E11" i="1"/>
  <c r="F11" i="1"/>
  <c r="E10" i="1"/>
  <c r="F10" i="1"/>
  <c r="E9" i="1"/>
  <c r="F9" i="1"/>
  <c r="E8" i="1"/>
  <c r="F8" i="1"/>
  <c r="E7" i="1"/>
  <c r="F7" i="1"/>
  <c r="E16" i="1"/>
  <c r="E17" i="1"/>
  <c r="E25" i="1"/>
  <c r="D25" i="1"/>
  <c r="H25" i="1"/>
  <c r="C25" i="1"/>
  <c r="G25" i="1"/>
  <c r="I25" i="1"/>
  <c r="F25" i="1"/>
</calcChain>
</file>

<file path=xl/sharedStrings.xml><?xml version="1.0" encoding="utf-8"?>
<sst xmlns="http://schemas.openxmlformats.org/spreadsheetml/2006/main" count="56" uniqueCount="51">
  <si>
    <t>Funds for State Formula-Allocated and Selected Student Aid Programs</t>
  </si>
  <si>
    <t>U.S.  Department of Education Funding</t>
  </si>
  <si>
    <t>Amount Change</t>
  </si>
  <si>
    <t>Percent Change</t>
  </si>
  <si>
    <t>Program</t>
  </si>
  <si>
    <t>Grants to Local Educational Agencies</t>
  </si>
  <si>
    <t>School Improvement Programs</t>
  </si>
  <si>
    <t>State Agency Program--Migrant</t>
  </si>
  <si>
    <t>State Agency Program--Neglected and Delinquent</t>
  </si>
  <si>
    <t xml:space="preserve">         ---</t>
  </si>
  <si>
    <t>Mathematics and Science Partnerships</t>
  </si>
  <si>
    <t>21st Century Community Learning Centers</t>
  </si>
  <si>
    <t>State Assessments</t>
  </si>
  <si>
    <t>Rural and Low-income Schools Program</t>
  </si>
  <si>
    <t>Student Support and Academic Enrichment State Grants</t>
  </si>
  <si>
    <t>Indian Education--Grants to Local Educational Agencies</t>
  </si>
  <si>
    <t>English Language Acquisition</t>
  </si>
  <si>
    <t>Homeless Children and Youth Education</t>
  </si>
  <si>
    <t>Special Education--Grants to States</t>
  </si>
  <si>
    <t>Special Education--Preschool Grants</t>
  </si>
  <si>
    <t>Career and Technical Education State Grants</t>
  </si>
  <si>
    <t>Adult Basic and Literacy Education State Grants</t>
  </si>
  <si>
    <t>English Literacy and Civics Education State Grants</t>
  </si>
  <si>
    <t>Total</t>
  </si>
  <si>
    <t>7043-1001</t>
  </si>
  <si>
    <t>7043-1006</t>
  </si>
  <si>
    <t>7043-1004</t>
  </si>
  <si>
    <t>7043-1005</t>
  </si>
  <si>
    <t>7043-2001</t>
  </si>
  <si>
    <t>7043-2003</t>
  </si>
  <si>
    <t>7043-4002</t>
  </si>
  <si>
    <t>7043-6001</t>
  </si>
  <si>
    <t>7043-6002</t>
  </si>
  <si>
    <t>7043-6501</t>
  </si>
  <si>
    <t>New Account</t>
  </si>
  <si>
    <t>7043-3001</t>
  </si>
  <si>
    <t>FFY 2015 Actual</t>
  </si>
  <si>
    <t>FFY 2016 Estimate</t>
  </si>
  <si>
    <t>FFY 2017 Estimate</t>
  </si>
  <si>
    <t>7043-7001</t>
  </si>
  <si>
    <t>7043-7002</t>
  </si>
  <si>
    <t>7043-8001</t>
  </si>
  <si>
    <t>7038-0107</t>
  </si>
  <si>
    <t>Account #</t>
  </si>
  <si>
    <t>SFY 2016</t>
  </si>
  <si>
    <t>SFY 2017</t>
  </si>
  <si>
    <t>SFY 2018</t>
  </si>
  <si>
    <t>SFY 2017 to 2018</t>
  </si>
  <si>
    <t>SFY 2016 to 2017</t>
  </si>
  <si>
    <t>-</t>
  </si>
  <si>
    <t>Supporting Effective Instruction State Grants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</si>
</sst>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15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  <xf numFmtId="0" fontId="6" fillId="0" borderId="0"/>
    <xf numFmtId="0" fontId="4" fillId="0" borderId="0"/>
  </cellStyleXfs>
  <cellXfs count="45">
    <xf numFmtId="0" fontId="0" fillId="0" borderId="0" xfId="0"/>
    <xf numFmtId="0" fontId="3" fillId="0" borderId="0" xfId="2"/>
    <xf numFmtId="0" fontId="3" fillId="0" borderId="0" xfId="2" applyFill="1"/>
    <xf numFmtId="3" fontId="0" fillId="0" borderId="0" xfId="0" applyNumberFormat="1"/>
    <xf numFmtId="164" fontId="0" fillId="0" borderId="0" xfId="1" applyNumberFormat="1" applyFont="1"/>
    <xf numFmtId="0" fontId="0" fillId="0" borderId="0" xfId="0" applyFont="1"/>
    <xf numFmtId="0" fontId="8" fillId="0" borderId="0" xfId="2" applyFont="1" applyFill="1"/>
    <xf numFmtId="3" fontId="8" fillId="0" borderId="0" xfId="2" applyNumberFormat="1" applyFont="1" applyFill="1" applyBorder="1"/>
    <xf numFmtId="0" fontId="12" fillId="0" borderId="0" xfId="2" applyFont="1" applyFill="1" applyBorder="1" applyAlignment="1">
      <alignment wrapText="1"/>
    </xf>
    <xf numFmtId="164" fontId="3" fillId="0" borderId="0" xfId="1" applyNumberFormat="1" applyFont="1" applyFill="1"/>
    <xf numFmtId="0" fontId="3" fillId="0" borderId="0" xfId="2" applyFill="1" applyAlignment="1"/>
    <xf numFmtId="0" fontId="2" fillId="0" borderId="1" xfId="0" applyFont="1" applyBorder="1"/>
    <xf numFmtId="0" fontId="10" fillId="0" borderId="1" xfId="2" applyFont="1" applyFill="1" applyBorder="1"/>
    <xf numFmtId="0" fontId="10" fillId="0" borderId="1" xfId="2" applyFont="1" applyBorder="1" applyAlignment="1">
      <alignment horizontal="center"/>
    </xf>
    <xf numFmtId="0" fontId="10" fillId="0" borderId="1" xfId="2" applyFont="1" applyBorder="1" applyAlignment="1">
      <alignment horizontal="left"/>
    </xf>
    <xf numFmtId="37" fontId="10" fillId="0" borderId="1" xfId="2" applyNumberFormat="1" applyFont="1" applyBorder="1" applyAlignment="1" applyProtection="1">
      <alignment horizontal="center"/>
    </xf>
    <xf numFmtId="0" fontId="7" fillId="0" borderId="1" xfId="0" applyFont="1" applyBorder="1"/>
    <xf numFmtId="0" fontId="8" fillId="0" borderId="1" xfId="2" applyFont="1" applyFill="1" applyBorder="1"/>
    <xf numFmtId="3" fontId="8" fillId="0" borderId="1" xfId="2" applyNumberFormat="1" applyFont="1" applyBorder="1"/>
    <xf numFmtId="164" fontId="9" fillId="0" borderId="1" xfId="5" applyNumberFormat="1" applyFont="1" applyBorder="1" applyAlignment="1" applyProtection="1">
      <alignment horizontal="right"/>
    </xf>
    <xf numFmtId="164" fontId="9" fillId="0" borderId="1" xfId="2" applyNumberFormat="1" applyFont="1" applyBorder="1" applyAlignment="1" applyProtection="1">
      <alignment horizontal="right"/>
    </xf>
    <xf numFmtId="0" fontId="8" fillId="0" borderId="1" xfId="2" quotePrefix="1" applyFont="1" applyFill="1" applyBorder="1"/>
    <xf numFmtId="3" fontId="8" fillId="0" borderId="1" xfId="2" applyNumberFormat="1" applyFont="1" applyFill="1" applyBorder="1"/>
    <xf numFmtId="164" fontId="9" fillId="0" borderId="1" xfId="2" applyNumberFormat="1" applyFont="1" applyFill="1" applyBorder="1" applyAlignment="1" applyProtection="1">
      <alignment horizontal="right"/>
    </xf>
    <xf numFmtId="0" fontId="0" fillId="0" borderId="1" xfId="0" applyFont="1" applyBorder="1"/>
    <xf numFmtId="0" fontId="11" fillId="0" borderId="0" xfId="2" applyFont="1" applyFill="1"/>
    <xf numFmtId="0" fontId="0" fillId="0" borderId="0" xfId="0" applyFont="1" applyBorder="1"/>
    <xf numFmtId="0" fontId="10" fillId="0" borderId="0" xfId="2" applyFont="1" applyFill="1" applyBorder="1"/>
    <xf numFmtId="164" fontId="3" fillId="0" borderId="0" xfId="1" applyNumberFormat="1" applyFont="1" applyFill="1" applyBorder="1"/>
    <xf numFmtId="0" fontId="8" fillId="0" borderId="1" xfId="2" applyFont="1" applyBorder="1" applyAlignment="1">
      <alignment wrapText="1"/>
    </xf>
    <xf numFmtId="3" fontId="10" fillId="0" borderId="1" xfId="2" applyNumberFormat="1" applyFont="1" applyFill="1" applyBorder="1"/>
    <xf numFmtId="164" fontId="5" fillId="0" borderId="1" xfId="1" applyNumberFormat="1" applyFont="1" applyFill="1" applyBorder="1"/>
    <xf numFmtId="0" fontId="12" fillId="0" borderId="0" xfId="2" applyFont="1" applyFill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39" fontId="13" fillId="0" borderId="0" xfId="2" applyNumberFormat="1" applyFont="1" applyFill="1" applyBorder="1" applyProtection="1"/>
    <xf numFmtId="0" fontId="14" fillId="0" borderId="0" xfId="2" applyFont="1" applyFill="1" applyBorder="1"/>
    <xf numFmtId="0" fontId="3" fillId="0" borderId="0" xfId="2" applyFill="1" applyBorder="1"/>
    <xf numFmtId="0" fontId="10" fillId="0" borderId="1" xfId="2" applyFont="1" applyFill="1" applyBorder="1" applyAlignment="1">
      <alignment horizontal="center"/>
    </xf>
    <xf numFmtId="37" fontId="10" fillId="0" borderId="1" xfId="2" applyNumberFormat="1" applyFont="1" applyFill="1" applyBorder="1" applyAlignment="1" applyProtection="1">
      <alignment horizontal="center"/>
    </xf>
    <xf numFmtId="164" fontId="8" fillId="0" borderId="1" xfId="2" applyNumberFormat="1" applyFont="1" applyFill="1" applyBorder="1"/>
    <xf numFmtId="164" fontId="8" fillId="0" borderId="1" xfId="2" applyNumberFormat="1" applyFont="1" applyFill="1" applyBorder="1" applyAlignment="1">
      <alignment horizontal="center"/>
    </xf>
    <xf numFmtId="164" fontId="10" fillId="0" borderId="1" xfId="2" applyNumberFormat="1" applyFont="1" applyFill="1" applyBorder="1"/>
    <xf numFmtId="0" fontId="12" fillId="0" borderId="0" xfId="2" applyFont="1" applyFill="1" applyBorder="1" applyAlignment="1">
      <alignment horizontal="left"/>
    </xf>
    <xf numFmtId="0" fontId="12" fillId="0" borderId="0" xfId="2" applyFont="1" applyFill="1" applyBorder="1" applyAlignment="1">
      <alignment horizontal="left" wrapText="1"/>
    </xf>
    <xf numFmtId="0" fontId="5" fillId="0" borderId="0" xfId="2" applyFont="1" applyFill="1" applyAlignment="1">
      <alignment horizontal="center"/>
    </xf>
  </cellXfs>
  <cellStyles count="6">
    <cellStyle name="Comma 2" xfId="3"/>
    <cellStyle name="Normal" xfId="0" builtinId="0"/>
    <cellStyle name="Normal 2" xfId="2"/>
    <cellStyle name="Normal 2 2" xfId="4"/>
    <cellStyle name="Normal 3" xfId="5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workbookViewId="0">
      <selection activeCell="B9" sqref="B9"/>
    </sheetView>
  </sheetViews>
  <sheetFormatPr defaultRowHeight="15" x14ac:dyDescent="0.25"/>
  <cols>
    <col min="1" max="1" width="13.42578125" style="5" bestFit="1" customWidth="1"/>
    <col min="2" max="2" width="53.7109375" style="5" customWidth="1"/>
    <col min="3" max="3" width="18.140625" style="5" bestFit="1" customWidth="1"/>
    <col min="4" max="4" width="20.85546875" style="5" bestFit="1" customWidth="1"/>
    <col min="5" max="6" width="20.85546875" style="5" customWidth="1"/>
    <col min="7" max="7" width="20.85546875" style="5" bestFit="1" customWidth="1"/>
    <col min="8" max="9" width="19.5703125" style="5" bestFit="1" customWidth="1"/>
    <col min="10" max="10" width="9.7109375" bestFit="1" customWidth="1"/>
  </cols>
  <sheetData>
    <row r="1" spans="1:12" ht="15.75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10"/>
    </row>
    <row r="2" spans="1:12" ht="15.75" x14ac:dyDescent="0.2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10"/>
    </row>
    <row r="3" spans="1:12" ht="15.75" x14ac:dyDescent="0.25">
      <c r="B3" s="10"/>
      <c r="C3" s="10"/>
      <c r="D3" s="10"/>
      <c r="E3" s="10"/>
      <c r="F3" s="10"/>
      <c r="G3" s="10"/>
      <c r="H3" s="10"/>
      <c r="I3" s="10"/>
      <c r="J3" s="10"/>
    </row>
    <row r="4" spans="1:12" ht="15.75" x14ac:dyDescent="0.25">
      <c r="B4" s="6"/>
      <c r="C4" s="6"/>
      <c r="D4" s="6"/>
      <c r="E4" s="6"/>
      <c r="F4" s="6"/>
      <c r="G4" s="6"/>
      <c r="H4" s="6"/>
      <c r="I4" s="6"/>
      <c r="J4" s="2"/>
    </row>
    <row r="5" spans="1:12" ht="15.75" x14ac:dyDescent="0.25">
      <c r="A5" s="11"/>
      <c r="B5" s="12"/>
      <c r="C5" s="37" t="s">
        <v>44</v>
      </c>
      <c r="D5" s="37" t="s">
        <v>45</v>
      </c>
      <c r="E5" s="37" t="s">
        <v>2</v>
      </c>
      <c r="F5" s="37" t="s">
        <v>3</v>
      </c>
      <c r="G5" s="13" t="s">
        <v>46</v>
      </c>
      <c r="H5" s="13" t="s">
        <v>2</v>
      </c>
      <c r="I5" s="13" t="s">
        <v>3</v>
      </c>
      <c r="J5" s="2"/>
    </row>
    <row r="6" spans="1:12" ht="15.75" x14ac:dyDescent="0.25">
      <c r="A6" s="11" t="s">
        <v>43</v>
      </c>
      <c r="B6" s="14" t="s">
        <v>4</v>
      </c>
      <c r="C6" s="37" t="s">
        <v>36</v>
      </c>
      <c r="D6" s="37" t="s">
        <v>37</v>
      </c>
      <c r="E6" s="38" t="s">
        <v>48</v>
      </c>
      <c r="F6" s="38" t="s">
        <v>48</v>
      </c>
      <c r="G6" s="13" t="s">
        <v>38</v>
      </c>
      <c r="H6" s="15" t="s">
        <v>47</v>
      </c>
      <c r="I6" s="15" t="s">
        <v>47</v>
      </c>
      <c r="J6" s="2"/>
    </row>
    <row r="7" spans="1:12" ht="15.75" x14ac:dyDescent="0.25">
      <c r="A7" s="16" t="s">
        <v>24</v>
      </c>
      <c r="B7" s="17" t="s">
        <v>5</v>
      </c>
      <c r="C7" s="22">
        <v>231803851</v>
      </c>
      <c r="D7" s="22">
        <v>232921377</v>
      </c>
      <c r="E7" s="22">
        <f>+D7-C7</f>
        <v>1117526</v>
      </c>
      <c r="F7" s="39">
        <f t="shared" ref="F7:F15" si="0">+E7/C7</f>
        <v>4.8209984224981666E-3</v>
      </c>
      <c r="G7" s="18">
        <v>235629430</v>
      </c>
      <c r="H7" s="18">
        <v>2708053</v>
      </c>
      <c r="I7" s="19">
        <v>1.2E-2</v>
      </c>
      <c r="J7" s="9"/>
      <c r="K7" s="3"/>
      <c r="L7" s="4"/>
    </row>
    <row r="8" spans="1:12" ht="15.75" x14ac:dyDescent="0.25">
      <c r="A8" s="16" t="s">
        <v>25</v>
      </c>
      <c r="B8" s="17" t="s">
        <v>6</v>
      </c>
      <c r="C8" s="22">
        <v>7765009</v>
      </c>
      <c r="D8" s="22">
        <v>6575019</v>
      </c>
      <c r="E8" s="22">
        <f t="shared" ref="E8:E24" si="1">+D8-C8</f>
        <v>-1189990</v>
      </c>
      <c r="F8" s="39">
        <f t="shared" si="0"/>
        <v>-0.15325030531194492</v>
      </c>
      <c r="G8" s="18">
        <v>0</v>
      </c>
      <c r="H8" s="18">
        <v>-6575019</v>
      </c>
      <c r="I8" s="20">
        <v>-1</v>
      </c>
      <c r="J8" s="9"/>
    </row>
    <row r="9" spans="1:12" ht="15.75" x14ac:dyDescent="0.25">
      <c r="A9" s="16" t="s">
        <v>26</v>
      </c>
      <c r="B9" s="17" t="s">
        <v>7</v>
      </c>
      <c r="C9" s="22">
        <v>1591029</v>
      </c>
      <c r="D9" s="22">
        <v>1591029</v>
      </c>
      <c r="E9" s="22">
        <f t="shared" si="1"/>
        <v>0</v>
      </c>
      <c r="F9" s="39">
        <f t="shared" si="0"/>
        <v>0</v>
      </c>
      <c r="G9" s="18">
        <v>1431926</v>
      </c>
      <c r="H9" s="18">
        <v>-159103</v>
      </c>
      <c r="I9" s="20">
        <v>-0.1</v>
      </c>
      <c r="J9" s="9"/>
    </row>
    <row r="10" spans="1:12" ht="15.75" x14ac:dyDescent="0.25">
      <c r="A10" s="16" t="s">
        <v>27</v>
      </c>
      <c r="B10" s="17" t="s">
        <v>8</v>
      </c>
      <c r="C10" s="22">
        <v>2159124</v>
      </c>
      <c r="D10" s="22">
        <v>2147930</v>
      </c>
      <c r="E10" s="22">
        <f t="shared" si="1"/>
        <v>-11194</v>
      </c>
      <c r="F10" s="39">
        <f t="shared" si="0"/>
        <v>-5.1845100142465187E-3</v>
      </c>
      <c r="G10" s="18">
        <v>2148858</v>
      </c>
      <c r="H10" s="18">
        <v>928</v>
      </c>
      <c r="I10" s="20">
        <v>0</v>
      </c>
      <c r="J10" s="9"/>
    </row>
    <row r="11" spans="1:12" ht="15.75" x14ac:dyDescent="0.25">
      <c r="A11" s="16" t="s">
        <v>28</v>
      </c>
      <c r="B11" s="29" t="s">
        <v>50</v>
      </c>
      <c r="C11" s="22">
        <v>41946159</v>
      </c>
      <c r="D11" s="22">
        <v>41304375</v>
      </c>
      <c r="E11" s="22">
        <f t="shared" si="1"/>
        <v>-641784</v>
      </c>
      <c r="F11" s="39">
        <f t="shared" si="0"/>
        <v>-1.5300185173092964E-2</v>
      </c>
      <c r="G11" s="18">
        <v>39943379</v>
      </c>
      <c r="H11" s="18">
        <v>-1360996</v>
      </c>
      <c r="I11" s="20">
        <v>-3.3000000000000002E-2</v>
      </c>
      <c r="J11" s="9"/>
      <c r="K11" s="3"/>
    </row>
    <row r="12" spans="1:12" ht="15.75" x14ac:dyDescent="0.25">
      <c r="A12" s="16" t="s">
        <v>29</v>
      </c>
      <c r="B12" s="17" t="s">
        <v>10</v>
      </c>
      <c r="C12" s="22">
        <v>1939622</v>
      </c>
      <c r="D12" s="22">
        <v>1939622</v>
      </c>
      <c r="E12" s="22">
        <f t="shared" si="1"/>
        <v>0</v>
      </c>
      <c r="F12" s="39">
        <f t="shared" si="0"/>
        <v>0</v>
      </c>
      <c r="G12" s="18">
        <v>0</v>
      </c>
      <c r="H12" s="18">
        <v>-1939622</v>
      </c>
      <c r="I12" s="20">
        <v>-1</v>
      </c>
      <c r="J12" s="9"/>
    </row>
    <row r="13" spans="1:12" ht="15.75" x14ac:dyDescent="0.25">
      <c r="A13" s="16" t="s">
        <v>30</v>
      </c>
      <c r="B13" s="21" t="s">
        <v>11</v>
      </c>
      <c r="C13" s="22">
        <v>16671886</v>
      </c>
      <c r="D13" s="22">
        <v>18324637</v>
      </c>
      <c r="E13" s="22">
        <f t="shared" si="1"/>
        <v>1652751</v>
      </c>
      <c r="F13" s="39">
        <f t="shared" si="0"/>
        <v>9.9134015191802538E-2</v>
      </c>
      <c r="G13" s="18">
        <v>15706747</v>
      </c>
      <c r="H13" s="18">
        <v>-2617890</v>
      </c>
      <c r="I13" s="20">
        <v>-0.14299999999999999</v>
      </c>
      <c r="J13" s="9"/>
    </row>
    <row r="14" spans="1:12" ht="15.75" x14ac:dyDescent="0.25">
      <c r="A14" s="16" t="s">
        <v>31</v>
      </c>
      <c r="B14" s="17" t="s">
        <v>12</v>
      </c>
      <c r="C14" s="22">
        <v>6950336</v>
      </c>
      <c r="D14" s="22">
        <v>6950336</v>
      </c>
      <c r="E14" s="22">
        <f t="shared" si="1"/>
        <v>0</v>
      </c>
      <c r="F14" s="39">
        <f t="shared" si="0"/>
        <v>0</v>
      </c>
      <c r="G14" s="18">
        <v>6606506</v>
      </c>
      <c r="H14" s="18">
        <v>-343830</v>
      </c>
      <c r="I14" s="20">
        <v>-4.9000000000000002E-2</v>
      </c>
      <c r="J14" s="9"/>
    </row>
    <row r="15" spans="1:12" ht="15.75" x14ac:dyDescent="0.25">
      <c r="A15" s="16" t="s">
        <v>32</v>
      </c>
      <c r="B15" s="17" t="s">
        <v>13</v>
      </c>
      <c r="C15" s="22">
        <v>75634</v>
      </c>
      <c r="D15" s="22">
        <v>78306</v>
      </c>
      <c r="E15" s="22">
        <f t="shared" si="1"/>
        <v>2672</v>
      </c>
      <c r="F15" s="39">
        <f t="shared" si="0"/>
        <v>3.5328027077769254E-2</v>
      </c>
      <c r="G15" s="18">
        <v>54910</v>
      </c>
      <c r="H15" s="18">
        <v>-23396</v>
      </c>
      <c r="I15" s="20">
        <v>-0.29899999999999999</v>
      </c>
      <c r="J15" s="9"/>
    </row>
    <row r="16" spans="1:12" ht="15.75" x14ac:dyDescent="0.25">
      <c r="A16" s="16" t="s">
        <v>34</v>
      </c>
      <c r="B16" s="17" t="s">
        <v>14</v>
      </c>
      <c r="C16" s="22">
        <v>0</v>
      </c>
      <c r="D16" s="22">
        <v>0</v>
      </c>
      <c r="E16" s="22">
        <f t="shared" si="1"/>
        <v>0</v>
      </c>
      <c r="F16" s="40" t="s">
        <v>49</v>
      </c>
      <c r="G16" s="18">
        <v>7567474</v>
      </c>
      <c r="H16" s="18">
        <v>7567474</v>
      </c>
      <c r="I16" s="20" t="s">
        <v>9</v>
      </c>
      <c r="J16" s="9"/>
    </row>
    <row r="17" spans="1:10" ht="15.75" hidden="1" x14ac:dyDescent="0.25">
      <c r="A17" s="16"/>
      <c r="B17" s="17" t="s">
        <v>15</v>
      </c>
      <c r="C17" s="22">
        <v>115414</v>
      </c>
      <c r="D17" s="22">
        <v>115414</v>
      </c>
      <c r="E17" s="22">
        <f t="shared" si="1"/>
        <v>0</v>
      </c>
      <c r="F17" s="39"/>
      <c r="G17" s="18">
        <v>115414</v>
      </c>
      <c r="H17" s="18">
        <v>0</v>
      </c>
      <c r="I17" s="20">
        <v>0</v>
      </c>
      <c r="J17" s="9"/>
    </row>
    <row r="18" spans="1:10" ht="15.75" x14ac:dyDescent="0.25">
      <c r="A18" s="16" t="s">
        <v>35</v>
      </c>
      <c r="B18" s="17" t="s">
        <v>16</v>
      </c>
      <c r="C18" s="22">
        <v>14223822</v>
      </c>
      <c r="D18" s="22">
        <v>14522922</v>
      </c>
      <c r="E18" s="22">
        <f t="shared" si="1"/>
        <v>299100</v>
      </c>
      <c r="F18" s="39">
        <f t="shared" ref="F18:F24" si="2">+E18/C18</f>
        <v>2.1028103416929712E-2</v>
      </c>
      <c r="G18" s="18">
        <v>15543283.8731911</v>
      </c>
      <c r="H18" s="18">
        <v>1020361.8731910996</v>
      </c>
      <c r="I18" s="20">
        <v>7.0000000000000007E-2</v>
      </c>
      <c r="J18" s="9"/>
    </row>
    <row r="19" spans="1:10" ht="15.75" x14ac:dyDescent="0.25">
      <c r="A19" s="16" t="s">
        <v>33</v>
      </c>
      <c r="B19" s="17" t="s">
        <v>17</v>
      </c>
      <c r="C19" s="22">
        <v>1041710</v>
      </c>
      <c r="D19" s="22">
        <v>1067462</v>
      </c>
      <c r="E19" s="22">
        <f t="shared" si="1"/>
        <v>25752</v>
      </c>
      <c r="F19" s="39">
        <f t="shared" si="2"/>
        <v>2.4720891610908985E-2</v>
      </c>
      <c r="G19" s="18">
        <v>1295431</v>
      </c>
      <c r="H19" s="18">
        <v>227969</v>
      </c>
      <c r="I19" s="20">
        <v>0.214</v>
      </c>
      <c r="J19" s="9"/>
    </row>
    <row r="20" spans="1:10" ht="15.75" x14ac:dyDescent="0.25">
      <c r="A20" s="16" t="s">
        <v>39</v>
      </c>
      <c r="B20" s="17" t="s">
        <v>18</v>
      </c>
      <c r="C20" s="22">
        <v>280881904</v>
      </c>
      <c r="D20" s="22">
        <v>290006167</v>
      </c>
      <c r="E20" s="22">
        <f t="shared" si="1"/>
        <v>9124263</v>
      </c>
      <c r="F20" s="39">
        <f t="shared" si="2"/>
        <v>3.2484339040937289E-2</v>
      </c>
      <c r="G20" s="22">
        <v>289982854</v>
      </c>
      <c r="H20" s="22">
        <v>-23313</v>
      </c>
      <c r="I20" s="23">
        <v>0</v>
      </c>
      <c r="J20" s="9"/>
    </row>
    <row r="21" spans="1:10" ht="15.75" x14ac:dyDescent="0.25">
      <c r="A21" s="16" t="s">
        <v>40</v>
      </c>
      <c r="B21" s="17" t="s">
        <v>19</v>
      </c>
      <c r="C21" s="22">
        <v>9252051</v>
      </c>
      <c r="D21" s="22">
        <v>9605645</v>
      </c>
      <c r="E21" s="22">
        <f t="shared" si="1"/>
        <v>353594</v>
      </c>
      <c r="F21" s="39">
        <f t="shared" si="2"/>
        <v>3.8217904332779835E-2</v>
      </c>
      <c r="G21" s="22">
        <v>10427336</v>
      </c>
      <c r="H21" s="22">
        <v>821691</v>
      </c>
      <c r="I21" s="23">
        <v>8.5999999999999993E-2</v>
      </c>
      <c r="J21" s="9"/>
    </row>
    <row r="22" spans="1:10" ht="15.75" x14ac:dyDescent="0.25">
      <c r="A22" s="16" t="s">
        <v>41</v>
      </c>
      <c r="B22" s="17" t="s">
        <v>20</v>
      </c>
      <c r="C22" s="22">
        <v>17758787</v>
      </c>
      <c r="D22" s="22">
        <v>17758787</v>
      </c>
      <c r="E22" s="22">
        <f t="shared" si="1"/>
        <v>0</v>
      </c>
      <c r="F22" s="39">
        <f t="shared" si="2"/>
        <v>0</v>
      </c>
      <c r="G22" s="22">
        <v>17758787</v>
      </c>
      <c r="H22" s="22">
        <v>0</v>
      </c>
      <c r="I22" s="23">
        <v>0</v>
      </c>
      <c r="J22" s="9"/>
    </row>
    <row r="23" spans="1:10" ht="15.75" x14ac:dyDescent="0.25">
      <c r="A23" s="16" t="s">
        <v>42</v>
      </c>
      <c r="B23" s="17" t="s">
        <v>21</v>
      </c>
      <c r="C23" s="22">
        <v>7931720</v>
      </c>
      <c r="D23" s="22">
        <v>8164532</v>
      </c>
      <c r="E23" s="22">
        <f t="shared" si="1"/>
        <v>232812</v>
      </c>
      <c r="F23" s="39">
        <f t="shared" si="2"/>
        <v>2.9352019486315703E-2</v>
      </c>
      <c r="G23" s="22">
        <v>8165245</v>
      </c>
      <c r="H23" s="22">
        <v>713</v>
      </c>
      <c r="I23" s="23">
        <v>0</v>
      </c>
      <c r="J23" s="9"/>
    </row>
    <row r="24" spans="1:10" ht="15.75" x14ac:dyDescent="0.25">
      <c r="A24" s="16" t="s">
        <v>42</v>
      </c>
      <c r="B24" s="17" t="s">
        <v>22</v>
      </c>
      <c r="C24" s="22">
        <v>2119808</v>
      </c>
      <c r="D24" s="22">
        <v>2072040</v>
      </c>
      <c r="E24" s="22">
        <f t="shared" si="1"/>
        <v>-47768</v>
      </c>
      <c r="F24" s="39">
        <f t="shared" si="2"/>
        <v>-2.2534116297325039E-2</v>
      </c>
      <c r="G24" s="22">
        <v>2072040</v>
      </c>
      <c r="H24" s="22">
        <v>0</v>
      </c>
      <c r="I24" s="23">
        <v>0</v>
      </c>
      <c r="J24" s="9"/>
    </row>
    <row r="25" spans="1:10" ht="15.75" x14ac:dyDescent="0.25">
      <c r="A25" s="24"/>
      <c r="B25" s="12" t="s">
        <v>23</v>
      </c>
      <c r="C25" s="30">
        <f>SUM(C7:C24)</f>
        <v>644227866</v>
      </c>
      <c r="D25" s="30">
        <f t="shared" ref="D25:H25" si="3">SUM(D7:D24)</f>
        <v>655145600</v>
      </c>
      <c r="E25" s="30">
        <f t="shared" si="3"/>
        <v>10917734</v>
      </c>
      <c r="F25" s="41">
        <f t="shared" si="3"/>
        <v>8.8817181783332033E-2</v>
      </c>
      <c r="G25" s="30">
        <f t="shared" si="3"/>
        <v>654449620.87319112</v>
      </c>
      <c r="H25" s="30">
        <f t="shared" si="3"/>
        <v>-695979.12680890039</v>
      </c>
      <c r="I25" s="31">
        <f>(G25-D25)/D25</f>
        <v>-1.0623274075394565E-3</v>
      </c>
      <c r="J25" s="9"/>
    </row>
    <row r="26" spans="1:10" ht="15.75" x14ac:dyDescent="0.25">
      <c r="A26" s="26"/>
      <c r="B26" s="27"/>
      <c r="C26" s="7"/>
      <c r="D26" s="7"/>
      <c r="E26" s="7"/>
      <c r="F26" s="7"/>
      <c r="G26" s="7"/>
      <c r="H26" s="7"/>
      <c r="I26" s="28"/>
      <c r="J26" s="9"/>
    </row>
    <row r="27" spans="1:10" ht="15.75" x14ac:dyDescent="0.25">
      <c r="B27" s="6"/>
      <c r="C27" s="6"/>
      <c r="D27" s="6"/>
      <c r="E27" s="6"/>
      <c r="F27" s="6"/>
      <c r="G27" s="6"/>
      <c r="H27" s="6"/>
      <c r="I27" s="6"/>
      <c r="J27" s="2"/>
    </row>
    <row r="28" spans="1:10" ht="15.75" x14ac:dyDescent="0.25">
      <c r="A28" s="25"/>
      <c r="C28" s="6"/>
      <c r="D28" s="6"/>
      <c r="E28" s="6"/>
      <c r="F28" s="6"/>
      <c r="G28" s="6"/>
      <c r="H28" s="6"/>
      <c r="I28" s="6"/>
      <c r="J28" s="2"/>
    </row>
    <row r="29" spans="1:10" ht="15.75" x14ac:dyDescent="0.25">
      <c r="A29" s="42"/>
      <c r="B29" s="42"/>
      <c r="C29" s="42"/>
      <c r="D29" s="42"/>
      <c r="E29" s="42"/>
      <c r="F29" s="42"/>
      <c r="G29" s="42"/>
      <c r="H29" s="42"/>
      <c r="I29" s="42"/>
      <c r="J29" s="1"/>
    </row>
    <row r="30" spans="1:10" ht="15.75" x14ac:dyDescent="0.25">
      <c r="A30" s="33"/>
      <c r="B30" s="32"/>
      <c r="C30" s="32"/>
      <c r="D30" s="32"/>
      <c r="E30" s="32"/>
      <c r="F30" s="32"/>
      <c r="G30" s="32"/>
      <c r="H30" s="32"/>
      <c r="I30" s="32"/>
      <c r="J30" s="1"/>
    </row>
    <row r="31" spans="1:10" ht="36" customHeight="1" x14ac:dyDescent="0.25">
      <c r="A31" s="43"/>
      <c r="B31" s="43"/>
      <c r="C31" s="43"/>
      <c r="D31" s="43"/>
      <c r="E31" s="43"/>
      <c r="F31" s="43"/>
      <c r="G31" s="43"/>
      <c r="H31" s="43"/>
      <c r="I31" s="43"/>
      <c r="J31" s="1"/>
    </row>
    <row r="32" spans="1:10" ht="15.75" x14ac:dyDescent="0.25">
      <c r="A32" s="33"/>
      <c r="B32" s="32"/>
      <c r="C32" s="32"/>
      <c r="D32" s="32"/>
      <c r="E32" s="32"/>
      <c r="F32" s="32"/>
      <c r="G32" s="32"/>
      <c r="H32" s="32"/>
      <c r="I32" s="32"/>
      <c r="J32" s="1"/>
    </row>
    <row r="33" spans="1:10" ht="31.5" customHeight="1" x14ac:dyDescent="0.25">
      <c r="A33" s="43"/>
      <c r="B33" s="43"/>
      <c r="C33" s="43"/>
      <c r="D33" s="43"/>
      <c r="E33" s="43"/>
      <c r="F33" s="43"/>
      <c r="G33" s="43"/>
      <c r="H33" s="43"/>
      <c r="I33" s="43"/>
      <c r="J33" s="1"/>
    </row>
    <row r="34" spans="1:10" ht="15.75" x14ac:dyDescent="0.25">
      <c r="A34" s="26"/>
      <c r="B34" s="8"/>
      <c r="C34" s="8"/>
      <c r="D34" s="8"/>
      <c r="E34" s="8"/>
      <c r="F34" s="8"/>
      <c r="G34" s="8"/>
      <c r="H34" s="8"/>
      <c r="I34" s="8"/>
      <c r="J34" s="1"/>
    </row>
    <row r="35" spans="1:10" ht="15.75" x14ac:dyDescent="0.25">
      <c r="A35" s="34"/>
      <c r="B35" s="35"/>
      <c r="C35" s="35"/>
      <c r="D35" s="35"/>
      <c r="E35" s="35"/>
      <c r="F35" s="35"/>
      <c r="G35" s="35"/>
      <c r="H35" s="35"/>
      <c r="I35" s="36"/>
    </row>
  </sheetData>
  <mergeCells count="5">
    <mergeCell ref="A29:I29"/>
    <mergeCell ref="A31:I31"/>
    <mergeCell ref="A33:I33"/>
    <mergeCell ref="A1:I1"/>
    <mergeCell ref="A2:I2"/>
  </mergeCells>
  <pageMargins left="0.2" right="0.2" top="0.75" bottom="0.75" header="0.3" footer="0.3"/>
  <pageSetup paperSize="5" scale="80" orientation="landscape" r:id="rId1"/>
  <headerFoot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DESE-231-23598</_dlc_DocId>
    <_dlc_DocIdUrl xmlns="733efe1c-5bbe-4968-87dc-d400e65c879f">
      <Url>https://sharepoint.doemass.org/ese/webteam/cps/_layouts/DocIdRedir.aspx?ID=DESE-231-23598</Url>
      <Description>DESE-231-23598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Props1.xml><?xml version="1.0" encoding="utf-8"?>
<ds:datastoreItem xmlns:ds="http://schemas.openxmlformats.org/officeDocument/2006/customXml" ds:itemID="{8BA8D2F2-5CDB-4011-BA12-415A426B5A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6A5F909-ABDC-49D0-AF9B-69208B29818B}">
  <ds:schemaRefs>
    <ds:schemaRef ds:uri="http://schemas.microsoft.com/office/2006/documentManagement/types"/>
    <ds:schemaRef ds:uri="0a4e05da-b9bc-4326-ad73-01ef31b95567"/>
    <ds:schemaRef ds:uri="http://schemas.microsoft.com/office/infopath/2007/PartnerControl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733efe1c-5bbe-4968-87dc-d400e65c879f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BD0253C-D7A7-4384-872E-6CA32B6AAAC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53FA8BB7-EA98-42BF-B36E-717CF23448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2, Funds for State Formula-Allocated and Selected Student Aid Programs, USED Funding - March 2016</dc:title>
  <dc:creator>ESE</dc:creator>
  <cp:lastModifiedBy>ESE</cp:lastModifiedBy>
  <cp:lastPrinted>2016-03-10T14:50:21Z</cp:lastPrinted>
  <dcterms:created xsi:type="dcterms:W3CDTF">2016-03-01T19:06:48Z</dcterms:created>
  <dcterms:modified xsi:type="dcterms:W3CDTF">2016-03-17T17:36:23Z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0x010100524261BFE874874F899C38CF9C771BFF</vt:lpwstr>
  </property>
  <property fmtid="{D5CDD505-2E9C-101B-9397-08002B2CF9AE}" pid="3" name="_dlc_DocIdItemGuid">
    <vt:lpwstr>109471a7-9296-49f0-a2dc-c675fa677e2a</vt:lpwstr>
  </property>
  <property fmtid="{D5CDD505-2E9C-101B-9397-08002B2CF9AE}" pid="4" name="metadate">
    <vt:lpwstr>Mar 17 2016</vt:lpwstr>
  </property>
</Properties>
</file>