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C:\Users\dzou\Desktop\2025-08\SCTASK0770962\"/>
    </mc:Choice>
  </mc:AlternateContent>
  <xr:revisionPtr revIDLastSave="0" documentId="13_ncr:1_{3710910E-E2C1-48D8-844D-7E5A46D0563A}" xr6:coauthVersionLast="47" xr6:coauthVersionMax="47" xr10:uidLastSave="{00000000-0000-0000-0000-000000000000}"/>
  <bookViews>
    <workbookView xWindow="-120" yWindow="-120" windowWidth="29040" windowHeight="15720" firstSheet="1" activeTab="1" xr2:uid="{00000000-000D-0000-FFFF-FFFF00000000}"/>
  </bookViews>
  <sheets>
    <sheet name="notes" sheetId="6" state="hidden" r:id="rId1"/>
    <sheet name="status_post" sheetId="3" r:id="rId2"/>
    <sheet name="status" sheetId="1" state="hidden" r:id="rId3"/>
    <sheet name="SurveyExport723" sheetId="4" state="hidden" r:id="rId4"/>
    <sheet name="Sheet1" sheetId="10" state="hidden" r:id="rId5"/>
    <sheet name="FTE25" sheetId="7" state="hidden" r:id="rId6"/>
    <sheet name="sups52025" sheetId="5" state="hidden" r:id="rId7"/>
    <sheet name="Public School Districts" sheetId="9" state="hidden" r:id="rId8"/>
  </sheets>
  <definedNames>
    <definedName name="_xlnm._FilterDatabase" localSheetId="7" hidden="1">'Public School Districts'!$D$2:$D$524</definedName>
    <definedName name="_xlnm._FilterDatabase" localSheetId="2" hidden="1">status!#REF!</definedName>
    <definedName name="_xlnm._FilterDatabase" localSheetId="1" hidden="1">status_post!$B$12:$H$332</definedName>
    <definedName name="_xlnm._FilterDatabase" localSheetId="6" hidden="1">sups52025!$B$1:$B$445</definedName>
    <definedName name="_xlnm._FilterDatabase" localSheetId="3" hidden="1">SurveyExport723!$A$1:$AO$346</definedName>
    <definedName name="codes">'Public School Districts'!$A$3:$P$524</definedName>
    <definedName name="Enro20">'FTE25'!$B$10:$E$450</definedName>
    <definedName name="finalpost">Table1[]</definedName>
    <definedName name="RecFTEs">'FTE25'!$A$10:$D$450</definedName>
    <definedName name="sups">sups52025!$A$2:$N$545</definedName>
    <definedName name="survey">SurveyExport723!$A$2:$AN$8288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5" i="3" l="1"/>
  <c r="H89" i="3"/>
  <c r="AM3" i="4"/>
  <c r="AM4" i="4"/>
  <c r="AM5" i="4"/>
  <c r="AM6" i="4"/>
  <c r="AM7" i="4"/>
  <c r="AM8" i="4"/>
  <c r="AM9" i="4"/>
  <c r="AM10" i="4"/>
  <c r="AM11" i="4"/>
  <c r="AM12" i="4"/>
  <c r="AM13" i="4"/>
  <c r="AM14" i="4"/>
  <c r="AM15" i="4"/>
  <c r="AM16" i="4"/>
  <c r="AM17" i="4"/>
  <c r="AM18" i="4"/>
  <c r="AM19" i="4"/>
  <c r="AM20" i="4"/>
  <c r="AM21" i="4"/>
  <c r="AM22" i="4"/>
  <c r="AM23" i="4"/>
  <c r="AM24" i="4"/>
  <c r="AM25" i="4"/>
  <c r="AM26" i="4"/>
  <c r="AM27" i="4"/>
  <c r="AM28" i="4"/>
  <c r="AM29" i="4"/>
  <c r="AM30" i="4"/>
  <c r="AM31" i="4"/>
  <c r="AM32" i="4"/>
  <c r="AM33" i="4"/>
  <c r="AM34" i="4"/>
  <c r="AM35" i="4"/>
  <c r="AM36" i="4"/>
  <c r="AM37" i="4"/>
  <c r="AM38" i="4"/>
  <c r="AM39" i="4"/>
  <c r="AM40" i="4"/>
  <c r="AM41" i="4"/>
  <c r="AM42" i="4"/>
  <c r="AM43" i="4"/>
  <c r="AM44" i="4"/>
  <c r="AM45" i="4"/>
  <c r="AM46" i="4"/>
  <c r="AM47" i="4"/>
  <c r="AM48" i="4"/>
  <c r="AM49" i="4"/>
  <c r="AM50" i="4"/>
  <c r="AM51" i="4"/>
  <c r="AM52" i="4"/>
  <c r="AM53" i="4"/>
  <c r="AM54" i="4"/>
  <c r="AM55" i="4"/>
  <c r="AM56" i="4"/>
  <c r="AM57" i="4"/>
  <c r="AM58" i="4"/>
  <c r="AM59" i="4"/>
  <c r="AM60" i="4"/>
  <c r="AM61" i="4"/>
  <c r="AM62" i="4"/>
  <c r="AM63" i="4"/>
  <c r="AM64" i="4"/>
  <c r="AM65" i="4"/>
  <c r="AM66" i="4"/>
  <c r="AM67" i="4"/>
  <c r="AM68" i="4"/>
  <c r="AM69" i="4"/>
  <c r="AM70" i="4"/>
  <c r="AM71" i="4"/>
  <c r="AM72" i="4"/>
  <c r="AM73" i="4"/>
  <c r="AM74" i="4"/>
  <c r="AM75" i="4"/>
  <c r="AM76" i="4"/>
  <c r="AM77" i="4"/>
  <c r="AM78" i="4"/>
  <c r="AM79" i="4"/>
  <c r="AM80" i="4"/>
  <c r="AM81" i="4"/>
  <c r="AM82" i="4"/>
  <c r="AM83" i="4"/>
  <c r="AM84" i="4"/>
  <c r="AM85" i="4"/>
  <c r="AM86" i="4"/>
  <c r="AM87" i="4"/>
  <c r="AM88" i="4"/>
  <c r="AM89" i="4"/>
  <c r="AM90" i="4"/>
  <c r="AM91" i="4"/>
  <c r="AM92" i="4"/>
  <c r="AM93" i="4"/>
  <c r="AM94" i="4"/>
  <c r="AM95" i="4"/>
  <c r="AM96" i="4"/>
  <c r="AM97" i="4"/>
  <c r="AM98" i="4"/>
  <c r="AM99" i="4"/>
  <c r="AM100" i="4"/>
  <c r="AM101" i="4"/>
  <c r="AM102" i="4"/>
  <c r="AM103" i="4"/>
  <c r="AM104" i="4"/>
  <c r="AM105" i="4"/>
  <c r="AM106" i="4"/>
  <c r="AM107" i="4"/>
  <c r="AM108" i="4"/>
  <c r="AM109" i="4"/>
  <c r="AM110" i="4"/>
  <c r="AM111" i="4"/>
  <c r="AM112" i="4"/>
  <c r="AM113" i="4"/>
  <c r="AM114" i="4"/>
  <c r="AM115" i="4"/>
  <c r="AM116" i="4"/>
  <c r="AM117" i="4"/>
  <c r="AM118" i="4"/>
  <c r="AM119" i="4"/>
  <c r="AM120" i="4"/>
  <c r="AM121" i="4"/>
  <c r="AM122" i="4"/>
  <c r="AM123" i="4"/>
  <c r="AM124" i="4"/>
  <c r="AM125" i="4"/>
  <c r="AM126" i="4"/>
  <c r="AM127" i="4"/>
  <c r="AM128" i="4"/>
  <c r="AM129" i="4"/>
  <c r="AM130" i="4"/>
  <c r="AM131" i="4"/>
  <c r="AM132" i="4"/>
  <c r="AM133" i="4"/>
  <c r="AM134" i="4"/>
  <c r="AM135" i="4"/>
  <c r="AM136" i="4"/>
  <c r="AM137" i="4"/>
  <c r="AM138" i="4"/>
  <c r="AM139" i="4"/>
  <c r="AM140" i="4"/>
  <c r="AM141" i="4"/>
  <c r="AM142" i="4"/>
  <c r="AM143" i="4"/>
  <c r="AM144" i="4"/>
  <c r="AM145" i="4"/>
  <c r="AM146" i="4"/>
  <c r="AM147" i="4"/>
  <c r="AM148" i="4"/>
  <c r="AM149" i="4"/>
  <c r="AM150" i="4"/>
  <c r="AM151" i="4"/>
  <c r="AM152" i="4"/>
  <c r="AM153" i="4"/>
  <c r="AM154" i="4"/>
  <c r="AM155" i="4"/>
  <c r="AM156" i="4"/>
  <c r="AM157" i="4"/>
  <c r="AM158" i="4"/>
  <c r="AM159" i="4"/>
  <c r="AM160" i="4"/>
  <c r="AM161" i="4"/>
  <c r="AM162" i="4"/>
  <c r="AM163" i="4"/>
  <c r="AM164" i="4"/>
  <c r="AM165" i="4"/>
  <c r="AM166" i="4"/>
  <c r="AM167" i="4"/>
  <c r="AM168" i="4"/>
  <c r="AM169" i="4"/>
  <c r="AM170" i="4"/>
  <c r="AM171" i="4"/>
  <c r="AM172" i="4"/>
  <c r="AM173" i="4"/>
  <c r="AM174" i="4"/>
  <c r="AM175" i="4"/>
  <c r="AM176" i="4"/>
  <c r="AM177" i="4"/>
  <c r="AM178" i="4"/>
  <c r="AM179" i="4"/>
  <c r="AM180" i="4"/>
  <c r="AM181" i="4"/>
  <c r="AM182" i="4"/>
  <c r="AM183" i="4"/>
  <c r="AM184" i="4"/>
  <c r="AM185" i="4"/>
  <c r="AM186" i="4"/>
  <c r="AM187" i="4"/>
  <c r="AM188" i="4"/>
  <c r="AM189" i="4"/>
  <c r="AM190" i="4"/>
  <c r="AM191" i="4"/>
  <c r="AM192" i="4"/>
  <c r="AM193" i="4"/>
  <c r="AM194" i="4"/>
  <c r="AM195" i="4"/>
  <c r="AM196" i="4"/>
  <c r="AM197" i="4"/>
  <c r="AM198" i="4"/>
  <c r="AM199" i="4"/>
  <c r="AM200" i="4"/>
  <c r="AM201" i="4"/>
  <c r="AM202" i="4"/>
  <c r="AM203" i="4"/>
  <c r="AM204" i="4"/>
  <c r="AM205" i="4"/>
  <c r="AM206" i="4"/>
  <c r="AM207" i="4"/>
  <c r="AM208" i="4"/>
  <c r="AM209" i="4"/>
  <c r="AM210" i="4"/>
  <c r="AM211" i="4"/>
  <c r="AM212" i="4"/>
  <c r="AM213" i="4"/>
  <c r="AM214" i="4"/>
  <c r="AM215" i="4"/>
  <c r="AM216" i="4"/>
  <c r="AM217" i="4"/>
  <c r="AM218" i="4"/>
  <c r="AM219" i="4"/>
  <c r="AM220" i="4"/>
  <c r="AM221" i="4"/>
  <c r="AM222" i="4"/>
  <c r="AM223" i="4"/>
  <c r="AM224" i="4"/>
  <c r="AM225" i="4"/>
  <c r="AM226" i="4"/>
  <c r="AM227" i="4"/>
  <c r="AM228" i="4"/>
  <c r="AM229" i="4"/>
  <c r="AM230" i="4"/>
  <c r="AM231" i="4"/>
  <c r="AM232" i="4"/>
  <c r="AM233" i="4"/>
  <c r="AM234" i="4"/>
  <c r="AM235" i="4"/>
  <c r="AM236" i="4"/>
  <c r="AM237" i="4"/>
  <c r="AM238" i="4"/>
  <c r="AM239" i="4"/>
  <c r="AM240" i="4"/>
  <c r="AM241" i="4"/>
  <c r="AM242" i="4"/>
  <c r="AM243" i="4"/>
  <c r="AM244" i="4"/>
  <c r="AM245" i="4"/>
  <c r="AM246" i="4"/>
  <c r="AM247" i="4"/>
  <c r="AM248" i="4"/>
  <c r="AM249" i="4"/>
  <c r="AM250" i="4"/>
  <c r="AM251" i="4"/>
  <c r="AM252" i="4"/>
  <c r="AM253" i="4"/>
  <c r="AM254" i="4"/>
  <c r="AM255" i="4"/>
  <c r="AM256" i="4"/>
  <c r="AM257" i="4"/>
  <c r="AM258" i="4"/>
  <c r="AM259" i="4"/>
  <c r="AM260" i="4"/>
  <c r="AM261" i="4"/>
  <c r="AM262" i="4"/>
  <c r="AM263" i="4"/>
  <c r="AM264" i="4"/>
  <c r="AM265" i="4"/>
  <c r="AM266" i="4"/>
  <c r="AM267" i="4"/>
  <c r="AM268" i="4"/>
  <c r="AM269" i="4"/>
  <c r="AM270" i="4"/>
  <c r="AM271" i="4"/>
  <c r="AM272" i="4"/>
  <c r="AM273" i="4"/>
  <c r="AM274" i="4"/>
  <c r="AM275" i="4"/>
  <c r="AM276" i="4"/>
  <c r="AM277" i="4"/>
  <c r="AM278" i="4"/>
  <c r="AM279" i="4"/>
  <c r="AM280" i="4"/>
  <c r="AM281" i="4"/>
  <c r="AM282" i="4"/>
  <c r="AM283" i="4"/>
  <c r="AM284" i="4"/>
  <c r="AM285" i="4"/>
  <c r="AM286" i="4"/>
  <c r="AM287" i="4"/>
  <c r="AM288" i="4"/>
  <c r="AM289" i="4"/>
  <c r="AM290" i="4"/>
  <c r="AM291" i="4"/>
  <c r="AM292" i="4"/>
  <c r="AM293" i="4"/>
  <c r="AM294" i="4"/>
  <c r="AM295" i="4"/>
  <c r="AM296" i="4"/>
  <c r="AM297" i="4"/>
  <c r="AM298" i="4"/>
  <c r="AM299" i="4"/>
  <c r="AM300" i="4"/>
  <c r="AM301" i="4"/>
  <c r="AM302" i="4"/>
  <c r="AM303" i="4"/>
  <c r="AM304" i="4"/>
  <c r="AM305" i="4"/>
  <c r="AM306" i="4"/>
  <c r="AM307" i="4"/>
  <c r="AM308" i="4"/>
  <c r="AM309" i="4"/>
  <c r="AM310" i="4"/>
  <c r="AM311" i="4"/>
  <c r="AM312" i="4"/>
  <c r="AM313" i="4"/>
  <c r="AM314" i="4"/>
  <c r="AM315" i="4"/>
  <c r="AM316" i="4"/>
  <c r="AM317" i="4"/>
  <c r="AM318" i="4"/>
  <c r="AM319" i="4"/>
  <c r="AM320" i="4"/>
  <c r="AM321" i="4"/>
  <c r="AM322" i="4"/>
  <c r="AM323" i="4"/>
  <c r="AM324" i="4"/>
  <c r="AM325" i="4"/>
  <c r="AM326" i="4"/>
  <c r="AM327" i="4"/>
  <c r="AM328" i="4"/>
  <c r="AM329" i="4"/>
  <c r="AM330" i="4"/>
  <c r="AM331" i="4"/>
  <c r="AM332" i="4"/>
  <c r="AM333" i="4"/>
  <c r="AM334" i="4"/>
  <c r="AM335" i="4"/>
  <c r="AM336" i="4"/>
  <c r="AM337" i="4"/>
  <c r="AM338" i="4"/>
  <c r="AM339" i="4"/>
  <c r="AM340" i="4"/>
  <c r="AM341" i="4"/>
  <c r="AM342" i="4"/>
  <c r="AM343" i="4"/>
  <c r="AM344" i="4"/>
  <c r="AM345" i="4"/>
  <c r="AM346" i="4"/>
  <c r="AM2" i="4"/>
  <c r="A2" i="4"/>
  <c r="J13" i="1" s="1"/>
  <c r="A3" i="4"/>
  <c r="A4" i="4"/>
  <c r="A5" i="4"/>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301" i="4"/>
  <c r="A302" i="4"/>
  <c r="A303" i="4"/>
  <c r="A304" i="4"/>
  <c r="A305" i="4"/>
  <c r="A306" i="4"/>
  <c r="A307" i="4"/>
  <c r="A308" i="4"/>
  <c r="A309" i="4"/>
  <c r="A310" i="4"/>
  <c r="A311" i="4"/>
  <c r="A312" i="4"/>
  <c r="A313" i="4"/>
  <c r="A314" i="4"/>
  <c r="A315" i="4"/>
  <c r="A316" i="4"/>
  <c r="A317" i="4"/>
  <c r="A318" i="4"/>
  <c r="A319" i="4"/>
  <c r="A320" i="4"/>
  <c r="A321" i="4"/>
  <c r="A322" i="4"/>
  <c r="A323" i="4"/>
  <c r="A324" i="4"/>
  <c r="A325" i="4"/>
  <c r="A326" i="4"/>
  <c r="A327" i="4"/>
  <c r="A328" i="4"/>
  <c r="A329" i="4"/>
  <c r="A330" i="4"/>
  <c r="A331" i="4"/>
  <c r="A332" i="4"/>
  <c r="A333" i="4"/>
  <c r="A334" i="4"/>
  <c r="A335" i="4"/>
  <c r="A336" i="4"/>
  <c r="A337" i="4"/>
  <c r="A338" i="4"/>
  <c r="A339" i="4"/>
  <c r="A340" i="4"/>
  <c r="A341" i="4"/>
  <c r="A342" i="4"/>
  <c r="A343" i="4"/>
  <c r="A344" i="4"/>
  <c r="A345" i="4"/>
  <c r="A346" i="4"/>
  <c r="J156" i="1" l="1"/>
  <c r="J155" i="1"/>
  <c r="K241" i="1"/>
  <c r="J324" i="1"/>
  <c r="J44" i="1"/>
  <c r="J184" i="1"/>
  <c r="K13" i="1"/>
  <c r="M13" i="1" s="1"/>
  <c r="J328" i="1"/>
  <c r="K237" i="1"/>
  <c r="K209" i="1"/>
  <c r="J299" i="1"/>
  <c r="J300" i="1"/>
  <c r="K208" i="1"/>
  <c r="J298" i="1"/>
  <c r="K213" i="1"/>
  <c r="K125" i="1"/>
  <c r="J188" i="1"/>
  <c r="K243" i="1"/>
  <c r="K124" i="1"/>
  <c r="K123" i="1"/>
  <c r="K328" i="1"/>
  <c r="K99" i="1"/>
  <c r="J332" i="1"/>
  <c r="K327" i="1"/>
  <c r="K97" i="1"/>
  <c r="J130" i="1"/>
  <c r="J20" i="1"/>
  <c r="K325" i="1"/>
  <c r="K93" i="1"/>
  <c r="J128" i="1"/>
  <c r="K184" i="1"/>
  <c r="K69" i="1"/>
  <c r="J274" i="1"/>
  <c r="J35" i="1"/>
  <c r="K297" i="1"/>
  <c r="K183" i="1"/>
  <c r="K65" i="1"/>
  <c r="J272" i="1"/>
  <c r="J148" i="1"/>
  <c r="K293" i="1"/>
  <c r="K181" i="1"/>
  <c r="K64" i="1"/>
  <c r="J244" i="1"/>
  <c r="J71" i="1"/>
  <c r="K269" i="1"/>
  <c r="K157" i="1"/>
  <c r="K40" i="1"/>
  <c r="M40" i="1" s="1"/>
  <c r="J240" i="1"/>
  <c r="J70" i="1"/>
  <c r="K268" i="1"/>
  <c r="K153" i="1"/>
  <c r="K39" i="1"/>
  <c r="J215" i="1"/>
  <c r="J68" i="1"/>
  <c r="J95" i="1"/>
  <c r="J180" i="1"/>
  <c r="J268" i="1"/>
  <c r="J36" i="1"/>
  <c r="J124" i="1"/>
  <c r="J154" i="1"/>
  <c r="J212" i="1"/>
  <c r="J239" i="1"/>
  <c r="K301" i="1"/>
  <c r="J100" i="1"/>
  <c r="J96" i="1"/>
  <c r="K267" i="1"/>
  <c r="K149" i="1"/>
  <c r="K37" i="1"/>
  <c r="J214" i="1"/>
  <c r="J40" i="1"/>
  <c r="K317" i="1"/>
  <c r="J60" i="1"/>
  <c r="K321" i="1"/>
  <c r="K265" i="1"/>
  <c r="K233" i="1"/>
  <c r="K177" i="1"/>
  <c r="K148" i="1"/>
  <c r="K121" i="1"/>
  <c r="K63" i="1"/>
  <c r="K33" i="1"/>
  <c r="J296" i="1"/>
  <c r="J264" i="1"/>
  <c r="J208" i="1"/>
  <c r="J179" i="1"/>
  <c r="J152" i="1"/>
  <c r="J94" i="1"/>
  <c r="J64" i="1"/>
  <c r="K291" i="1"/>
  <c r="K232" i="1"/>
  <c r="K205" i="1"/>
  <c r="K173" i="1"/>
  <c r="K147" i="1"/>
  <c r="K117" i="1"/>
  <c r="K88" i="1"/>
  <c r="K61" i="1"/>
  <c r="K29" i="1"/>
  <c r="J322" i="1"/>
  <c r="J292" i="1"/>
  <c r="J263" i="1"/>
  <c r="J236" i="1"/>
  <c r="J204" i="1"/>
  <c r="J178" i="1"/>
  <c r="J119" i="1"/>
  <c r="J92" i="1"/>
  <c r="J34" i="1"/>
  <c r="K316" i="1"/>
  <c r="K289" i="1"/>
  <c r="K257" i="1"/>
  <c r="K231" i="1"/>
  <c r="K201" i="1"/>
  <c r="K172" i="1"/>
  <c r="K145" i="1"/>
  <c r="K113" i="1"/>
  <c r="K87" i="1"/>
  <c r="K57" i="1"/>
  <c r="K28" i="1"/>
  <c r="J320" i="1"/>
  <c r="J288" i="1"/>
  <c r="J262" i="1"/>
  <c r="J232" i="1"/>
  <c r="J203" i="1"/>
  <c r="J176" i="1"/>
  <c r="J144" i="1"/>
  <c r="J118" i="1"/>
  <c r="J88" i="1"/>
  <c r="J59" i="1"/>
  <c r="J32" i="1"/>
  <c r="K315" i="1"/>
  <c r="K285" i="1"/>
  <c r="K256" i="1"/>
  <c r="K229" i="1"/>
  <c r="K197" i="1"/>
  <c r="K171" i="1"/>
  <c r="K141" i="1"/>
  <c r="K112" i="1"/>
  <c r="K85" i="1"/>
  <c r="K53" i="1"/>
  <c r="K27" i="1"/>
  <c r="J316" i="1"/>
  <c r="J287" i="1"/>
  <c r="J260" i="1"/>
  <c r="J228" i="1"/>
  <c r="J202" i="1"/>
  <c r="J172" i="1"/>
  <c r="J143" i="1"/>
  <c r="J116" i="1"/>
  <c r="J84" i="1"/>
  <c r="J58" i="1"/>
  <c r="J28" i="1"/>
  <c r="K313" i="1"/>
  <c r="K281" i="1"/>
  <c r="K255" i="1"/>
  <c r="K225" i="1"/>
  <c r="K196" i="1"/>
  <c r="K169" i="1"/>
  <c r="K137" i="1"/>
  <c r="K111" i="1"/>
  <c r="K81" i="1"/>
  <c r="K52" i="1"/>
  <c r="K25" i="1"/>
  <c r="J312" i="1"/>
  <c r="J286" i="1"/>
  <c r="J256" i="1"/>
  <c r="J227" i="1"/>
  <c r="J200" i="1"/>
  <c r="J168" i="1"/>
  <c r="J142" i="1"/>
  <c r="J112" i="1"/>
  <c r="J83" i="1"/>
  <c r="J56" i="1"/>
  <c r="J24" i="1"/>
  <c r="K309" i="1"/>
  <c r="K280" i="1"/>
  <c r="K253" i="1"/>
  <c r="K221" i="1"/>
  <c r="K195" i="1"/>
  <c r="K165" i="1"/>
  <c r="K136" i="1"/>
  <c r="K109" i="1"/>
  <c r="K77" i="1"/>
  <c r="K51" i="1"/>
  <c r="K21" i="1"/>
  <c r="J311" i="1"/>
  <c r="J284" i="1"/>
  <c r="J252" i="1"/>
  <c r="J226" i="1"/>
  <c r="J196" i="1"/>
  <c r="J167" i="1"/>
  <c r="J140" i="1"/>
  <c r="J108" i="1"/>
  <c r="J82" i="1"/>
  <c r="J52" i="1"/>
  <c r="J23" i="1"/>
  <c r="K305" i="1"/>
  <c r="K279" i="1"/>
  <c r="K249" i="1"/>
  <c r="K220" i="1"/>
  <c r="K193" i="1"/>
  <c r="K161" i="1"/>
  <c r="K135" i="1"/>
  <c r="K105" i="1"/>
  <c r="K76" i="1"/>
  <c r="K49" i="1"/>
  <c r="K17" i="1"/>
  <c r="J310" i="1"/>
  <c r="J280" i="1"/>
  <c r="J251" i="1"/>
  <c r="J224" i="1"/>
  <c r="J192" i="1"/>
  <c r="J166" i="1"/>
  <c r="J136" i="1"/>
  <c r="J107" i="1"/>
  <c r="J80" i="1"/>
  <c r="J48" i="1"/>
  <c r="J22" i="1"/>
  <c r="K304" i="1"/>
  <c r="K277" i="1"/>
  <c r="K245" i="1"/>
  <c r="K219" i="1"/>
  <c r="K189" i="1"/>
  <c r="K160" i="1"/>
  <c r="K133" i="1"/>
  <c r="K101" i="1"/>
  <c r="K75" i="1"/>
  <c r="K45" i="1"/>
  <c r="K16" i="1"/>
  <c r="J308" i="1"/>
  <c r="J276" i="1"/>
  <c r="J250" i="1"/>
  <c r="J220" i="1"/>
  <c r="J191" i="1"/>
  <c r="J164" i="1"/>
  <c r="J132" i="1"/>
  <c r="J106" i="1"/>
  <c r="J76" i="1"/>
  <c r="J47" i="1"/>
  <c r="K292" i="1"/>
  <c r="K207" i="1"/>
  <c r="K89" i="1"/>
  <c r="J323" i="1"/>
  <c r="J238" i="1"/>
  <c r="J120" i="1"/>
  <c r="K261" i="1"/>
  <c r="J75" i="1"/>
  <c r="J195" i="1"/>
  <c r="J219" i="1"/>
  <c r="J255" i="1"/>
  <c r="J279" i="1"/>
  <c r="J303" i="1"/>
  <c r="J315" i="1"/>
  <c r="J327" i="1"/>
  <c r="K20" i="1"/>
  <c r="K32" i="1"/>
  <c r="M32" i="1" s="1"/>
  <c r="K44" i="1"/>
  <c r="K56" i="1"/>
  <c r="K68" i="1"/>
  <c r="K80" i="1"/>
  <c r="K92" i="1"/>
  <c r="K104" i="1"/>
  <c r="K116" i="1"/>
  <c r="K128" i="1"/>
  <c r="K140" i="1"/>
  <c r="K152" i="1"/>
  <c r="K164" i="1"/>
  <c r="K176" i="1"/>
  <c r="K188" i="1"/>
  <c r="J15" i="1"/>
  <c r="J27" i="1"/>
  <c r="J39" i="1"/>
  <c r="J51" i="1"/>
  <c r="J63" i="1"/>
  <c r="J87" i="1"/>
  <c r="J99" i="1"/>
  <c r="J111" i="1"/>
  <c r="J123" i="1"/>
  <c r="J135" i="1"/>
  <c r="J147" i="1"/>
  <c r="J159" i="1"/>
  <c r="J171" i="1"/>
  <c r="J183" i="1"/>
  <c r="J207" i="1"/>
  <c r="J231" i="1"/>
  <c r="J243" i="1"/>
  <c r="J267" i="1"/>
  <c r="J291" i="1"/>
  <c r="K200" i="1"/>
  <c r="K212" i="1"/>
  <c r="K224" i="1"/>
  <c r="K236" i="1"/>
  <c r="K248" i="1"/>
  <c r="K260" i="1"/>
  <c r="K272" i="1"/>
  <c r="K284" i="1"/>
  <c r="K296" i="1"/>
  <c r="K308" i="1"/>
  <c r="K320" i="1"/>
  <c r="K332" i="1"/>
  <c r="J31" i="1"/>
  <c r="J103" i="1"/>
  <c r="J127" i="1"/>
  <c r="J151" i="1"/>
  <c r="J163" i="1"/>
  <c r="J187" i="1"/>
  <c r="J211" i="1"/>
  <c r="J223" i="1"/>
  <c r="J247" i="1"/>
  <c r="J259" i="1"/>
  <c r="J283" i="1"/>
  <c r="J295" i="1"/>
  <c r="J319" i="1"/>
  <c r="J331" i="1"/>
  <c r="K36" i="1"/>
  <c r="M36" i="1" s="1"/>
  <c r="K48" i="1"/>
  <c r="K72" i="1"/>
  <c r="K84" i="1"/>
  <c r="K108" i="1"/>
  <c r="K120" i="1"/>
  <c r="K144" i="1"/>
  <c r="K156" i="1"/>
  <c r="K180" i="1"/>
  <c r="K192" i="1"/>
  <c r="K216" i="1"/>
  <c r="K228" i="1"/>
  <c r="K252" i="1"/>
  <c r="K264" i="1"/>
  <c r="K288" i="1"/>
  <c r="K300" i="1"/>
  <c r="K324" i="1"/>
  <c r="J19" i="1"/>
  <c r="J43" i="1"/>
  <c r="J55" i="1"/>
  <c r="J67" i="1"/>
  <c r="J79" i="1"/>
  <c r="J91" i="1"/>
  <c r="J115" i="1"/>
  <c r="J139" i="1"/>
  <c r="J175" i="1"/>
  <c r="J199" i="1"/>
  <c r="J235" i="1"/>
  <c r="J271" i="1"/>
  <c r="J307" i="1"/>
  <c r="K24" i="1"/>
  <c r="K60" i="1"/>
  <c r="K96" i="1"/>
  <c r="K132" i="1"/>
  <c r="K168" i="1"/>
  <c r="K204" i="1"/>
  <c r="K240" i="1"/>
  <c r="K276" i="1"/>
  <c r="K312" i="1"/>
  <c r="J309" i="1"/>
  <c r="J321" i="1"/>
  <c r="K14" i="1"/>
  <c r="M14" i="1" s="1"/>
  <c r="H14" i="3" s="1"/>
  <c r="K26" i="1"/>
  <c r="K38" i="1"/>
  <c r="K50" i="1"/>
  <c r="K62" i="1"/>
  <c r="K74" i="1"/>
  <c r="K86" i="1"/>
  <c r="K98" i="1"/>
  <c r="K110" i="1"/>
  <c r="K122" i="1"/>
  <c r="K134" i="1"/>
  <c r="K146" i="1"/>
  <c r="K158" i="1"/>
  <c r="K170" i="1"/>
  <c r="K182" i="1"/>
  <c r="K194" i="1"/>
  <c r="K206" i="1"/>
  <c r="K218" i="1"/>
  <c r="K230" i="1"/>
  <c r="K242" i="1"/>
  <c r="K254" i="1"/>
  <c r="K266" i="1"/>
  <c r="K278" i="1"/>
  <c r="K290" i="1"/>
  <c r="K302" i="1"/>
  <c r="K314" i="1"/>
  <c r="K326" i="1"/>
  <c r="K329" i="1"/>
  <c r="K303" i="1"/>
  <c r="K273" i="1"/>
  <c r="K244" i="1"/>
  <c r="K217" i="1"/>
  <c r="K185" i="1"/>
  <c r="K159" i="1"/>
  <c r="K129" i="1"/>
  <c r="K100" i="1"/>
  <c r="K73" i="1"/>
  <c r="K41" i="1"/>
  <c r="K15" i="1"/>
  <c r="J304" i="1"/>
  <c r="J275" i="1"/>
  <c r="J248" i="1"/>
  <c r="J216" i="1"/>
  <c r="J190" i="1"/>
  <c r="J160" i="1"/>
  <c r="J131" i="1"/>
  <c r="J104" i="1"/>
  <c r="J72" i="1"/>
  <c r="J46" i="1"/>
  <c r="J16" i="1"/>
  <c r="J297" i="1"/>
  <c r="J285" i="1"/>
  <c r="J273" i="1"/>
  <c r="J261" i="1"/>
  <c r="J249" i="1"/>
  <c r="J237" i="1"/>
  <c r="J225" i="1"/>
  <c r="J213" i="1"/>
  <c r="J201" i="1"/>
  <c r="J189" i="1"/>
  <c r="J177" i="1"/>
  <c r="J165" i="1"/>
  <c r="J153" i="1"/>
  <c r="J141" i="1"/>
  <c r="J129" i="1"/>
  <c r="J117" i="1"/>
  <c r="J105" i="1"/>
  <c r="J93" i="1"/>
  <c r="J81" i="1"/>
  <c r="J69" i="1"/>
  <c r="J57" i="1"/>
  <c r="J45" i="1"/>
  <c r="J33" i="1"/>
  <c r="J21" i="1"/>
  <c r="K323" i="1"/>
  <c r="K311" i="1"/>
  <c r="K299" i="1"/>
  <c r="K287" i="1"/>
  <c r="K275" i="1"/>
  <c r="K263" i="1"/>
  <c r="K251" i="1"/>
  <c r="K239" i="1"/>
  <c r="K227" i="1"/>
  <c r="K215" i="1"/>
  <c r="K203" i="1"/>
  <c r="K191" i="1"/>
  <c r="K179" i="1"/>
  <c r="K167" i="1"/>
  <c r="K155" i="1"/>
  <c r="K143" i="1"/>
  <c r="K131" i="1"/>
  <c r="K119" i="1"/>
  <c r="K107" i="1"/>
  <c r="K95" i="1"/>
  <c r="K83" i="1"/>
  <c r="K71" i="1"/>
  <c r="K59" i="1"/>
  <c r="K47" i="1"/>
  <c r="K35" i="1"/>
  <c r="M35" i="1" s="1"/>
  <c r="K23" i="1"/>
  <c r="J330" i="1"/>
  <c r="J318" i="1"/>
  <c r="J306" i="1"/>
  <c r="J294" i="1"/>
  <c r="J282" i="1"/>
  <c r="J270" i="1"/>
  <c r="J258" i="1"/>
  <c r="J246" i="1"/>
  <c r="J234" i="1"/>
  <c r="J222" i="1"/>
  <c r="J210" i="1"/>
  <c r="J198" i="1"/>
  <c r="J186" i="1"/>
  <c r="J174" i="1"/>
  <c r="J162" i="1"/>
  <c r="J150" i="1"/>
  <c r="J138" i="1"/>
  <c r="J126" i="1"/>
  <c r="J114" i="1"/>
  <c r="J102" i="1"/>
  <c r="J90" i="1"/>
  <c r="J78" i="1"/>
  <c r="J66" i="1"/>
  <c r="J54" i="1"/>
  <c r="J42" i="1"/>
  <c r="J30" i="1"/>
  <c r="J18" i="1"/>
  <c r="K322" i="1"/>
  <c r="K310" i="1"/>
  <c r="K298" i="1"/>
  <c r="K286" i="1"/>
  <c r="K274" i="1"/>
  <c r="K262" i="1"/>
  <c r="K250" i="1"/>
  <c r="K238" i="1"/>
  <c r="K226" i="1"/>
  <c r="K214" i="1"/>
  <c r="K202" i="1"/>
  <c r="K190" i="1"/>
  <c r="K178" i="1"/>
  <c r="K166" i="1"/>
  <c r="K154" i="1"/>
  <c r="K142" i="1"/>
  <c r="K130" i="1"/>
  <c r="K118" i="1"/>
  <c r="K106" i="1"/>
  <c r="K94" i="1"/>
  <c r="K82" i="1"/>
  <c r="K70" i="1"/>
  <c r="K58" i="1"/>
  <c r="K46" i="1"/>
  <c r="K34" i="1"/>
  <c r="M34" i="1" s="1"/>
  <c r="K22" i="1"/>
  <c r="J329" i="1"/>
  <c r="J317" i="1"/>
  <c r="J305" i="1"/>
  <c r="J293" i="1"/>
  <c r="J281" i="1"/>
  <c r="J269" i="1"/>
  <c r="J257" i="1"/>
  <c r="J245" i="1"/>
  <c r="J233" i="1"/>
  <c r="J221" i="1"/>
  <c r="J209" i="1"/>
  <c r="J197" i="1"/>
  <c r="J185" i="1"/>
  <c r="J173" i="1"/>
  <c r="J161" i="1"/>
  <c r="J149" i="1"/>
  <c r="J137" i="1"/>
  <c r="J125" i="1"/>
  <c r="J113" i="1"/>
  <c r="J101" i="1"/>
  <c r="J89" i="1"/>
  <c r="J77" i="1"/>
  <c r="J65" i="1"/>
  <c r="J53" i="1"/>
  <c r="J41" i="1"/>
  <c r="J29" i="1"/>
  <c r="J17" i="1"/>
  <c r="K331" i="1"/>
  <c r="K319" i="1"/>
  <c r="K307" i="1"/>
  <c r="K295" i="1"/>
  <c r="K283" i="1"/>
  <c r="K271" i="1"/>
  <c r="K259" i="1"/>
  <c r="K247" i="1"/>
  <c r="K235" i="1"/>
  <c r="K223" i="1"/>
  <c r="K211" i="1"/>
  <c r="K199" i="1"/>
  <c r="K187" i="1"/>
  <c r="K175" i="1"/>
  <c r="K163" i="1"/>
  <c r="K151" i="1"/>
  <c r="K139" i="1"/>
  <c r="K127" i="1"/>
  <c r="K115" i="1"/>
  <c r="K103" i="1"/>
  <c r="K91" i="1"/>
  <c r="K79" i="1"/>
  <c r="K67" i="1"/>
  <c r="K55" i="1"/>
  <c r="K43" i="1"/>
  <c r="K31" i="1"/>
  <c r="M31" i="1" s="1"/>
  <c r="K19" i="1"/>
  <c r="J326" i="1"/>
  <c r="J314" i="1"/>
  <c r="J302" i="1"/>
  <c r="J290" i="1"/>
  <c r="J278" i="1"/>
  <c r="J266" i="1"/>
  <c r="J254" i="1"/>
  <c r="J242" i="1"/>
  <c r="J230" i="1"/>
  <c r="J218" i="1"/>
  <c r="J206" i="1"/>
  <c r="J194" i="1"/>
  <c r="J182" i="1"/>
  <c r="J170" i="1"/>
  <c r="J158" i="1"/>
  <c r="J146" i="1"/>
  <c r="J134" i="1"/>
  <c r="J122" i="1"/>
  <c r="J110" i="1"/>
  <c r="J98" i="1"/>
  <c r="J86" i="1"/>
  <c r="J74" i="1"/>
  <c r="J62" i="1"/>
  <c r="J50" i="1"/>
  <c r="J38" i="1"/>
  <c r="J26" i="1"/>
  <c r="J14" i="1"/>
  <c r="K330" i="1"/>
  <c r="K318" i="1"/>
  <c r="K306" i="1"/>
  <c r="K294" i="1"/>
  <c r="K282" i="1"/>
  <c r="K270" i="1"/>
  <c r="K258" i="1"/>
  <c r="K246" i="1"/>
  <c r="K234" i="1"/>
  <c r="K222" i="1"/>
  <c r="K210" i="1"/>
  <c r="K198" i="1"/>
  <c r="K186" i="1"/>
  <c r="K174" i="1"/>
  <c r="K162" i="1"/>
  <c r="K150" i="1"/>
  <c r="K138" i="1"/>
  <c r="K126" i="1"/>
  <c r="K114" i="1"/>
  <c r="K102" i="1"/>
  <c r="K90" i="1"/>
  <c r="K78" i="1"/>
  <c r="K66" i="1"/>
  <c r="K54" i="1"/>
  <c r="K42" i="1"/>
  <c r="M42" i="1" s="1"/>
  <c r="K30" i="1"/>
  <c r="K18" i="1"/>
  <c r="J325" i="1"/>
  <c r="J313" i="1"/>
  <c r="J301" i="1"/>
  <c r="J289" i="1"/>
  <c r="J277" i="1"/>
  <c r="J265" i="1"/>
  <c r="J253" i="1"/>
  <c r="J241" i="1"/>
  <c r="J229" i="1"/>
  <c r="J217" i="1"/>
  <c r="J205" i="1"/>
  <c r="J193" i="1"/>
  <c r="J181" i="1"/>
  <c r="J169" i="1"/>
  <c r="J157" i="1"/>
  <c r="J145" i="1"/>
  <c r="J133" i="1"/>
  <c r="J121" i="1"/>
  <c r="J109" i="1"/>
  <c r="J97" i="1"/>
  <c r="J85" i="1"/>
  <c r="J73" i="1"/>
  <c r="J61" i="1"/>
  <c r="J49" i="1"/>
  <c r="J37" i="1"/>
  <c r="J25" i="1"/>
  <c r="R13" i="1" l="1"/>
  <c r="R319" i="1"/>
  <c r="R331" i="1"/>
  <c r="R318" i="1"/>
  <c r="R198" i="1"/>
  <c r="R324" i="1"/>
  <c r="R312" i="1"/>
  <c r="R300" i="1"/>
  <c r="R288" i="1"/>
  <c r="R276" i="1"/>
  <c r="R264" i="1"/>
  <c r="R252" i="1"/>
  <c r="R240" i="1"/>
  <c r="R228" i="1"/>
  <c r="R216" i="1"/>
  <c r="R204" i="1"/>
  <c r="R192" i="1"/>
  <c r="R180" i="1"/>
  <c r="R168" i="1"/>
  <c r="R156" i="1"/>
  <c r="R144" i="1"/>
  <c r="R132" i="1"/>
  <c r="R120" i="1"/>
  <c r="R108" i="1"/>
  <c r="R96" i="1"/>
  <c r="R84" i="1"/>
  <c r="R72" i="1"/>
  <c r="R60" i="1"/>
  <c r="R48" i="1"/>
  <c r="R36" i="1"/>
  <c r="R24" i="1"/>
  <c r="R323" i="1"/>
  <c r="R311" i="1"/>
  <c r="R299" i="1"/>
  <c r="R287" i="1"/>
  <c r="R275" i="1"/>
  <c r="R263" i="1"/>
  <c r="R251" i="1"/>
  <c r="R239" i="1"/>
  <c r="R227" i="1"/>
  <c r="R215" i="1"/>
  <c r="R203" i="1"/>
  <c r="R191" i="1"/>
  <c r="R179" i="1"/>
  <c r="R167" i="1"/>
  <c r="R155" i="1"/>
  <c r="R143" i="1"/>
  <c r="R131" i="1"/>
  <c r="R119" i="1"/>
  <c r="R107" i="1"/>
  <c r="R95" i="1"/>
  <c r="R83" i="1"/>
  <c r="R71" i="1"/>
  <c r="R59" i="1"/>
  <c r="R47" i="1"/>
  <c r="R35" i="1"/>
  <c r="R23" i="1"/>
  <c r="R294" i="1"/>
  <c r="R322" i="1"/>
  <c r="R310" i="1"/>
  <c r="R298" i="1"/>
  <c r="R286" i="1"/>
  <c r="R274" i="1"/>
  <c r="R262" i="1"/>
  <c r="R250" i="1"/>
  <c r="R238" i="1"/>
  <c r="R226" i="1"/>
  <c r="R214" i="1"/>
  <c r="R202" i="1"/>
  <c r="R190" i="1"/>
  <c r="R178" i="1"/>
  <c r="R166" i="1"/>
  <c r="R154" i="1"/>
  <c r="R142" i="1"/>
  <c r="R130" i="1"/>
  <c r="R118" i="1"/>
  <c r="R106" i="1"/>
  <c r="R94" i="1"/>
  <c r="R82" i="1"/>
  <c r="R70" i="1"/>
  <c r="R58" i="1"/>
  <c r="R46" i="1"/>
  <c r="R34" i="1"/>
  <c r="R22" i="1"/>
  <c r="R330" i="1"/>
  <c r="R321" i="1"/>
  <c r="R309" i="1"/>
  <c r="R297" i="1"/>
  <c r="R285" i="1"/>
  <c r="R273" i="1"/>
  <c r="R261" i="1"/>
  <c r="R249" i="1"/>
  <c r="R237" i="1"/>
  <c r="R225" i="1"/>
  <c r="R213" i="1"/>
  <c r="R201" i="1"/>
  <c r="R189" i="1"/>
  <c r="R177" i="1"/>
  <c r="R165" i="1"/>
  <c r="R153" i="1"/>
  <c r="R141" i="1"/>
  <c r="R129" i="1"/>
  <c r="R117" i="1"/>
  <c r="R105" i="1"/>
  <c r="R93" i="1"/>
  <c r="R81" i="1"/>
  <c r="R69" i="1"/>
  <c r="R57" i="1"/>
  <c r="R45" i="1"/>
  <c r="R33" i="1"/>
  <c r="R21" i="1"/>
  <c r="R332" i="1"/>
  <c r="R320" i="1"/>
  <c r="R308" i="1"/>
  <c r="R296" i="1"/>
  <c r="R284" i="1"/>
  <c r="R272" i="1"/>
  <c r="R260" i="1"/>
  <c r="R248" i="1"/>
  <c r="R236" i="1"/>
  <c r="R224" i="1"/>
  <c r="R212" i="1"/>
  <c r="R200" i="1"/>
  <c r="R188" i="1"/>
  <c r="R176" i="1"/>
  <c r="R164" i="1"/>
  <c r="R152" i="1"/>
  <c r="R140" i="1"/>
  <c r="R128" i="1"/>
  <c r="R116" i="1"/>
  <c r="R104" i="1"/>
  <c r="R92" i="1"/>
  <c r="R80" i="1"/>
  <c r="R68" i="1"/>
  <c r="R56" i="1"/>
  <c r="R44" i="1"/>
  <c r="R32" i="1"/>
  <c r="R20" i="1"/>
  <c r="R307" i="1"/>
  <c r="R295" i="1"/>
  <c r="R283" i="1"/>
  <c r="R271" i="1"/>
  <c r="R259" i="1"/>
  <c r="R247" i="1"/>
  <c r="R235" i="1"/>
  <c r="R223" i="1"/>
  <c r="R211" i="1"/>
  <c r="R199" i="1"/>
  <c r="R187" i="1"/>
  <c r="R175" i="1"/>
  <c r="R163" i="1"/>
  <c r="R151" i="1"/>
  <c r="R139" i="1"/>
  <c r="R127" i="1"/>
  <c r="R115" i="1"/>
  <c r="R103" i="1"/>
  <c r="R91" i="1"/>
  <c r="R79" i="1"/>
  <c r="R67" i="1"/>
  <c r="R55" i="1"/>
  <c r="R43" i="1"/>
  <c r="R31" i="1"/>
  <c r="R19" i="1"/>
  <c r="R282" i="1"/>
  <c r="R246" i="1"/>
  <c r="R162" i="1"/>
  <c r="R126" i="1"/>
  <c r="R114" i="1"/>
  <c r="R102" i="1"/>
  <c r="R90" i="1"/>
  <c r="R78" i="1"/>
  <c r="R42" i="1"/>
  <c r="R30" i="1"/>
  <c r="R18" i="1"/>
  <c r="R258" i="1"/>
  <c r="R186" i="1"/>
  <c r="R150" i="1"/>
  <c r="R54" i="1"/>
  <c r="R329" i="1"/>
  <c r="R317" i="1"/>
  <c r="R305" i="1"/>
  <c r="R293" i="1"/>
  <c r="R281" i="1"/>
  <c r="R269" i="1"/>
  <c r="R257" i="1"/>
  <c r="R245" i="1"/>
  <c r="R233" i="1"/>
  <c r="R221" i="1"/>
  <c r="R209" i="1"/>
  <c r="R197" i="1"/>
  <c r="R185" i="1"/>
  <c r="R173" i="1"/>
  <c r="R161" i="1"/>
  <c r="R149" i="1"/>
  <c r="R137" i="1"/>
  <c r="R125" i="1"/>
  <c r="R113" i="1"/>
  <c r="R101" i="1"/>
  <c r="R89" i="1"/>
  <c r="R77" i="1"/>
  <c r="R65" i="1"/>
  <c r="R53" i="1"/>
  <c r="R41" i="1"/>
  <c r="R29" i="1"/>
  <c r="R17" i="1"/>
  <c r="R270" i="1"/>
  <c r="R210" i="1"/>
  <c r="R138" i="1"/>
  <c r="R66" i="1"/>
  <c r="R328" i="1"/>
  <c r="R316" i="1"/>
  <c r="R304" i="1"/>
  <c r="R292" i="1"/>
  <c r="R280" i="1"/>
  <c r="R268" i="1"/>
  <c r="R256" i="1"/>
  <c r="R244" i="1"/>
  <c r="R232" i="1"/>
  <c r="R220" i="1"/>
  <c r="R208" i="1"/>
  <c r="R196" i="1"/>
  <c r="R184" i="1"/>
  <c r="R172" i="1"/>
  <c r="R160" i="1"/>
  <c r="R148" i="1"/>
  <c r="R136" i="1"/>
  <c r="R124" i="1"/>
  <c r="R112" i="1"/>
  <c r="R100" i="1"/>
  <c r="R88" i="1"/>
  <c r="R76" i="1"/>
  <c r="R64" i="1"/>
  <c r="R52" i="1"/>
  <c r="R40" i="1"/>
  <c r="R28" i="1"/>
  <c r="R16" i="1"/>
  <c r="R222" i="1"/>
  <c r="R327" i="1"/>
  <c r="R315" i="1"/>
  <c r="R303" i="1"/>
  <c r="R291" i="1"/>
  <c r="R279" i="1"/>
  <c r="R267" i="1"/>
  <c r="R255" i="1"/>
  <c r="R243" i="1"/>
  <c r="R231" i="1"/>
  <c r="R219" i="1"/>
  <c r="R207" i="1"/>
  <c r="R195" i="1"/>
  <c r="R183" i="1"/>
  <c r="R171" i="1"/>
  <c r="R159" i="1"/>
  <c r="R147" i="1"/>
  <c r="R135" i="1"/>
  <c r="R123" i="1"/>
  <c r="R111" i="1"/>
  <c r="R99" i="1"/>
  <c r="R87" i="1"/>
  <c r="R75" i="1"/>
  <c r="R63" i="1"/>
  <c r="R51" i="1"/>
  <c r="R39" i="1"/>
  <c r="R27" i="1"/>
  <c r="R15" i="1"/>
  <c r="R234" i="1"/>
  <c r="R326" i="1"/>
  <c r="R314" i="1"/>
  <c r="R302" i="1"/>
  <c r="R290" i="1"/>
  <c r="R278" i="1"/>
  <c r="R266" i="1"/>
  <c r="R254" i="1"/>
  <c r="R242" i="1"/>
  <c r="R230" i="1"/>
  <c r="R218" i="1"/>
  <c r="R206" i="1"/>
  <c r="R194" i="1"/>
  <c r="R182" i="1"/>
  <c r="R170" i="1"/>
  <c r="R158" i="1"/>
  <c r="R146" i="1"/>
  <c r="R134" i="1"/>
  <c r="R122" i="1"/>
  <c r="R110" i="1"/>
  <c r="R98" i="1"/>
  <c r="R86" i="1"/>
  <c r="R74" i="1"/>
  <c r="R62" i="1"/>
  <c r="R50" i="1"/>
  <c r="R38" i="1"/>
  <c r="R26" i="1"/>
  <c r="R14" i="1"/>
  <c r="R306" i="1"/>
  <c r="R174" i="1"/>
  <c r="R325" i="1"/>
  <c r="R313" i="1"/>
  <c r="R301" i="1"/>
  <c r="R289" i="1"/>
  <c r="R277" i="1"/>
  <c r="R265" i="1"/>
  <c r="R253" i="1"/>
  <c r="R241" i="1"/>
  <c r="R229" i="1"/>
  <c r="R217" i="1"/>
  <c r="R205" i="1"/>
  <c r="R193" i="1"/>
  <c r="R181" i="1"/>
  <c r="R169" i="1"/>
  <c r="R157" i="1"/>
  <c r="R145" i="1"/>
  <c r="R133" i="1"/>
  <c r="R121" i="1"/>
  <c r="R109" i="1"/>
  <c r="R97" i="1"/>
  <c r="R85" i="1"/>
  <c r="R73" i="1"/>
  <c r="R61" i="1"/>
  <c r="R49" i="1"/>
  <c r="R37" i="1"/>
  <c r="R25" i="1"/>
  <c r="A446" i="5"/>
  <c r="A447" i="5"/>
  <c r="A448" i="5"/>
  <c r="A449" i="5"/>
  <c r="A450" i="5"/>
  <c r="A451" i="5"/>
  <c r="A452" i="5"/>
  <c r="A453" i="5"/>
  <c r="A454" i="5"/>
  <c r="A455" i="5"/>
  <c r="A456" i="5"/>
  <c r="A457" i="5"/>
  <c r="A458" i="5"/>
  <c r="A459" i="5"/>
  <c r="A460" i="5"/>
  <c r="A461" i="5"/>
  <c r="A462" i="5"/>
  <c r="A463" i="5"/>
  <c r="A464" i="5"/>
  <c r="A465" i="5"/>
  <c r="A466" i="5"/>
  <c r="A467" i="5"/>
  <c r="A468" i="5"/>
  <c r="A469" i="5"/>
  <c r="A470" i="5"/>
  <c r="A471" i="5"/>
  <c r="A472" i="5"/>
  <c r="A473" i="5"/>
  <c r="A474" i="5"/>
  <c r="A475" i="5"/>
  <c r="A476" i="5"/>
  <c r="A477" i="5"/>
  <c r="A478" i="5"/>
  <c r="A479" i="5"/>
  <c r="A480" i="5"/>
  <c r="A481" i="5"/>
  <c r="A482" i="5"/>
  <c r="A483" i="5"/>
  <c r="A484" i="5"/>
  <c r="A485" i="5"/>
  <c r="A486" i="5"/>
  <c r="A487" i="5"/>
  <c r="A488" i="5"/>
  <c r="A489" i="5"/>
  <c r="A490" i="5"/>
  <c r="A491" i="5"/>
  <c r="A492" i="5"/>
  <c r="A493" i="5"/>
  <c r="A494" i="5"/>
  <c r="A495" i="5"/>
  <c r="A496" i="5"/>
  <c r="A497" i="5"/>
  <c r="A498" i="5"/>
  <c r="A499" i="5"/>
  <c r="A500" i="5"/>
  <c r="A501" i="5"/>
  <c r="A502" i="5"/>
  <c r="A503" i="5"/>
  <c r="A504" i="5"/>
  <c r="A505" i="5"/>
  <c r="A506" i="5"/>
  <c r="A507" i="5"/>
  <c r="A508" i="5"/>
  <c r="A509" i="5"/>
  <c r="A510" i="5"/>
  <c r="A511" i="5"/>
  <c r="A512" i="5"/>
  <c r="A513" i="5"/>
  <c r="A514" i="5"/>
  <c r="A515" i="5"/>
  <c r="A516" i="5"/>
  <c r="A517" i="5"/>
  <c r="A518" i="5"/>
  <c r="A519" i="5"/>
  <c r="A520" i="5"/>
  <c r="A521" i="5"/>
  <c r="A522" i="5"/>
  <c r="A523" i="5"/>
  <c r="A524" i="5"/>
  <c r="A525" i="5"/>
  <c r="A526" i="5"/>
  <c r="A527" i="5"/>
  <c r="A528" i="5"/>
  <c r="A529" i="5"/>
  <c r="A530" i="5"/>
  <c r="A531" i="5"/>
  <c r="A532" i="5"/>
  <c r="A533" i="5"/>
  <c r="A534" i="5"/>
  <c r="A535" i="5"/>
  <c r="A536" i="5"/>
  <c r="A537" i="5"/>
  <c r="A538" i="5"/>
  <c r="A539" i="5"/>
  <c r="A540" i="5"/>
  <c r="A541" i="5"/>
  <c r="A542" i="5"/>
  <c r="A543" i="5"/>
  <c r="A544" i="5"/>
  <c r="A545" i="5"/>
  <c r="D451" i="7"/>
  <c r="H106" i="3" l="1"/>
  <c r="N219" i="1" l="1"/>
  <c r="N55" i="1" l="1"/>
  <c r="N66" i="1"/>
  <c r="N69" i="1"/>
  <c r="N71" i="1"/>
  <c r="N72" i="1"/>
  <c r="N74" i="1"/>
  <c r="N77" i="1"/>
  <c r="N78" i="1"/>
  <c r="N79" i="1"/>
  <c r="N80" i="1"/>
  <c r="N81" i="1"/>
  <c r="N83" i="1"/>
  <c r="N84" i="1"/>
  <c r="N86" i="1"/>
  <c r="N87" i="1"/>
  <c r="N88" i="1"/>
  <c r="N90" i="1"/>
  <c r="N91" i="1"/>
  <c r="N92" i="1"/>
  <c r="N93" i="1"/>
  <c r="N94" i="1"/>
  <c r="N96" i="1"/>
  <c r="N97" i="1"/>
  <c r="N98" i="1"/>
  <c r="N99" i="1"/>
  <c r="N100" i="1"/>
  <c r="N101" i="1"/>
  <c r="N102" i="1"/>
  <c r="N104" i="1"/>
  <c r="N105" i="1"/>
  <c r="N106" i="1"/>
  <c r="N107" i="1"/>
  <c r="N108" i="1"/>
  <c r="N109" i="1"/>
  <c r="N111" i="1"/>
  <c r="N112" i="1"/>
  <c r="N113" i="1"/>
  <c r="N114" i="1"/>
  <c r="N115" i="1"/>
  <c r="N116" i="1"/>
  <c r="N117" i="1"/>
  <c r="N119" i="1"/>
  <c r="N120" i="1"/>
  <c r="N121" i="1"/>
  <c r="N122" i="1"/>
  <c r="N123" i="1"/>
  <c r="N126" i="1"/>
  <c r="N127" i="1"/>
  <c r="N128" i="1"/>
  <c r="N129" i="1"/>
  <c r="N130" i="1"/>
  <c r="N132" i="1"/>
  <c r="N133" i="1"/>
  <c r="N134" i="1"/>
  <c r="N135" i="1"/>
  <c r="N136" i="1"/>
  <c r="N137" i="1"/>
  <c r="N138" i="1"/>
  <c r="N141" i="1"/>
  <c r="N142" i="1"/>
  <c r="N143" i="1"/>
  <c r="N144" i="1"/>
  <c r="N145" i="1"/>
  <c r="N146" i="1"/>
  <c r="N147" i="1"/>
  <c r="N148" i="1"/>
  <c r="N149" i="1"/>
  <c r="N153" i="1"/>
  <c r="N154" i="1"/>
  <c r="N155" i="1"/>
  <c r="N156" i="1"/>
  <c r="N157" i="1"/>
  <c r="N158" i="1"/>
  <c r="N159" i="1"/>
  <c r="N160" i="1"/>
  <c r="N161" i="1"/>
  <c r="N162" i="1"/>
  <c r="N163" i="1"/>
  <c r="N165" i="1"/>
  <c r="N166" i="1"/>
  <c r="N168" i="1"/>
  <c r="N169" i="1"/>
  <c r="N170" i="1"/>
  <c r="N171" i="1"/>
  <c r="N172" i="1"/>
  <c r="N173" i="1"/>
  <c r="N175" i="1"/>
  <c r="N176" i="1"/>
  <c r="N177" i="1"/>
  <c r="N178" i="1"/>
  <c r="N181" i="1"/>
  <c r="N183" i="1"/>
  <c r="N184" i="1"/>
  <c r="N185" i="1"/>
  <c r="N186" i="1"/>
  <c r="N187" i="1"/>
  <c r="N188" i="1"/>
  <c r="N189" i="1"/>
  <c r="N190" i="1"/>
  <c r="N191" i="1"/>
  <c r="N192" i="1"/>
  <c r="N193" i="1"/>
  <c r="N196" i="1"/>
  <c r="N197" i="1"/>
  <c r="N199" i="1"/>
  <c r="N200" i="1"/>
  <c r="N201" i="1"/>
  <c r="N202" i="1"/>
  <c r="N203" i="1"/>
  <c r="N204" i="1"/>
  <c r="N205" i="1"/>
  <c r="N207" i="1"/>
  <c r="N208" i="1"/>
  <c r="N209" i="1"/>
  <c r="N212" i="1"/>
  <c r="N213" i="1"/>
  <c r="N214" i="1"/>
  <c r="N215" i="1"/>
  <c r="N216" i="1"/>
  <c r="N217" i="1"/>
  <c r="N218" i="1"/>
  <c r="N220" i="1"/>
  <c r="N221" i="1"/>
  <c r="N222" i="1"/>
  <c r="N225" i="1"/>
  <c r="N226" i="1"/>
  <c r="N227" i="1"/>
  <c r="N229" i="1"/>
  <c r="N230" i="1"/>
  <c r="N231" i="1"/>
  <c r="N232" i="1"/>
  <c r="N233" i="1"/>
  <c r="N234" i="1"/>
  <c r="N235" i="1"/>
  <c r="N236" i="1"/>
  <c r="N238" i="1"/>
  <c r="N239" i="1"/>
  <c r="N240" i="1"/>
  <c r="N241" i="1"/>
  <c r="N242" i="1"/>
  <c r="N245" i="1"/>
  <c r="N246" i="1"/>
  <c r="N247" i="1"/>
  <c r="N248" i="1"/>
  <c r="N249" i="1"/>
  <c r="N251" i="1"/>
  <c r="N252" i="1"/>
  <c r="N253" i="1"/>
  <c r="N254" i="1"/>
  <c r="N255" i="1"/>
  <c r="N256" i="1"/>
  <c r="N258" i="1"/>
  <c r="N259" i="1"/>
  <c r="N260" i="1"/>
  <c r="N261" i="1"/>
  <c r="N262" i="1"/>
  <c r="N263" i="1"/>
  <c r="N264" i="1"/>
  <c r="N265" i="1"/>
  <c r="N267" i="1"/>
  <c r="N268" i="1"/>
  <c r="N269" i="1"/>
  <c r="N270" i="1"/>
  <c r="N271" i="1"/>
  <c r="N272" i="1"/>
  <c r="N273" i="1"/>
  <c r="N276" i="1"/>
  <c r="N277" i="1"/>
  <c r="N278" i="1"/>
  <c r="N279" i="1"/>
  <c r="N280" i="1"/>
  <c r="N281" i="1"/>
  <c r="N282" i="1"/>
  <c r="N283" i="1"/>
  <c r="N284" i="1"/>
  <c r="N285" i="1"/>
  <c r="N286" i="1"/>
  <c r="N287" i="1"/>
  <c r="N288" i="1"/>
  <c r="N291" i="1"/>
  <c r="N292" i="1"/>
  <c r="N293" i="1"/>
  <c r="N294" i="1"/>
  <c r="N295" i="1"/>
  <c r="N296" i="1"/>
  <c r="N297" i="1"/>
  <c r="N298" i="1"/>
  <c r="N299" i="1"/>
  <c r="N300" i="1"/>
  <c r="N301" i="1"/>
  <c r="N302" i="1"/>
  <c r="N303" i="1"/>
  <c r="N304" i="1"/>
  <c r="N305" i="1"/>
  <c r="N308" i="1"/>
  <c r="N309" i="1"/>
  <c r="N310" i="1"/>
  <c r="N311" i="1"/>
  <c r="N312" i="1"/>
  <c r="N313" i="1"/>
  <c r="N314" i="1"/>
  <c r="N315" i="1"/>
  <c r="N316" i="1"/>
  <c r="N317" i="1"/>
  <c r="N318" i="1"/>
  <c r="N319" i="1"/>
  <c r="N320" i="1"/>
  <c r="N321" i="1"/>
  <c r="N323" i="1"/>
  <c r="N324" i="1"/>
  <c r="N325" i="1"/>
  <c r="N326" i="1"/>
  <c r="N327" i="1"/>
  <c r="N328" i="1"/>
  <c r="N329" i="1"/>
  <c r="N331" i="1"/>
  <c r="N332" i="1"/>
  <c r="N13" i="1"/>
  <c r="N76" i="1"/>
  <c r="N82" i="1"/>
  <c r="N85" i="1"/>
  <c r="N89" i="1"/>
  <c r="N124" i="1"/>
  <c r="N125" i="1"/>
  <c r="N237" i="1"/>
  <c r="N250" i="1"/>
  <c r="N257" i="1"/>
  <c r="N266" i="1"/>
  <c r="N274" i="1"/>
  <c r="N275" i="1"/>
  <c r="N289" i="1"/>
  <c r="N290" i="1"/>
  <c r="N306" i="1"/>
  <c r="N307" i="1"/>
  <c r="N322" i="1"/>
  <c r="N330"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6" i="1"/>
  <c r="N57" i="1"/>
  <c r="N58" i="1"/>
  <c r="N59" i="1"/>
  <c r="N60" i="1"/>
  <c r="N61" i="1"/>
  <c r="N62" i="1"/>
  <c r="N63" i="1"/>
  <c r="N64" i="1"/>
  <c r="N65" i="1"/>
  <c r="N67" i="1"/>
  <c r="N68" i="1"/>
  <c r="N70" i="1"/>
  <c r="N75" i="1"/>
  <c r="N103" i="1"/>
  <c r="N110" i="1"/>
  <c r="N118" i="1"/>
  <c r="N131" i="1"/>
  <c r="N140" i="1"/>
  <c r="N150" i="1"/>
  <c r="N151" i="1"/>
  <c r="N152" i="1"/>
  <c r="N164" i="1"/>
  <c r="N174" i="1"/>
  <c r="N180" i="1"/>
  <c r="N182" i="1"/>
  <c r="N195" i="1"/>
  <c r="N198" i="1"/>
  <c r="N206" i="1"/>
  <c r="N211" i="1"/>
  <c r="N223" i="1"/>
  <c r="N224" i="1"/>
  <c r="N228" i="1"/>
  <c r="N244" i="1"/>
  <c r="I13" i="1" l="1"/>
  <c r="L13" i="1" s="1"/>
  <c r="N95" i="1"/>
  <c r="N179" i="1"/>
  <c r="N139" i="1"/>
  <c r="N243" i="1"/>
  <c r="N210" i="1"/>
  <c r="N194" i="1"/>
  <c r="N73" i="1"/>
  <c r="N167" i="1"/>
  <c r="A346" i="5"/>
  <c r="A2" i="5"/>
  <c r="A3" i="5"/>
  <c r="A5" i="5"/>
  <c r="A7" i="5"/>
  <c r="A360" i="5"/>
  <c r="A13" i="5"/>
  <c r="A17" i="5"/>
  <c r="A300" i="5"/>
  <c r="A21" i="5"/>
  <c r="A285" i="5"/>
  <c r="A438" i="5"/>
  <c r="A281" i="5"/>
  <c r="A314" i="5"/>
  <c r="A29" i="5"/>
  <c r="A417" i="5"/>
  <c r="A418" i="5"/>
  <c r="A445" i="5"/>
  <c r="A49" i="5"/>
  <c r="A51" i="5"/>
  <c r="A420" i="5"/>
  <c r="A286" i="5"/>
  <c r="A295" i="5"/>
  <c r="A290" i="5"/>
  <c r="A52" i="5"/>
  <c r="A53" i="5"/>
  <c r="A72" i="5"/>
  <c r="A76" i="5"/>
  <c r="A78" i="5"/>
  <c r="A79" i="5"/>
  <c r="A373" i="5"/>
  <c r="A84" i="5"/>
  <c r="A412" i="5"/>
  <c r="A411" i="5"/>
  <c r="A378" i="5"/>
  <c r="A276" i="5"/>
  <c r="A288" i="5"/>
  <c r="A339" i="5"/>
  <c r="A319" i="5"/>
  <c r="A116" i="5"/>
  <c r="A121" i="5"/>
  <c r="A304" i="5"/>
  <c r="A341" i="5"/>
  <c r="A385" i="5"/>
  <c r="A130" i="5"/>
  <c r="A325" i="5"/>
  <c r="A134" i="5"/>
  <c r="A154" i="5"/>
  <c r="A158" i="5"/>
  <c r="A162" i="5"/>
  <c r="A176" i="5"/>
  <c r="A391" i="5"/>
  <c r="A345" i="5"/>
  <c r="A312" i="5"/>
  <c r="A188" i="5"/>
  <c r="A191" i="5"/>
  <c r="A315" i="5"/>
  <c r="A197" i="5"/>
  <c r="A199" i="5"/>
  <c r="A202" i="5"/>
  <c r="A399" i="5"/>
  <c r="A352" i="5"/>
  <c r="A217" i="5"/>
  <c r="A433" i="5"/>
  <c r="A298" i="5"/>
  <c r="A25" i="5"/>
  <c r="A331" i="5"/>
  <c r="A38" i="5"/>
  <c r="A291" i="5"/>
  <c r="A42" i="5"/>
  <c r="A415" i="5"/>
  <c r="A66" i="5"/>
  <c r="A424" i="5"/>
  <c r="A123" i="5"/>
  <c r="A166" i="5"/>
  <c r="A389" i="5"/>
  <c r="A333" i="5"/>
  <c r="A201" i="5"/>
  <c r="A213" i="5"/>
  <c r="A214" i="5"/>
  <c r="A229" i="5"/>
  <c r="A322" i="5"/>
  <c r="M224" i="1" l="1"/>
  <c r="H224" i="3" s="1"/>
  <c r="M223" i="1"/>
  <c r="H223" i="3" s="1"/>
  <c r="M226" i="1"/>
  <c r="H226" i="3" s="1"/>
  <c r="M219" i="1"/>
  <c r="M225" i="1"/>
  <c r="H225" i="3" s="1"/>
  <c r="M284" i="1"/>
  <c r="H284" i="3" s="1"/>
  <c r="O219" i="1"/>
  <c r="I219" i="1"/>
  <c r="L219" i="1" l="1"/>
  <c r="C219" i="1" s="1"/>
  <c r="A95" i="5" l="1"/>
  <c r="A96" i="5"/>
  <c r="A326" i="5"/>
  <c r="A271" i="5"/>
  <c r="A97" i="5"/>
  <c r="A376" i="5"/>
  <c r="A98" i="5"/>
  <c r="A265" i="5"/>
  <c r="A99" i="5"/>
  <c r="A101" i="5"/>
  <c r="A102" i="5"/>
  <c r="A103" i="5"/>
  <c r="A401" i="5"/>
  <c r="A283" i="5"/>
  <c r="A216" i="5"/>
  <c r="A100" i="5"/>
  <c r="A390" i="5"/>
  <c r="A422" i="5"/>
  <c r="A261" i="5"/>
  <c r="A257" i="5"/>
  <c r="A377" i="5"/>
  <c r="A104" i="5"/>
  <c r="A379" i="5"/>
  <c r="A262" i="5"/>
  <c r="A233" i="5"/>
  <c r="A273" i="5"/>
  <c r="A106" i="5"/>
  <c r="A107" i="5"/>
  <c r="A381" i="5"/>
  <c r="A108" i="5"/>
  <c r="A302" i="5"/>
  <c r="A249" i="5"/>
  <c r="A266" i="5"/>
  <c r="A109" i="5"/>
  <c r="A110" i="5"/>
  <c r="A111" i="5"/>
  <c r="A234" i="5"/>
  <c r="A112" i="5"/>
  <c r="A113" i="5"/>
  <c r="A114" i="5"/>
  <c r="A292" i="5"/>
  <c r="A406" i="5"/>
  <c r="A268" i="5"/>
  <c r="A375" i="5"/>
  <c r="A310" i="5"/>
  <c r="A200" i="5"/>
  <c r="A435" i="5"/>
  <c r="A313" i="5"/>
  <c r="A194" i="5"/>
  <c r="A444" i="5"/>
  <c r="A305" i="5"/>
  <c r="A395" i="5"/>
  <c r="A423" i="5"/>
  <c r="A239" i="5"/>
  <c r="A340" i="5"/>
  <c r="A426" i="5"/>
  <c r="A425" i="5"/>
  <c r="A115" i="5"/>
  <c r="A303" i="5"/>
  <c r="A316" i="5"/>
  <c r="A196" i="5"/>
  <c r="A380" i="5"/>
  <c r="A117" i="5"/>
  <c r="A118" i="5"/>
  <c r="A119" i="5"/>
  <c r="A120" i="5"/>
  <c r="A382" i="5"/>
  <c r="A218" i="5"/>
  <c r="A383" i="5"/>
  <c r="A384" i="5"/>
  <c r="A122" i="5"/>
  <c r="A440" i="5"/>
  <c r="A253" i="5"/>
  <c r="A124" i="5"/>
  <c r="A125" i="5"/>
  <c r="A126" i="5"/>
  <c r="A307" i="5"/>
  <c r="A337" i="5"/>
  <c r="A127" i="5"/>
  <c r="A128" i="5"/>
  <c r="A429" i="5"/>
  <c r="A235" i="5"/>
  <c r="A129" i="5"/>
  <c r="A208" i="5"/>
  <c r="A250" i="5"/>
  <c r="A396" i="5"/>
  <c r="A321" i="5"/>
  <c r="A255" i="5"/>
  <c r="A413" i="5"/>
  <c r="A254" i="5"/>
  <c r="A236" i="5"/>
  <c r="A256" i="5"/>
  <c r="A344" i="5"/>
  <c r="A131" i="5"/>
  <c r="A342" i="5"/>
  <c r="A132" i="5"/>
  <c r="A270" i="5"/>
  <c r="A306" i="5"/>
  <c r="A133" i="5"/>
  <c r="A308" i="5"/>
  <c r="A431" i="5"/>
  <c r="A135" i="5"/>
  <c r="A136" i="5"/>
  <c r="A137" i="5"/>
  <c r="A138" i="5"/>
  <c r="A359" i="5"/>
  <c r="A279" i="5"/>
  <c r="A139" i="5"/>
  <c r="A140" i="5"/>
  <c r="A141" i="5"/>
  <c r="A142" i="5"/>
  <c r="A143" i="5"/>
  <c r="A144" i="5"/>
  <c r="A258" i="5"/>
  <c r="A402" i="5"/>
  <c r="A355" i="5"/>
  <c r="A145" i="5"/>
  <c r="A386" i="5"/>
  <c r="A195" i="5"/>
  <c r="A267" i="5"/>
  <c r="A237" i="5"/>
  <c r="A259" i="5"/>
  <c r="A146" i="5"/>
  <c r="A147" i="5"/>
  <c r="A318" i="5"/>
  <c r="A238" i="5"/>
  <c r="A148" i="5"/>
  <c r="A149" i="5"/>
  <c r="A150" i="5"/>
  <c r="A151" i="5"/>
  <c r="A152" i="5"/>
  <c r="A153" i="5"/>
  <c r="A309" i="5"/>
  <c r="A155" i="5"/>
  <c r="A156" i="5"/>
  <c r="A157" i="5"/>
  <c r="A160" i="5"/>
  <c r="A161" i="5"/>
  <c r="A297" i="5"/>
  <c r="A387" i="5"/>
  <c r="A159" i="5"/>
  <c r="A163" i="5"/>
  <c r="A164" i="5"/>
  <c r="A165" i="5"/>
  <c r="A357" i="5"/>
  <c r="A240" i="5"/>
  <c r="A263" i="5"/>
  <c r="A167" i="5"/>
  <c r="A388" i="5"/>
  <c r="A170" i="5"/>
  <c r="A172" i="5"/>
  <c r="A343" i="5"/>
  <c r="A277" i="5"/>
  <c r="A168" i="5"/>
  <c r="A169" i="5"/>
  <c r="A4" i="9" l="1"/>
  <c r="A5" i="9"/>
  <c r="A6" i="9"/>
  <c r="A7" i="9"/>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111" i="9"/>
  <c r="A112" i="9"/>
  <c r="A113" i="9"/>
  <c r="A114" i="9"/>
  <c r="A115" i="9"/>
  <c r="A116" i="9"/>
  <c r="A117" i="9"/>
  <c r="A118" i="9"/>
  <c r="A119" i="9"/>
  <c r="A120" i="9"/>
  <c r="A121" i="9"/>
  <c r="A122" i="9"/>
  <c r="A123" i="9"/>
  <c r="A124" i="9"/>
  <c r="A125" i="9"/>
  <c r="A126" i="9"/>
  <c r="A127" i="9"/>
  <c r="A128" i="9"/>
  <c r="A129" i="9"/>
  <c r="A130" i="9"/>
  <c r="A131" i="9"/>
  <c r="A132" i="9"/>
  <c r="A133" i="9"/>
  <c r="A134" i="9"/>
  <c r="A135" i="9"/>
  <c r="A136" i="9"/>
  <c r="A137" i="9"/>
  <c r="A138" i="9"/>
  <c r="A139" i="9"/>
  <c r="A140" i="9"/>
  <c r="A141" i="9"/>
  <c r="A142" i="9"/>
  <c r="A143" i="9"/>
  <c r="A144" i="9"/>
  <c r="A145" i="9"/>
  <c r="A146" i="9"/>
  <c r="A147" i="9"/>
  <c r="A148" i="9"/>
  <c r="A149" i="9"/>
  <c r="A150" i="9"/>
  <c r="A151" i="9"/>
  <c r="A152" i="9"/>
  <c r="A153" i="9"/>
  <c r="A154" i="9"/>
  <c r="A155" i="9"/>
  <c r="A156" i="9"/>
  <c r="A157" i="9"/>
  <c r="A158" i="9"/>
  <c r="A159" i="9"/>
  <c r="A160" i="9"/>
  <c r="A161" i="9"/>
  <c r="A162" i="9"/>
  <c r="A163" i="9"/>
  <c r="A164" i="9"/>
  <c r="A165" i="9"/>
  <c r="A166" i="9"/>
  <c r="A167" i="9"/>
  <c r="A168" i="9"/>
  <c r="A169" i="9"/>
  <c r="A170" i="9"/>
  <c r="A171" i="9"/>
  <c r="A172" i="9"/>
  <c r="A173" i="9"/>
  <c r="A174" i="9"/>
  <c r="A175" i="9"/>
  <c r="A176" i="9"/>
  <c r="A177" i="9"/>
  <c r="A178" i="9"/>
  <c r="A179" i="9"/>
  <c r="A180" i="9"/>
  <c r="A181" i="9"/>
  <c r="A182" i="9"/>
  <c r="A183" i="9"/>
  <c r="A184" i="9"/>
  <c r="A185" i="9"/>
  <c r="A186" i="9"/>
  <c r="A187" i="9"/>
  <c r="A188" i="9"/>
  <c r="A189" i="9"/>
  <c r="A190" i="9"/>
  <c r="A191" i="9"/>
  <c r="A192" i="9"/>
  <c r="A193" i="9"/>
  <c r="A194" i="9"/>
  <c r="A195" i="9"/>
  <c r="A196" i="9"/>
  <c r="A197" i="9"/>
  <c r="A198" i="9"/>
  <c r="A199" i="9"/>
  <c r="A200" i="9"/>
  <c r="A201" i="9"/>
  <c r="A202" i="9"/>
  <c r="A203" i="9"/>
  <c r="A204" i="9"/>
  <c r="A205" i="9"/>
  <c r="A206" i="9"/>
  <c r="A207" i="9"/>
  <c r="A208" i="9"/>
  <c r="A209" i="9"/>
  <c r="A210" i="9"/>
  <c r="A211" i="9"/>
  <c r="A212" i="9"/>
  <c r="A213" i="9"/>
  <c r="A214" i="9"/>
  <c r="A215" i="9"/>
  <c r="A216" i="9"/>
  <c r="A217" i="9"/>
  <c r="A218" i="9"/>
  <c r="A219" i="9"/>
  <c r="A220" i="9"/>
  <c r="A221" i="9"/>
  <c r="A222" i="9"/>
  <c r="A223" i="9"/>
  <c r="A224" i="9"/>
  <c r="A225" i="9"/>
  <c r="A226" i="9"/>
  <c r="A227" i="9"/>
  <c r="A228" i="9"/>
  <c r="A229" i="9"/>
  <c r="A230" i="9"/>
  <c r="A231" i="9"/>
  <c r="A232" i="9"/>
  <c r="A233" i="9"/>
  <c r="A234" i="9"/>
  <c r="A235" i="9"/>
  <c r="A236" i="9"/>
  <c r="A237" i="9"/>
  <c r="A238" i="9"/>
  <c r="A239" i="9"/>
  <c r="A240" i="9"/>
  <c r="A241" i="9"/>
  <c r="A242" i="9"/>
  <c r="A243" i="9"/>
  <c r="A244" i="9"/>
  <c r="A245" i="9"/>
  <c r="A246" i="9"/>
  <c r="A247" i="9"/>
  <c r="A248" i="9"/>
  <c r="A249" i="9"/>
  <c r="A250" i="9"/>
  <c r="A251" i="9"/>
  <c r="A252" i="9"/>
  <c r="A253" i="9"/>
  <c r="A254" i="9"/>
  <c r="A255" i="9"/>
  <c r="A256" i="9"/>
  <c r="A257" i="9"/>
  <c r="A258" i="9"/>
  <c r="A259" i="9"/>
  <c r="A260" i="9"/>
  <c r="A261" i="9"/>
  <c r="A262" i="9"/>
  <c r="A263" i="9"/>
  <c r="A264" i="9"/>
  <c r="A265" i="9"/>
  <c r="A266" i="9"/>
  <c r="A267" i="9"/>
  <c r="A268" i="9"/>
  <c r="A269" i="9"/>
  <c r="A270" i="9"/>
  <c r="A271" i="9"/>
  <c r="A272" i="9"/>
  <c r="A273" i="9"/>
  <c r="A274" i="9"/>
  <c r="A275" i="9"/>
  <c r="A276" i="9"/>
  <c r="A277" i="9"/>
  <c r="A278" i="9"/>
  <c r="A279" i="9"/>
  <c r="A280" i="9"/>
  <c r="A281" i="9"/>
  <c r="A282" i="9"/>
  <c r="A283" i="9"/>
  <c r="A284" i="9"/>
  <c r="A285" i="9"/>
  <c r="A286" i="9"/>
  <c r="A287" i="9"/>
  <c r="A288" i="9"/>
  <c r="A289" i="9"/>
  <c r="A290" i="9"/>
  <c r="A291" i="9"/>
  <c r="A292" i="9"/>
  <c r="A293" i="9"/>
  <c r="A294" i="9"/>
  <c r="A295" i="9"/>
  <c r="A296" i="9"/>
  <c r="A297" i="9"/>
  <c r="A298" i="9"/>
  <c r="A299" i="9"/>
  <c r="A300" i="9"/>
  <c r="A301" i="9"/>
  <c r="A302" i="9"/>
  <c r="A303" i="9"/>
  <c r="A304" i="9"/>
  <c r="A305" i="9"/>
  <c r="A306" i="9"/>
  <c r="A307" i="9"/>
  <c r="A308" i="9"/>
  <c r="A309" i="9"/>
  <c r="A310" i="9"/>
  <c r="A311" i="9"/>
  <c r="A312" i="9"/>
  <c r="A313" i="9"/>
  <c r="A314" i="9"/>
  <c r="A315" i="9"/>
  <c r="A316" i="9"/>
  <c r="A317" i="9"/>
  <c r="A318" i="9"/>
  <c r="A319" i="9"/>
  <c r="A320" i="9"/>
  <c r="A321" i="9"/>
  <c r="A322" i="9"/>
  <c r="A323" i="9"/>
  <c r="A324" i="9"/>
  <c r="A325" i="9"/>
  <c r="A326" i="9"/>
  <c r="A327" i="9"/>
  <c r="A328" i="9"/>
  <c r="A329" i="9"/>
  <c r="A330" i="9"/>
  <c r="A331" i="9"/>
  <c r="A332" i="9"/>
  <c r="A333" i="9"/>
  <c r="A334" i="9"/>
  <c r="A335" i="9"/>
  <c r="A336" i="9"/>
  <c r="A337" i="9"/>
  <c r="A338" i="9"/>
  <c r="A339" i="9"/>
  <c r="A340" i="9"/>
  <c r="A341" i="9"/>
  <c r="A342" i="9"/>
  <c r="A343" i="9"/>
  <c r="A344" i="9"/>
  <c r="A345" i="9"/>
  <c r="A346" i="9"/>
  <c r="A347" i="9"/>
  <c r="A348" i="9"/>
  <c r="A349" i="9"/>
  <c r="A350" i="9"/>
  <c r="A351" i="9"/>
  <c r="A352" i="9"/>
  <c r="A353" i="9"/>
  <c r="A354" i="9"/>
  <c r="A355" i="9"/>
  <c r="A356" i="9"/>
  <c r="A357" i="9"/>
  <c r="A358" i="9"/>
  <c r="A359" i="9"/>
  <c r="A360" i="9"/>
  <c r="A361" i="9"/>
  <c r="A362" i="9"/>
  <c r="A363" i="9"/>
  <c r="A364" i="9"/>
  <c r="A365" i="9"/>
  <c r="A366" i="9"/>
  <c r="A367" i="9"/>
  <c r="A368" i="9"/>
  <c r="A369" i="9"/>
  <c r="A370" i="9"/>
  <c r="A371" i="9"/>
  <c r="A372" i="9"/>
  <c r="A373" i="9"/>
  <c r="A374" i="9"/>
  <c r="A375" i="9"/>
  <c r="A376" i="9"/>
  <c r="A377" i="9"/>
  <c r="A378" i="9"/>
  <c r="A379" i="9"/>
  <c r="A380" i="9"/>
  <c r="A381" i="9"/>
  <c r="A382" i="9"/>
  <c r="A383" i="9"/>
  <c r="A384" i="9"/>
  <c r="A385" i="9"/>
  <c r="A386" i="9"/>
  <c r="A387" i="9"/>
  <c r="A388" i="9"/>
  <c r="A389" i="9"/>
  <c r="A390" i="9"/>
  <c r="A391" i="9"/>
  <c r="A392" i="9"/>
  <c r="A393" i="9"/>
  <c r="A394" i="9"/>
  <c r="A395" i="9"/>
  <c r="A396" i="9"/>
  <c r="A397" i="9"/>
  <c r="A398" i="9"/>
  <c r="A399" i="9"/>
  <c r="A400" i="9"/>
  <c r="A401" i="9"/>
  <c r="A402" i="9"/>
  <c r="A403" i="9"/>
  <c r="A404" i="9"/>
  <c r="A405" i="9"/>
  <c r="A406" i="9"/>
  <c r="A407" i="9"/>
  <c r="A408" i="9"/>
  <c r="A409" i="9"/>
  <c r="A410" i="9"/>
  <c r="A411" i="9"/>
  <c r="A412" i="9"/>
  <c r="A413" i="9"/>
  <c r="A414" i="9"/>
  <c r="A415" i="9"/>
  <c r="A416" i="9"/>
  <c r="A417" i="9"/>
  <c r="A418" i="9"/>
  <c r="A419" i="9"/>
  <c r="A420" i="9"/>
  <c r="A421" i="9"/>
  <c r="A422" i="9"/>
  <c r="A423" i="9"/>
  <c r="A424" i="9"/>
  <c r="A425" i="9"/>
  <c r="A426" i="9"/>
  <c r="A427" i="9"/>
  <c r="A428" i="9"/>
  <c r="A429" i="9"/>
  <c r="A430" i="9"/>
  <c r="A431" i="9"/>
  <c r="A432" i="9"/>
  <c r="A433" i="9"/>
  <c r="A434" i="9"/>
  <c r="A435" i="9"/>
  <c r="A436" i="9"/>
  <c r="A437" i="9"/>
  <c r="A438" i="9"/>
  <c r="A439" i="9"/>
  <c r="A440" i="9"/>
  <c r="A441" i="9"/>
  <c r="A442" i="9"/>
  <c r="A443" i="9"/>
  <c r="A444" i="9"/>
  <c r="A445" i="9"/>
  <c r="A446" i="9"/>
  <c r="A447" i="9"/>
  <c r="A448" i="9"/>
  <c r="A449" i="9"/>
  <c r="A450" i="9"/>
  <c r="A451" i="9"/>
  <c r="A452" i="9"/>
  <c r="A453" i="9"/>
  <c r="A454" i="9"/>
  <c r="A455" i="9"/>
  <c r="A456" i="9"/>
  <c r="A457" i="9"/>
  <c r="A458" i="9"/>
  <c r="A459" i="9"/>
  <c r="A460" i="9"/>
  <c r="A461" i="9"/>
  <c r="A462" i="9"/>
  <c r="A463" i="9"/>
  <c r="A464" i="9"/>
  <c r="A465" i="9"/>
  <c r="A466" i="9"/>
  <c r="A467" i="9"/>
  <c r="A468" i="9"/>
  <c r="A469" i="9"/>
  <c r="A470" i="9"/>
  <c r="A471" i="9"/>
  <c r="A472" i="9"/>
  <c r="A473" i="9"/>
  <c r="A474" i="9"/>
  <c r="A475" i="9"/>
  <c r="A476" i="9"/>
  <c r="A477" i="9"/>
  <c r="A478" i="9"/>
  <c r="A479" i="9"/>
  <c r="A480" i="9"/>
  <c r="A481" i="9"/>
  <c r="A482" i="9"/>
  <c r="A483" i="9"/>
  <c r="A484" i="9"/>
  <c r="A485" i="9"/>
  <c r="A486" i="9"/>
  <c r="A487" i="9"/>
  <c r="A488" i="9"/>
  <c r="A489" i="9"/>
  <c r="A490" i="9"/>
  <c r="A491" i="9"/>
  <c r="A492" i="9"/>
  <c r="A493" i="9"/>
  <c r="A494" i="9"/>
  <c r="A495" i="9"/>
  <c r="A496" i="9"/>
  <c r="A497" i="9"/>
  <c r="A498" i="9"/>
  <c r="A499" i="9"/>
  <c r="A500" i="9"/>
  <c r="A501" i="9"/>
  <c r="A502" i="9"/>
  <c r="A503" i="9"/>
  <c r="A504" i="9"/>
  <c r="A505" i="9"/>
  <c r="A506" i="9"/>
  <c r="A507" i="9"/>
  <c r="A508" i="9"/>
  <c r="A509" i="9"/>
  <c r="A510" i="9"/>
  <c r="A511" i="9"/>
  <c r="A512" i="9"/>
  <c r="A513" i="9"/>
  <c r="A514" i="9"/>
  <c r="A515" i="9"/>
  <c r="A516" i="9"/>
  <c r="A517" i="9"/>
  <c r="A518" i="9"/>
  <c r="A519" i="9"/>
  <c r="A520" i="9"/>
  <c r="A521" i="9"/>
  <c r="A522" i="9"/>
  <c r="A523" i="9"/>
  <c r="A524" i="9"/>
  <c r="A3" i="9"/>
  <c r="A11" i="1" l="1"/>
  <c r="A224" i="5" l="1"/>
  <c r="A81" i="5"/>
  <c r="A443" i="5"/>
  <c r="A210" i="5"/>
  <c r="A77" i="5"/>
  <c r="A83" i="5"/>
  <c r="A93" i="5"/>
  <c r="A231" i="5"/>
  <c r="A187" i="5"/>
  <c r="A353" i="5"/>
  <c r="A293" i="5"/>
  <c r="A330" i="5"/>
  <c r="A179" i="5"/>
  <c r="A185" i="5"/>
  <c r="A439" i="5"/>
  <c r="A215" i="5"/>
  <c r="A364" i="5"/>
  <c r="A427" i="5"/>
  <c r="A27" i="5"/>
  <c r="A349" i="5"/>
  <c r="A44" i="5"/>
  <c r="A173" i="5"/>
  <c r="A26" i="5"/>
  <c r="A28" i="5"/>
  <c r="A223" i="5"/>
  <c r="A400" i="5"/>
  <c r="A336" i="5"/>
  <c r="A274" i="5"/>
  <c r="A219" i="5"/>
  <c r="A205" i="5"/>
  <c r="A328" i="5"/>
  <c r="A24" i="5"/>
  <c r="A414" i="5"/>
  <c r="A348" i="5"/>
  <c r="A320" i="5"/>
  <c r="A62" i="5"/>
  <c r="A405" i="5"/>
  <c r="A175" i="5"/>
  <c r="A65" i="5"/>
  <c r="A63" i="5"/>
  <c r="A275" i="5"/>
  <c r="A184" i="5"/>
  <c r="A91" i="5"/>
  <c r="A60" i="5"/>
  <c r="A64" i="5"/>
  <c r="A34" i="5"/>
  <c r="A247" i="5"/>
  <c r="A207" i="5"/>
  <c r="A248" i="5"/>
  <c r="A394" i="5"/>
  <c r="A23" i="5"/>
  <c r="A397" i="5"/>
  <c r="A338" i="5"/>
  <c r="A204" i="5"/>
  <c r="A22" i="5"/>
  <c r="A246" i="5"/>
  <c r="A408" i="5"/>
  <c r="A392" i="5"/>
  <c r="A181" i="5"/>
  <c r="A211" i="5"/>
  <c r="A403" i="5"/>
  <c r="A252" i="5"/>
  <c r="A35" i="5"/>
  <c r="A264" i="5"/>
  <c r="A245" i="5"/>
  <c r="A284" i="5"/>
  <c r="A371" i="5"/>
  <c r="A407" i="5"/>
  <c r="A437" i="5"/>
  <c r="A441" i="5"/>
  <c r="A244" i="5"/>
  <c r="A363" i="5"/>
  <c r="A75" i="5"/>
  <c r="A94" i="5"/>
  <c r="A287" i="5"/>
  <c r="A41" i="5"/>
  <c r="A178" i="5"/>
  <c r="A90" i="5"/>
  <c r="A20" i="5"/>
  <c r="A19" i="5"/>
  <c r="A89" i="5"/>
  <c r="A18" i="5"/>
  <c r="A227" i="5"/>
  <c r="A272" i="5"/>
  <c r="A362" i="5"/>
  <c r="A296" i="5"/>
  <c r="A74" i="5"/>
  <c r="A367" i="5"/>
  <c r="A311" i="5"/>
  <c r="A260" i="5"/>
  <c r="A87" i="5"/>
  <c r="A393" i="5"/>
  <c r="A189" i="5"/>
  <c r="A177" i="5"/>
  <c r="A171" i="5"/>
  <c r="A430" i="5"/>
  <c r="A73" i="5"/>
  <c r="A16" i="5"/>
  <c r="A80" i="5"/>
  <c r="A299" i="5"/>
  <c r="A243" i="5"/>
  <c r="A416" i="5"/>
  <c r="A86" i="5"/>
  <c r="A242" i="5"/>
  <c r="A228" i="5"/>
  <c r="A366" i="5"/>
  <c r="A15" i="5"/>
  <c r="A206" i="5"/>
  <c r="A82" i="5"/>
  <c r="A58" i="5"/>
  <c r="A59" i="5"/>
  <c r="A56" i="5"/>
  <c r="A14" i="5"/>
  <c r="A324" i="5"/>
  <c r="A351" i="5"/>
  <c r="A301" i="5"/>
  <c r="A50" i="5"/>
  <c r="A71" i="5"/>
  <c r="A251" i="5"/>
  <c r="A225" i="5"/>
  <c r="A190" i="5"/>
  <c r="A186" i="5"/>
  <c r="A70" i="5"/>
  <c r="A198" i="5"/>
  <c r="A361" i="5"/>
  <c r="A410" i="5"/>
  <c r="A335" i="5"/>
  <c r="A327" i="5"/>
  <c r="A57" i="5"/>
  <c r="A421" i="5"/>
  <c r="A428" i="5"/>
  <c r="A12" i="5"/>
  <c r="A11" i="5"/>
  <c r="A368" i="5"/>
  <c r="A105" i="5"/>
  <c r="A68" i="5"/>
  <c r="A43" i="5"/>
  <c r="A10" i="5"/>
  <c r="A40" i="5"/>
  <c r="A329" i="5"/>
  <c r="A323" i="5"/>
  <c r="A370" i="5"/>
  <c r="A180" i="5"/>
  <c r="A39" i="5"/>
  <c r="A282" i="5"/>
  <c r="A88" i="5"/>
  <c r="A374" i="5"/>
  <c r="A9" i="5"/>
  <c r="A317" i="5"/>
  <c r="A48" i="5"/>
  <c r="A350" i="5"/>
  <c r="A241" i="5"/>
  <c r="A85" i="5"/>
  <c r="A232" i="5"/>
  <c r="A203" i="5"/>
  <c r="A69" i="5"/>
  <c r="A92" i="5"/>
  <c r="A222" i="5"/>
  <c r="A8" i="5"/>
  <c r="A409" i="5"/>
  <c r="A55" i="5"/>
  <c r="A436" i="5"/>
  <c r="A192" i="5"/>
  <c r="A398" i="5"/>
  <c r="A6" i="5"/>
  <c r="A67" i="5"/>
  <c r="A334" i="5"/>
  <c r="A61" i="5"/>
  <c r="A54" i="5"/>
  <c r="A278" i="5"/>
  <c r="A269" i="5"/>
  <c r="A347" i="5"/>
  <c r="A212" i="5"/>
  <c r="A33" i="5"/>
  <c r="A47" i="5"/>
  <c r="A289" i="5"/>
  <c r="A356" i="5"/>
  <c r="A369" i="5"/>
  <c r="A221" i="5"/>
  <c r="A4" i="5"/>
  <c r="A358" i="5"/>
  <c r="A332" i="5"/>
  <c r="A220" i="5"/>
  <c r="A280" i="5"/>
  <c r="A174" i="5"/>
  <c r="A46" i="5"/>
  <c r="A226" i="5"/>
  <c r="A183" i="5"/>
  <c r="A37" i="5"/>
  <c r="A230" i="5"/>
  <c r="A209" i="5"/>
  <c r="A434" i="5"/>
  <c r="A32" i="5"/>
  <c r="A404" i="5"/>
  <c r="A31" i="5"/>
  <c r="A354" i="5"/>
  <c r="A182" i="5"/>
  <c r="A45" i="5"/>
  <c r="A294" i="5"/>
  <c r="A30" i="5"/>
  <c r="A193" i="5"/>
  <c r="A36" i="5"/>
  <c r="A419" i="5"/>
  <c r="A432" i="5"/>
  <c r="A365" i="5"/>
  <c r="A442" i="5"/>
  <c r="A372" i="5"/>
  <c r="P219" i="1" l="1"/>
  <c r="P14" i="1"/>
  <c r="P21" i="1"/>
  <c r="P29" i="1"/>
  <c r="P22" i="1"/>
  <c r="P30" i="1"/>
  <c r="P15" i="1"/>
  <c r="P23" i="1"/>
  <c r="P16" i="1"/>
  <c r="P24" i="1"/>
  <c r="P17" i="1"/>
  <c r="P25" i="1"/>
  <c r="P18" i="1"/>
  <c r="P26" i="1"/>
  <c r="P28" i="1"/>
  <c r="P19" i="1"/>
  <c r="P27" i="1"/>
  <c r="P20" i="1"/>
  <c r="P313" i="1"/>
  <c r="P248" i="1"/>
  <c r="P178" i="1"/>
  <c r="P95" i="1"/>
  <c r="P208" i="1"/>
  <c r="P64" i="1"/>
  <c r="P57" i="1"/>
  <c r="P309" i="1"/>
  <c r="P236" i="1"/>
  <c r="P173" i="1"/>
  <c r="P91" i="1"/>
  <c r="P278" i="1"/>
  <c r="P267" i="1"/>
  <c r="P193" i="1"/>
  <c r="P301" i="1"/>
  <c r="P226" i="1"/>
  <c r="P171" i="1"/>
  <c r="P84" i="1"/>
  <c r="P158" i="1"/>
  <c r="P202" i="1"/>
  <c r="P106" i="1"/>
  <c r="P284" i="1"/>
  <c r="P213" i="1"/>
  <c r="P162" i="1"/>
  <c r="P81" i="1"/>
  <c r="P73" i="1"/>
  <c r="P144" i="1"/>
  <c r="P321" i="1"/>
  <c r="P258" i="1"/>
  <c r="P198" i="1"/>
  <c r="P137" i="1"/>
  <c r="P59" i="1"/>
  <c r="P314" i="1"/>
  <c r="P252" i="1"/>
  <c r="P332" i="1"/>
  <c r="P315" i="1"/>
  <c r="P296" i="1"/>
  <c r="P281" i="1"/>
  <c r="P271" i="1"/>
  <c r="P251" i="1"/>
  <c r="P237" i="1"/>
  <c r="P225" i="1"/>
  <c r="P206" i="1"/>
  <c r="P177" i="1"/>
  <c r="P165" i="1"/>
  <c r="P151" i="1"/>
  <c r="P287" i="1"/>
  <c r="P231" i="1"/>
  <c r="P172" i="1"/>
  <c r="P286" i="1"/>
  <c r="P230" i="1"/>
  <c r="P180" i="1"/>
  <c r="P317" i="1"/>
  <c r="P239" i="1"/>
  <c r="P330" i="1"/>
  <c r="P293" i="1"/>
  <c r="P280" i="1"/>
  <c r="P269" i="1"/>
  <c r="P250" i="1"/>
  <c r="P223" i="1"/>
  <c r="P192" i="1"/>
  <c r="P175" i="1"/>
  <c r="P163" i="1"/>
  <c r="P150" i="1"/>
  <c r="P308" i="1"/>
  <c r="P246" i="1"/>
  <c r="P199" i="1"/>
  <c r="P328" i="1"/>
  <c r="P291" i="1"/>
  <c r="P279" i="1"/>
  <c r="P268" i="1"/>
  <c r="P249" i="1"/>
  <c r="P234" i="1"/>
  <c r="P221" i="1"/>
  <c r="P201" i="1"/>
  <c r="P187" i="1"/>
  <c r="P174" i="1"/>
  <c r="P149" i="1"/>
  <c r="P326" i="1"/>
  <c r="P263" i="1"/>
  <c r="P181" i="1"/>
  <c r="P324" i="1"/>
  <c r="P276" i="1"/>
  <c r="P260" i="1"/>
  <c r="P142" i="1"/>
  <c r="P282" i="1"/>
  <c r="P194" i="1"/>
  <c r="P327" i="1"/>
  <c r="P288" i="1"/>
  <c r="P233" i="1"/>
  <c r="P220" i="1"/>
  <c r="P200" i="1"/>
  <c r="P185" i="1"/>
  <c r="P161" i="1"/>
  <c r="P145" i="1"/>
  <c r="P277" i="1"/>
  <c r="P218" i="1"/>
  <c r="P159" i="1"/>
  <c r="P307" i="1"/>
  <c r="P243" i="1"/>
  <c r="P273" i="1"/>
  <c r="P152" i="1"/>
  <c r="P302" i="1"/>
  <c r="P275" i="1"/>
  <c r="P242" i="1"/>
  <c r="P229" i="1"/>
  <c r="P210" i="1"/>
  <c r="P195" i="1"/>
  <c r="P179" i="1"/>
  <c r="P168" i="1"/>
  <c r="P154" i="1"/>
  <c r="P166" i="1"/>
  <c r="P31" i="1"/>
  <c r="P32" i="1"/>
  <c r="P33" i="1"/>
  <c r="P34" i="1"/>
  <c r="P35" i="1"/>
  <c r="P36" i="1"/>
  <c r="P37" i="1"/>
  <c r="P38" i="1"/>
  <c r="P39" i="1"/>
  <c r="P40" i="1"/>
  <c r="P41" i="1"/>
  <c r="P42" i="1"/>
  <c r="P43" i="1"/>
  <c r="P44" i="1"/>
  <c r="P45" i="1"/>
  <c r="P46" i="1"/>
  <c r="P47" i="1"/>
  <c r="P48" i="1"/>
  <c r="P49" i="1"/>
  <c r="P50" i="1"/>
  <c r="P51" i="1"/>
  <c r="P52" i="1"/>
  <c r="P53" i="1"/>
  <c r="P54" i="1"/>
  <c r="P55" i="1"/>
  <c r="P56" i="1"/>
  <c r="P58" i="1"/>
  <c r="P60" i="1"/>
  <c r="P61" i="1"/>
  <c r="P62" i="1"/>
  <c r="P63" i="1"/>
  <c r="P65" i="1"/>
  <c r="P66" i="1"/>
  <c r="P67" i="1"/>
  <c r="P68" i="1"/>
  <c r="P69" i="1"/>
  <c r="P70" i="1"/>
  <c r="P71" i="1"/>
  <c r="P72" i="1"/>
  <c r="P74" i="1"/>
  <c r="P75" i="1"/>
  <c r="P76" i="1"/>
  <c r="P77" i="1"/>
  <c r="P78" i="1"/>
  <c r="P79" i="1"/>
  <c r="P80" i="1"/>
  <c r="P82" i="1"/>
  <c r="P83" i="1"/>
  <c r="P85" i="1"/>
  <c r="P86" i="1"/>
  <c r="P87" i="1"/>
  <c r="P88" i="1"/>
  <c r="P89" i="1"/>
  <c r="P90" i="1"/>
  <c r="P92" i="1"/>
  <c r="P93" i="1"/>
  <c r="P94" i="1"/>
  <c r="P96" i="1"/>
  <c r="P97" i="1"/>
  <c r="P98" i="1"/>
  <c r="P99" i="1"/>
  <c r="P100" i="1"/>
  <c r="P101" i="1"/>
  <c r="P102" i="1"/>
  <c r="P103" i="1"/>
  <c r="P104" i="1"/>
  <c r="P105"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8" i="1"/>
  <c r="P139" i="1"/>
  <c r="P140" i="1"/>
  <c r="P141" i="1"/>
  <c r="P143" i="1"/>
  <c r="P146" i="1"/>
  <c r="P147" i="1"/>
  <c r="P148" i="1"/>
  <c r="P153" i="1"/>
  <c r="P155" i="1"/>
  <c r="P156" i="1"/>
  <c r="P157" i="1"/>
  <c r="P160" i="1"/>
  <c r="P164" i="1"/>
  <c r="P167" i="1"/>
  <c r="P169" i="1"/>
  <c r="P170" i="1"/>
  <c r="P176" i="1"/>
  <c r="P182" i="1"/>
  <c r="P183" i="1"/>
  <c r="P184" i="1"/>
  <c r="P186" i="1"/>
  <c r="P188" i="1"/>
  <c r="P189" i="1"/>
  <c r="P190" i="1"/>
  <c r="P191" i="1"/>
  <c r="P196" i="1"/>
  <c r="P197" i="1"/>
  <c r="P203" i="1"/>
  <c r="P204" i="1"/>
  <c r="P205" i="1"/>
  <c r="P207" i="1"/>
  <c r="P209" i="1"/>
  <c r="P211" i="1"/>
  <c r="P212" i="1"/>
  <c r="P214" i="1"/>
  <c r="P215" i="1"/>
  <c r="P216" i="1"/>
  <c r="P217" i="1"/>
  <c r="P222" i="1"/>
  <c r="P224" i="1"/>
  <c r="P227" i="1"/>
  <c r="P228" i="1"/>
  <c r="P232" i="1"/>
  <c r="P235" i="1"/>
  <c r="P238" i="1"/>
  <c r="P240" i="1"/>
  <c r="P241" i="1"/>
  <c r="P244" i="1"/>
  <c r="P245" i="1"/>
  <c r="P247" i="1"/>
  <c r="P253" i="1"/>
  <c r="P254" i="1"/>
  <c r="P255" i="1"/>
  <c r="P256" i="1"/>
  <c r="P257" i="1"/>
  <c r="P259" i="1"/>
  <c r="P261" i="1"/>
  <c r="P262" i="1"/>
  <c r="P264" i="1"/>
  <c r="P265" i="1"/>
  <c r="P266" i="1"/>
  <c r="P270" i="1"/>
  <c r="P272" i="1"/>
  <c r="P274" i="1"/>
  <c r="P283" i="1"/>
  <c r="P285" i="1"/>
  <c r="P289" i="1"/>
  <c r="P290" i="1"/>
  <c r="P292" i="1"/>
  <c r="P294" i="1"/>
  <c r="P295" i="1"/>
  <c r="P297" i="1"/>
  <c r="P298" i="1"/>
  <c r="P299" i="1"/>
  <c r="P300" i="1"/>
  <c r="P303" i="1"/>
  <c r="P304" i="1"/>
  <c r="P305" i="1"/>
  <c r="P306" i="1"/>
  <c r="P310" i="1"/>
  <c r="P311" i="1"/>
  <c r="P312" i="1"/>
  <c r="P316" i="1"/>
  <c r="P318" i="1"/>
  <c r="P319" i="1"/>
  <c r="P320" i="1"/>
  <c r="P322" i="1"/>
  <c r="P323" i="1"/>
  <c r="P325" i="1"/>
  <c r="P329" i="1"/>
  <c r="P331" i="1"/>
  <c r="P13" i="1"/>
  <c r="M21" i="1" l="1"/>
  <c r="H21" i="3" s="1"/>
  <c r="M29" i="1"/>
  <c r="H29" i="3" s="1"/>
  <c r="M37" i="1"/>
  <c r="H37" i="3" s="1"/>
  <c r="M45" i="1"/>
  <c r="H45" i="3" s="1"/>
  <c r="M53" i="1"/>
  <c r="H53" i="3" s="1"/>
  <c r="M61" i="1"/>
  <c r="H61" i="3" s="1"/>
  <c r="M69" i="1"/>
  <c r="H69" i="3" s="1"/>
  <c r="M77" i="1"/>
  <c r="H77" i="3" s="1"/>
  <c r="M85" i="1"/>
  <c r="H85" i="3" s="1"/>
  <c r="M93" i="1"/>
  <c r="H93" i="3" s="1"/>
  <c r="M101" i="1"/>
  <c r="H101" i="3" s="1"/>
  <c r="M109" i="1"/>
  <c r="H109" i="3" s="1"/>
  <c r="M117" i="1"/>
  <c r="H117" i="3" s="1"/>
  <c r="M125" i="1"/>
  <c r="H125" i="3" s="1"/>
  <c r="M133" i="1"/>
  <c r="H133" i="3" s="1"/>
  <c r="M141" i="1"/>
  <c r="H141" i="3" s="1"/>
  <c r="M149" i="1"/>
  <c r="H149" i="3" s="1"/>
  <c r="M157" i="1"/>
  <c r="H157" i="3" s="1"/>
  <c r="M165" i="1"/>
  <c r="H165" i="3" s="1"/>
  <c r="H173" i="3"/>
  <c r="M181" i="1"/>
  <c r="H181" i="3" s="1"/>
  <c r="M189" i="1"/>
  <c r="H189" i="3" s="1"/>
  <c r="H197" i="3"/>
  <c r="M213" i="1"/>
  <c r="H213" i="3" s="1"/>
  <c r="M222" i="1"/>
  <c r="H222" i="3" s="1"/>
  <c r="M230" i="1"/>
  <c r="H230" i="3" s="1"/>
  <c r="M238" i="1"/>
  <c r="H238" i="3" s="1"/>
  <c r="M246" i="1"/>
  <c r="H246" i="3" s="1"/>
  <c r="M254" i="1"/>
  <c r="H254" i="3" s="1"/>
  <c r="M262" i="1"/>
  <c r="H262" i="3" s="1"/>
  <c r="M270" i="1"/>
  <c r="H270" i="3" s="1"/>
  <c r="H278" i="3"/>
  <c r="M286" i="1"/>
  <c r="H286" i="3" s="1"/>
  <c r="M294" i="1"/>
  <c r="H294" i="3" s="1"/>
  <c r="M302" i="1"/>
  <c r="H302" i="3" s="1"/>
  <c r="M310" i="1"/>
  <c r="H310" i="3" s="1"/>
  <c r="M318" i="1"/>
  <c r="H318" i="3" s="1"/>
  <c r="M326" i="1"/>
  <c r="H326" i="3" s="1"/>
  <c r="M287" i="1"/>
  <c r="H287" i="3" s="1"/>
  <c r="M319" i="1"/>
  <c r="H319" i="3" s="1"/>
  <c r="M56" i="1"/>
  <c r="H56" i="3" s="1"/>
  <c r="M72" i="1"/>
  <c r="H72" i="3" s="1"/>
  <c r="M104" i="1"/>
  <c r="H104" i="3" s="1"/>
  <c r="H144" i="3"/>
  <c r="M184" i="1"/>
  <c r="H184" i="3" s="1"/>
  <c r="M216" i="1"/>
  <c r="H216" i="3" s="1"/>
  <c r="M257" i="1"/>
  <c r="H257" i="3" s="1"/>
  <c r="M289" i="1"/>
  <c r="H289" i="3" s="1"/>
  <c r="M329" i="1"/>
  <c r="H329" i="3" s="1"/>
  <c r="M154" i="1"/>
  <c r="H154" i="3" s="1"/>
  <c r="M194" i="1"/>
  <c r="H194" i="3" s="1"/>
  <c r="M243" i="1"/>
  <c r="H243" i="3" s="1"/>
  <c r="M291" i="1"/>
  <c r="H291" i="3" s="1"/>
  <c r="M22" i="1"/>
  <c r="H22" i="3" s="1"/>
  <c r="M30" i="1"/>
  <c r="H30" i="3" s="1"/>
  <c r="M38" i="1"/>
  <c r="H38" i="3" s="1"/>
  <c r="M46" i="1"/>
  <c r="H46" i="3" s="1"/>
  <c r="M54" i="1"/>
  <c r="H54" i="3" s="1"/>
  <c r="M62" i="1"/>
  <c r="H62" i="3" s="1"/>
  <c r="M70" i="1"/>
  <c r="H70" i="3" s="1"/>
  <c r="H78" i="3"/>
  <c r="M86" i="1"/>
  <c r="H86" i="3" s="1"/>
  <c r="M94" i="1"/>
  <c r="H94" i="3" s="1"/>
  <c r="M102" i="1"/>
  <c r="H102" i="3" s="1"/>
  <c r="M110" i="1"/>
  <c r="H110" i="3" s="1"/>
  <c r="M118" i="1"/>
  <c r="H118" i="3" s="1"/>
  <c r="M126" i="1"/>
  <c r="H126" i="3" s="1"/>
  <c r="H134" i="3"/>
  <c r="M142" i="1"/>
  <c r="H142" i="3" s="1"/>
  <c r="M150" i="1"/>
  <c r="H150" i="3" s="1"/>
  <c r="M158" i="1"/>
  <c r="H158" i="3" s="1"/>
  <c r="M166" i="1"/>
  <c r="H166" i="3" s="1"/>
  <c r="M174" i="1"/>
  <c r="H174" i="3" s="1"/>
  <c r="H182" i="3"/>
  <c r="M190" i="1"/>
  <c r="H190" i="3" s="1"/>
  <c r="M198" i="1"/>
  <c r="H198" i="3" s="1"/>
  <c r="M206" i="1"/>
  <c r="H206" i="3" s="1"/>
  <c r="M214" i="1"/>
  <c r="H214" i="3" s="1"/>
  <c r="M231" i="1"/>
  <c r="H231" i="3" s="1"/>
  <c r="M239" i="1"/>
  <c r="H239" i="3" s="1"/>
  <c r="M247" i="1"/>
  <c r="H247" i="3" s="1"/>
  <c r="H255" i="3"/>
  <c r="M263" i="1"/>
  <c r="H263" i="3" s="1"/>
  <c r="M271" i="1"/>
  <c r="H271" i="3" s="1"/>
  <c r="M279" i="1"/>
  <c r="H279" i="3" s="1"/>
  <c r="M303" i="1"/>
  <c r="H303" i="3" s="1"/>
  <c r="H40" i="3"/>
  <c r="M112" i="1"/>
  <c r="H112" i="3" s="1"/>
  <c r="M152" i="1"/>
  <c r="H152" i="3" s="1"/>
  <c r="M192" i="1"/>
  <c r="H192" i="3" s="1"/>
  <c r="M249" i="1"/>
  <c r="H249" i="3" s="1"/>
  <c r="M297" i="1"/>
  <c r="H297" i="3" s="1"/>
  <c r="M122" i="1"/>
  <c r="H122" i="3" s="1"/>
  <c r="M210" i="1"/>
  <c r="H210" i="3" s="1"/>
  <c r="M259" i="1"/>
  <c r="H259" i="3" s="1"/>
  <c r="M323" i="1"/>
  <c r="H323" i="3" s="1"/>
  <c r="M15" i="1"/>
  <c r="H15" i="3" s="1"/>
  <c r="M23" i="1"/>
  <c r="H23" i="3" s="1"/>
  <c r="H31" i="3"/>
  <c r="M39" i="1"/>
  <c r="H39" i="3" s="1"/>
  <c r="M47" i="1"/>
  <c r="H47" i="3" s="1"/>
  <c r="M55" i="1"/>
  <c r="H55" i="3" s="1"/>
  <c r="M63" i="1"/>
  <c r="H63" i="3" s="1"/>
  <c r="M71" i="1"/>
  <c r="H71" i="3" s="1"/>
  <c r="M79" i="1"/>
  <c r="H79" i="3" s="1"/>
  <c r="M87" i="1"/>
  <c r="H87" i="3" s="1"/>
  <c r="M95" i="1"/>
  <c r="H95" i="3" s="1"/>
  <c r="M111" i="1"/>
  <c r="H111" i="3" s="1"/>
  <c r="M119" i="1"/>
  <c r="H119" i="3" s="1"/>
  <c r="M127" i="1"/>
  <c r="H127" i="3" s="1"/>
  <c r="M135" i="1"/>
  <c r="H135" i="3" s="1"/>
  <c r="M143" i="1"/>
  <c r="H143" i="3" s="1"/>
  <c r="M151" i="1"/>
  <c r="H151" i="3" s="1"/>
  <c r="M159" i="1"/>
  <c r="H159" i="3" s="1"/>
  <c r="M167" i="1"/>
  <c r="H167" i="3" s="1"/>
  <c r="M175" i="1"/>
  <c r="H175" i="3" s="1"/>
  <c r="M183" i="1"/>
  <c r="H183" i="3" s="1"/>
  <c r="M191" i="1"/>
  <c r="H191" i="3" s="1"/>
  <c r="M199" i="1"/>
  <c r="H199" i="3" s="1"/>
  <c r="M207" i="1"/>
  <c r="H207" i="3" s="1"/>
  <c r="M215" i="1"/>
  <c r="H215" i="3" s="1"/>
  <c r="M232" i="1"/>
  <c r="H232" i="3" s="1"/>
  <c r="M240" i="1"/>
  <c r="H240" i="3" s="1"/>
  <c r="M248" i="1"/>
  <c r="H248" i="3" s="1"/>
  <c r="M256" i="1"/>
  <c r="H256" i="3" s="1"/>
  <c r="M264" i="1"/>
  <c r="H264" i="3" s="1"/>
  <c r="M272" i="1"/>
  <c r="H272" i="3" s="1"/>
  <c r="M280" i="1"/>
  <c r="H280" i="3" s="1"/>
  <c r="M288" i="1"/>
  <c r="H288" i="3" s="1"/>
  <c r="M296" i="1"/>
  <c r="H296" i="3" s="1"/>
  <c r="M304" i="1"/>
  <c r="H304" i="3" s="1"/>
  <c r="M312" i="1"/>
  <c r="H312" i="3" s="1"/>
  <c r="M320" i="1"/>
  <c r="H320" i="3" s="1"/>
  <c r="M328" i="1"/>
  <c r="H328" i="3" s="1"/>
  <c r="M24" i="1"/>
  <c r="H24" i="3" s="1"/>
  <c r="M64" i="1"/>
  <c r="H64" i="3" s="1"/>
  <c r="M88" i="1"/>
  <c r="H88" i="3" s="1"/>
  <c r="M136" i="1"/>
  <c r="H136" i="3" s="1"/>
  <c r="M168" i="1"/>
  <c r="H168" i="3" s="1"/>
  <c r="M208" i="1"/>
  <c r="H208" i="3" s="1"/>
  <c r="M241" i="1"/>
  <c r="H241" i="3" s="1"/>
  <c r="M281" i="1"/>
  <c r="H281" i="3" s="1"/>
  <c r="M321" i="1"/>
  <c r="H321" i="3" s="1"/>
  <c r="M130" i="1"/>
  <c r="H130" i="3" s="1"/>
  <c r="M186" i="1"/>
  <c r="H186" i="3" s="1"/>
  <c r="M235" i="1"/>
  <c r="H235" i="3" s="1"/>
  <c r="M283" i="1"/>
  <c r="H283" i="3" s="1"/>
  <c r="M315" i="1"/>
  <c r="H315" i="3" s="1"/>
  <c r="M16" i="1"/>
  <c r="H16" i="3" s="1"/>
  <c r="M17" i="1"/>
  <c r="H17" i="3" s="1"/>
  <c r="M25" i="1"/>
  <c r="H25" i="3" s="1"/>
  <c r="M33" i="1"/>
  <c r="H33" i="3" s="1"/>
  <c r="M41" i="1"/>
  <c r="H41" i="3" s="1"/>
  <c r="M49" i="1"/>
  <c r="H49" i="3" s="1"/>
  <c r="M57" i="1"/>
  <c r="H57" i="3" s="1"/>
  <c r="M65" i="1"/>
  <c r="H65" i="3" s="1"/>
  <c r="M73" i="1"/>
  <c r="H73" i="3" s="1"/>
  <c r="M81" i="1"/>
  <c r="H81" i="3" s="1"/>
  <c r="M97" i="1"/>
  <c r="H97" i="3" s="1"/>
  <c r="M105" i="1"/>
  <c r="H105" i="3" s="1"/>
  <c r="M113" i="1"/>
  <c r="H113" i="3" s="1"/>
  <c r="M121" i="1"/>
  <c r="H121" i="3" s="1"/>
  <c r="M129" i="1"/>
  <c r="H129" i="3" s="1"/>
  <c r="M137" i="1"/>
  <c r="H137" i="3" s="1"/>
  <c r="M145" i="1"/>
  <c r="H145" i="3" s="1"/>
  <c r="M153" i="1"/>
  <c r="H153" i="3" s="1"/>
  <c r="M161" i="1"/>
  <c r="H161" i="3" s="1"/>
  <c r="M169" i="1"/>
  <c r="H169" i="3" s="1"/>
  <c r="M177" i="1"/>
  <c r="H177" i="3" s="1"/>
  <c r="M185" i="1"/>
  <c r="H185" i="3" s="1"/>
  <c r="M193" i="1"/>
  <c r="H193" i="3" s="1"/>
  <c r="M201" i="1"/>
  <c r="H201" i="3" s="1"/>
  <c r="M209" i="1"/>
  <c r="H209" i="3" s="1"/>
  <c r="M217" i="1"/>
  <c r="H217" i="3" s="1"/>
  <c r="M234" i="1"/>
  <c r="H234" i="3" s="1"/>
  <c r="M242" i="1"/>
  <c r="H242" i="3" s="1"/>
  <c r="M250" i="1"/>
  <c r="H250" i="3" s="1"/>
  <c r="M258" i="1"/>
  <c r="H258" i="3" s="1"/>
  <c r="M266" i="1"/>
  <c r="H266" i="3" s="1"/>
  <c r="M274" i="1"/>
  <c r="H274" i="3" s="1"/>
  <c r="M282" i="1"/>
  <c r="H282" i="3" s="1"/>
  <c r="M290" i="1"/>
  <c r="H290" i="3" s="1"/>
  <c r="M298" i="1"/>
  <c r="H298" i="3" s="1"/>
  <c r="M306" i="1"/>
  <c r="H306" i="3" s="1"/>
  <c r="M314" i="1"/>
  <c r="H314" i="3" s="1"/>
  <c r="M322" i="1"/>
  <c r="H322" i="3" s="1"/>
  <c r="M330" i="1"/>
  <c r="H330" i="3" s="1"/>
  <c r="M26" i="1"/>
  <c r="H26" i="3" s="1"/>
  <c r="H34" i="3"/>
  <c r="H42" i="3"/>
  <c r="M50" i="1"/>
  <c r="H50" i="3" s="1"/>
  <c r="M58" i="1"/>
  <c r="H58" i="3" s="1"/>
  <c r="M66" i="1"/>
  <c r="H66" i="3" s="1"/>
  <c r="M74" i="1"/>
  <c r="H74" i="3" s="1"/>
  <c r="M82" i="1"/>
  <c r="H82" i="3" s="1"/>
  <c r="M90" i="1"/>
  <c r="H90" i="3" s="1"/>
  <c r="M98" i="1"/>
  <c r="H98" i="3" s="1"/>
  <c r="M146" i="1"/>
  <c r="H146" i="3" s="1"/>
  <c r="M162" i="1"/>
  <c r="H162" i="3" s="1"/>
  <c r="M202" i="1"/>
  <c r="H202" i="3" s="1"/>
  <c r="M251" i="1"/>
  <c r="H251" i="3" s="1"/>
  <c r="M299" i="1"/>
  <c r="H299" i="3" s="1"/>
  <c r="M18" i="1"/>
  <c r="H18" i="3" s="1"/>
  <c r="M19" i="1"/>
  <c r="H19" i="3" s="1"/>
  <c r="M27" i="1"/>
  <c r="H27" i="3" s="1"/>
  <c r="H35" i="3"/>
  <c r="M43" i="1"/>
  <c r="H43" i="3" s="1"/>
  <c r="M51" i="1"/>
  <c r="H51" i="3" s="1"/>
  <c r="M59" i="1"/>
  <c r="H59" i="3" s="1"/>
  <c r="M67" i="1"/>
  <c r="H67" i="3" s="1"/>
  <c r="M75" i="1"/>
  <c r="H75" i="3" s="1"/>
  <c r="H83" i="3"/>
  <c r="M91" i="1"/>
  <c r="H91" i="3" s="1"/>
  <c r="M99" i="1"/>
  <c r="H99" i="3" s="1"/>
  <c r="H107" i="3"/>
  <c r="M115" i="1"/>
  <c r="H115" i="3" s="1"/>
  <c r="M123" i="1"/>
  <c r="H123" i="3" s="1"/>
  <c r="M131" i="1"/>
  <c r="H131" i="3" s="1"/>
  <c r="M139" i="1"/>
  <c r="H139" i="3" s="1"/>
  <c r="M147" i="1"/>
  <c r="H147" i="3" s="1"/>
  <c r="M155" i="1"/>
  <c r="H155" i="3" s="1"/>
  <c r="M163" i="1"/>
  <c r="H163" i="3" s="1"/>
  <c r="M171" i="1"/>
  <c r="H171" i="3" s="1"/>
  <c r="M179" i="1"/>
  <c r="H179" i="3" s="1"/>
  <c r="M187" i="1"/>
  <c r="H187" i="3" s="1"/>
  <c r="H195" i="3"/>
  <c r="M203" i="1"/>
  <c r="H203" i="3" s="1"/>
  <c r="M211" i="1"/>
  <c r="H211" i="3" s="1"/>
  <c r="M220" i="1"/>
  <c r="H220" i="3" s="1"/>
  <c r="M228" i="1"/>
  <c r="H228" i="3" s="1"/>
  <c r="M236" i="1"/>
  <c r="H236" i="3" s="1"/>
  <c r="M244" i="1"/>
  <c r="H244" i="3" s="1"/>
  <c r="M252" i="1"/>
  <c r="H252" i="3" s="1"/>
  <c r="M260" i="1"/>
  <c r="H260" i="3" s="1"/>
  <c r="M268" i="1"/>
  <c r="H268" i="3" s="1"/>
  <c r="M276" i="1"/>
  <c r="H276" i="3" s="1"/>
  <c r="M292" i="1"/>
  <c r="H292" i="3" s="1"/>
  <c r="M300" i="1"/>
  <c r="H300" i="3" s="1"/>
  <c r="M308" i="1"/>
  <c r="H308" i="3" s="1"/>
  <c r="M316" i="1"/>
  <c r="H316" i="3" s="1"/>
  <c r="M324" i="1"/>
  <c r="H324" i="3" s="1"/>
  <c r="M332" i="1"/>
  <c r="H332" i="3" s="1"/>
  <c r="M311" i="1"/>
  <c r="H311" i="3" s="1"/>
  <c r="H32" i="3"/>
  <c r="M120" i="1"/>
  <c r="H120" i="3" s="1"/>
  <c r="H176" i="3"/>
  <c r="M265" i="1"/>
  <c r="H265" i="3" s="1"/>
  <c r="M305" i="1"/>
  <c r="H305" i="3" s="1"/>
  <c r="M114" i="1"/>
  <c r="H114" i="3" s="1"/>
  <c r="M170" i="1"/>
  <c r="H170" i="3" s="1"/>
  <c r="M218" i="1"/>
  <c r="H218" i="3" s="1"/>
  <c r="M275" i="1"/>
  <c r="H275" i="3" s="1"/>
  <c r="M331" i="1"/>
  <c r="H331" i="3" s="1"/>
  <c r="M20" i="1"/>
  <c r="H20" i="3" s="1"/>
  <c r="M28" i="1"/>
  <c r="H28" i="3" s="1"/>
  <c r="H36" i="3"/>
  <c r="M44" i="1"/>
  <c r="H44" i="3" s="1"/>
  <c r="M52" i="1"/>
  <c r="H52" i="3" s="1"/>
  <c r="M60" i="1"/>
  <c r="H60" i="3" s="1"/>
  <c r="M68" i="1"/>
  <c r="H68" i="3" s="1"/>
  <c r="M76" i="1"/>
  <c r="H76" i="3" s="1"/>
  <c r="M84" i="1"/>
  <c r="H84" i="3" s="1"/>
  <c r="M92" i="1"/>
  <c r="H92" i="3" s="1"/>
  <c r="M100" i="1"/>
  <c r="H100" i="3" s="1"/>
  <c r="M108" i="1"/>
  <c r="H108" i="3" s="1"/>
  <c r="M116" i="1"/>
  <c r="H116" i="3" s="1"/>
  <c r="M124" i="1"/>
  <c r="H124" i="3" s="1"/>
  <c r="M132" i="1"/>
  <c r="H132" i="3" s="1"/>
  <c r="M148" i="1"/>
  <c r="H148" i="3" s="1"/>
  <c r="M156" i="1"/>
  <c r="H156" i="3" s="1"/>
  <c r="M164" i="1"/>
  <c r="H164" i="3" s="1"/>
  <c r="M172" i="1"/>
  <c r="H172" i="3" s="1"/>
  <c r="M180" i="1"/>
  <c r="H180" i="3" s="1"/>
  <c r="M188" i="1"/>
  <c r="H188" i="3" s="1"/>
  <c r="M196" i="1"/>
  <c r="H196" i="3" s="1"/>
  <c r="M204" i="1"/>
  <c r="H204" i="3" s="1"/>
  <c r="M212" i="1"/>
  <c r="H212" i="3" s="1"/>
  <c r="M221" i="1"/>
  <c r="H221" i="3" s="1"/>
  <c r="M229" i="1"/>
  <c r="H229" i="3" s="1"/>
  <c r="M237" i="1"/>
  <c r="H237" i="3" s="1"/>
  <c r="M245" i="1"/>
  <c r="H245" i="3" s="1"/>
  <c r="M253" i="1"/>
  <c r="H253" i="3" s="1"/>
  <c r="M261" i="1"/>
  <c r="H261" i="3" s="1"/>
  <c r="M269" i="1"/>
  <c r="H269" i="3" s="1"/>
  <c r="M277" i="1"/>
  <c r="H277" i="3" s="1"/>
  <c r="M285" i="1"/>
  <c r="H285" i="3" s="1"/>
  <c r="M293" i="1"/>
  <c r="H293" i="3" s="1"/>
  <c r="M301" i="1"/>
  <c r="H301" i="3" s="1"/>
  <c r="M309" i="1"/>
  <c r="H309" i="3" s="1"/>
  <c r="M317" i="1"/>
  <c r="H317" i="3" s="1"/>
  <c r="M325" i="1"/>
  <c r="H325" i="3" s="1"/>
  <c r="M295" i="1"/>
  <c r="H295" i="3" s="1"/>
  <c r="M327" i="1"/>
  <c r="H327" i="3" s="1"/>
  <c r="M48" i="1"/>
  <c r="H48" i="3" s="1"/>
  <c r="M80" i="1"/>
  <c r="H80" i="3" s="1"/>
  <c r="M96" i="1"/>
  <c r="H96" i="3" s="1"/>
  <c r="M128" i="1"/>
  <c r="H128" i="3" s="1"/>
  <c r="M160" i="1"/>
  <c r="H160" i="3" s="1"/>
  <c r="M200" i="1"/>
  <c r="H200" i="3" s="1"/>
  <c r="M233" i="1"/>
  <c r="H233" i="3" s="1"/>
  <c r="M273" i="1"/>
  <c r="H273" i="3" s="1"/>
  <c r="M313" i="1"/>
  <c r="H313" i="3" s="1"/>
  <c r="M138" i="1"/>
  <c r="H138" i="3" s="1"/>
  <c r="H178" i="3"/>
  <c r="M227" i="1"/>
  <c r="H227" i="3" s="1"/>
  <c r="M267" i="1"/>
  <c r="H267" i="3" s="1"/>
  <c r="M307" i="1"/>
  <c r="H307" i="3" s="1"/>
  <c r="I249" i="1"/>
  <c r="L249" i="1" s="1"/>
  <c r="I257" i="1"/>
  <c r="L257" i="1" s="1"/>
  <c r="I112" i="1"/>
  <c r="L112" i="1" s="1"/>
  <c r="I241" i="1"/>
  <c r="L241" i="1" s="1"/>
  <c r="I56" i="1"/>
  <c r="L56" i="1" s="1"/>
  <c r="I192" i="1"/>
  <c r="L192" i="1" s="1"/>
  <c r="I48" i="1"/>
  <c r="L48" i="1" s="1"/>
  <c r="I184" i="1"/>
  <c r="L184" i="1" s="1"/>
  <c r="I321" i="1"/>
  <c r="L321" i="1" s="1"/>
  <c r="I176" i="1"/>
  <c r="L176" i="1" s="1"/>
  <c r="I313" i="1"/>
  <c r="L313" i="1" s="1"/>
  <c r="I128" i="1"/>
  <c r="I64" i="1"/>
  <c r="I305" i="1"/>
  <c r="L305" i="1" s="1"/>
  <c r="I120" i="1"/>
  <c r="L120" i="1" s="1"/>
  <c r="I168" i="1"/>
  <c r="L168" i="1" s="1"/>
  <c r="I40" i="1"/>
  <c r="L40" i="1" s="1"/>
  <c r="I289" i="1"/>
  <c r="L289" i="1" s="1"/>
  <c r="I225" i="1"/>
  <c r="L225" i="1" s="1"/>
  <c r="I160" i="1"/>
  <c r="L160" i="1" s="1"/>
  <c r="I96" i="1"/>
  <c r="L96" i="1" s="1"/>
  <c r="I33" i="1"/>
  <c r="L33" i="1" s="1"/>
  <c r="I331" i="1"/>
  <c r="L331" i="1" s="1"/>
  <c r="I291" i="1"/>
  <c r="L291" i="1" s="1"/>
  <c r="I299" i="1"/>
  <c r="L299" i="1" s="1"/>
  <c r="I307" i="1"/>
  <c r="L307" i="1" s="1"/>
  <c r="I315" i="1"/>
  <c r="L315" i="1" s="1"/>
  <c r="I323" i="1"/>
  <c r="L323" i="1" s="1"/>
  <c r="C13" i="1"/>
  <c r="D13" i="3" s="1"/>
  <c r="I293" i="1"/>
  <c r="L293" i="1" s="1"/>
  <c r="I301" i="1"/>
  <c r="L301" i="1" s="1"/>
  <c r="I309" i="1"/>
  <c r="L309" i="1" s="1"/>
  <c r="I317" i="1"/>
  <c r="L317" i="1" s="1"/>
  <c r="I325" i="1"/>
  <c r="L325" i="1" s="1"/>
  <c r="I297" i="1"/>
  <c r="L297" i="1" s="1"/>
  <c r="I104" i="1"/>
  <c r="L104" i="1" s="1"/>
  <c r="I281" i="1"/>
  <c r="L281" i="1" s="1"/>
  <c r="I152" i="1"/>
  <c r="L152" i="1" s="1"/>
  <c r="I88" i="1"/>
  <c r="L88" i="1" s="1"/>
  <c r="I273" i="1"/>
  <c r="L273" i="1" s="1"/>
  <c r="I208" i="1"/>
  <c r="L208" i="1" s="1"/>
  <c r="I144" i="1"/>
  <c r="L144" i="1" s="1"/>
  <c r="I80" i="1"/>
  <c r="L80" i="1" s="1"/>
  <c r="I18" i="1"/>
  <c r="L18" i="1" s="1"/>
  <c r="I233" i="1"/>
  <c r="L233" i="1" s="1"/>
  <c r="I216" i="1"/>
  <c r="L216" i="1" s="1"/>
  <c r="I26" i="1"/>
  <c r="L26" i="1" s="1"/>
  <c r="I329" i="1"/>
  <c r="L329" i="1" s="1"/>
  <c r="I265" i="1"/>
  <c r="L265" i="1" s="1"/>
  <c r="I200" i="1"/>
  <c r="L200" i="1" s="1"/>
  <c r="I136" i="1"/>
  <c r="L136" i="1" s="1"/>
  <c r="I72" i="1"/>
  <c r="L72" i="1" s="1"/>
  <c r="I328" i="1"/>
  <c r="L328" i="1" s="1"/>
  <c r="I320" i="1"/>
  <c r="L320" i="1" s="1"/>
  <c r="I312" i="1"/>
  <c r="L312" i="1" s="1"/>
  <c r="I304" i="1"/>
  <c r="L304" i="1" s="1"/>
  <c r="I296" i="1"/>
  <c r="L296" i="1" s="1"/>
  <c r="I288" i="1"/>
  <c r="L288" i="1" s="1"/>
  <c r="I280" i="1"/>
  <c r="L280" i="1" s="1"/>
  <c r="I272" i="1"/>
  <c r="L272" i="1" s="1"/>
  <c r="I264" i="1"/>
  <c r="L264" i="1" s="1"/>
  <c r="I256" i="1"/>
  <c r="L256" i="1" s="1"/>
  <c r="I248" i="1"/>
  <c r="L248" i="1" s="1"/>
  <c r="I240" i="1"/>
  <c r="L240" i="1" s="1"/>
  <c r="I232" i="1"/>
  <c r="L232" i="1" s="1"/>
  <c r="I224" i="1"/>
  <c r="L224" i="1" s="1"/>
  <c r="I215" i="1"/>
  <c r="I207" i="1"/>
  <c r="L207" i="1" s="1"/>
  <c r="I199" i="1"/>
  <c r="L199" i="1" s="1"/>
  <c r="I191" i="1"/>
  <c r="L191" i="1" s="1"/>
  <c r="I183" i="1"/>
  <c r="L183" i="1" s="1"/>
  <c r="I175" i="1"/>
  <c r="L175" i="1" s="1"/>
  <c r="I167" i="1"/>
  <c r="L167" i="1" s="1"/>
  <c r="I159" i="1"/>
  <c r="L159" i="1" s="1"/>
  <c r="I151" i="1"/>
  <c r="L151" i="1" s="1"/>
  <c r="I143" i="1"/>
  <c r="L143" i="1" s="1"/>
  <c r="I135" i="1"/>
  <c r="L135" i="1" s="1"/>
  <c r="I127" i="1"/>
  <c r="L127" i="1" s="1"/>
  <c r="I119" i="1"/>
  <c r="L119" i="1" s="1"/>
  <c r="I111" i="1"/>
  <c r="L111" i="1" s="1"/>
  <c r="I103" i="1"/>
  <c r="I95" i="1"/>
  <c r="L95" i="1" s="1"/>
  <c r="C95" i="1" s="1"/>
  <c r="D95" i="3" s="1"/>
  <c r="I87" i="1"/>
  <c r="L87" i="1" s="1"/>
  <c r="I79" i="1"/>
  <c r="L79" i="1" s="1"/>
  <c r="I71" i="1"/>
  <c r="L71" i="1" s="1"/>
  <c r="I63" i="1"/>
  <c r="L63" i="1" s="1"/>
  <c r="I55" i="1"/>
  <c r="L55" i="1" s="1"/>
  <c r="I47" i="1"/>
  <c r="L47" i="1" s="1"/>
  <c r="I39" i="1"/>
  <c r="L39" i="1" s="1"/>
  <c r="I32" i="1"/>
  <c r="L32" i="1" s="1"/>
  <c r="I25" i="1"/>
  <c r="L25" i="1" s="1"/>
  <c r="I17" i="1"/>
  <c r="L17" i="1" s="1"/>
  <c r="I327" i="1"/>
  <c r="L327" i="1" s="1"/>
  <c r="I319" i="1"/>
  <c r="L319" i="1" s="1"/>
  <c r="I311" i="1"/>
  <c r="L311" i="1" s="1"/>
  <c r="I303" i="1"/>
  <c r="L303" i="1" s="1"/>
  <c r="I295" i="1"/>
  <c r="L295" i="1" s="1"/>
  <c r="I287" i="1"/>
  <c r="L287" i="1" s="1"/>
  <c r="I279" i="1"/>
  <c r="L279" i="1" s="1"/>
  <c r="I271" i="1"/>
  <c r="L271" i="1" s="1"/>
  <c r="I263" i="1"/>
  <c r="L263" i="1" s="1"/>
  <c r="I255" i="1"/>
  <c r="L255" i="1" s="1"/>
  <c r="I247" i="1"/>
  <c r="L247" i="1" s="1"/>
  <c r="I239" i="1"/>
  <c r="L239" i="1" s="1"/>
  <c r="I231" i="1"/>
  <c r="L231" i="1" s="1"/>
  <c r="I223" i="1"/>
  <c r="L223" i="1" s="1"/>
  <c r="I214" i="1"/>
  <c r="L214" i="1" s="1"/>
  <c r="I206" i="1"/>
  <c r="L206" i="1" s="1"/>
  <c r="I198" i="1"/>
  <c r="L198" i="1" s="1"/>
  <c r="I190" i="1"/>
  <c r="L190" i="1" s="1"/>
  <c r="I182" i="1"/>
  <c r="L182" i="1" s="1"/>
  <c r="I174" i="1"/>
  <c r="L174" i="1" s="1"/>
  <c r="I166" i="1"/>
  <c r="L166" i="1" s="1"/>
  <c r="I158" i="1"/>
  <c r="L158" i="1" s="1"/>
  <c r="I150" i="1"/>
  <c r="L150" i="1" s="1"/>
  <c r="I142" i="1"/>
  <c r="L142" i="1" s="1"/>
  <c r="I134" i="1"/>
  <c r="L134" i="1" s="1"/>
  <c r="I126" i="1"/>
  <c r="L126" i="1" s="1"/>
  <c r="I118" i="1"/>
  <c r="L118" i="1" s="1"/>
  <c r="I110" i="1"/>
  <c r="L110" i="1" s="1"/>
  <c r="I102" i="1"/>
  <c r="L102" i="1" s="1"/>
  <c r="I94" i="1"/>
  <c r="L94" i="1" s="1"/>
  <c r="I86" i="1"/>
  <c r="L86" i="1" s="1"/>
  <c r="I78" i="1"/>
  <c r="L78" i="1" s="1"/>
  <c r="I70" i="1"/>
  <c r="L70" i="1" s="1"/>
  <c r="I62" i="1"/>
  <c r="L62" i="1" s="1"/>
  <c r="I54" i="1"/>
  <c r="L54" i="1" s="1"/>
  <c r="I46" i="1"/>
  <c r="L46" i="1" s="1"/>
  <c r="I38" i="1"/>
  <c r="L38" i="1" s="1"/>
  <c r="I31" i="1"/>
  <c r="L31" i="1" s="1"/>
  <c r="I24" i="1"/>
  <c r="L24" i="1" s="1"/>
  <c r="I16" i="1"/>
  <c r="L16" i="1" s="1"/>
  <c r="I326" i="1"/>
  <c r="L326" i="1" s="1"/>
  <c r="I318" i="1"/>
  <c r="L318" i="1" s="1"/>
  <c r="I310" i="1"/>
  <c r="L310" i="1" s="1"/>
  <c r="I302" i="1"/>
  <c r="L302" i="1" s="1"/>
  <c r="I294" i="1"/>
  <c r="L294" i="1" s="1"/>
  <c r="I286" i="1"/>
  <c r="L286" i="1" s="1"/>
  <c r="I278" i="1"/>
  <c r="L278" i="1" s="1"/>
  <c r="I270" i="1"/>
  <c r="L270" i="1" s="1"/>
  <c r="I262" i="1"/>
  <c r="L262" i="1" s="1"/>
  <c r="I254" i="1"/>
  <c r="L254" i="1" s="1"/>
  <c r="I246" i="1"/>
  <c r="L246" i="1" s="1"/>
  <c r="I238" i="1"/>
  <c r="L238" i="1" s="1"/>
  <c r="I230" i="1"/>
  <c r="L230" i="1" s="1"/>
  <c r="I222" i="1"/>
  <c r="L222" i="1" s="1"/>
  <c r="I213" i="1"/>
  <c r="L213" i="1" s="1"/>
  <c r="I205" i="1"/>
  <c r="L205" i="1" s="1"/>
  <c r="I197" i="1"/>
  <c r="L197" i="1" s="1"/>
  <c r="I189" i="1"/>
  <c r="L189" i="1" s="1"/>
  <c r="I181" i="1"/>
  <c r="L181" i="1" s="1"/>
  <c r="I173" i="1"/>
  <c r="L173" i="1" s="1"/>
  <c r="I165" i="1"/>
  <c r="L165" i="1" s="1"/>
  <c r="I157" i="1"/>
  <c r="L157" i="1" s="1"/>
  <c r="I149" i="1"/>
  <c r="L149" i="1" s="1"/>
  <c r="I141" i="1"/>
  <c r="L141" i="1" s="1"/>
  <c r="I133" i="1"/>
  <c r="L133" i="1" s="1"/>
  <c r="I125" i="1"/>
  <c r="L125" i="1" s="1"/>
  <c r="I117" i="1"/>
  <c r="L117" i="1" s="1"/>
  <c r="I109" i="1"/>
  <c r="L109" i="1" s="1"/>
  <c r="I101" i="1"/>
  <c r="L101" i="1" s="1"/>
  <c r="I93" i="1"/>
  <c r="L93" i="1" s="1"/>
  <c r="I85" i="1"/>
  <c r="L85" i="1" s="1"/>
  <c r="I77" i="1"/>
  <c r="L77" i="1" s="1"/>
  <c r="I69" i="1"/>
  <c r="L69" i="1" s="1"/>
  <c r="I61" i="1"/>
  <c r="L61" i="1" s="1"/>
  <c r="I53" i="1"/>
  <c r="L53" i="1" s="1"/>
  <c r="I45" i="1"/>
  <c r="L45" i="1" s="1"/>
  <c r="I37" i="1"/>
  <c r="L37" i="1" s="1"/>
  <c r="I30" i="1"/>
  <c r="L30" i="1" s="1"/>
  <c r="I23" i="1"/>
  <c r="L23" i="1" s="1"/>
  <c r="I15" i="1"/>
  <c r="L15" i="1" s="1"/>
  <c r="I285" i="1"/>
  <c r="L285" i="1" s="1"/>
  <c r="I277" i="1"/>
  <c r="L277" i="1" s="1"/>
  <c r="I269" i="1"/>
  <c r="L269" i="1" s="1"/>
  <c r="I261" i="1"/>
  <c r="L261" i="1" s="1"/>
  <c r="I253" i="1"/>
  <c r="L253" i="1" s="1"/>
  <c r="I245" i="1"/>
  <c r="L245" i="1" s="1"/>
  <c r="I237" i="1"/>
  <c r="L237" i="1" s="1"/>
  <c r="I229" i="1"/>
  <c r="L229" i="1" s="1"/>
  <c r="I221" i="1"/>
  <c r="L221" i="1" s="1"/>
  <c r="I212" i="1"/>
  <c r="L212" i="1" s="1"/>
  <c r="I204" i="1"/>
  <c r="L204" i="1" s="1"/>
  <c r="I196" i="1"/>
  <c r="L196" i="1" s="1"/>
  <c r="I188" i="1"/>
  <c r="L188" i="1" s="1"/>
  <c r="I180" i="1"/>
  <c r="L180" i="1" s="1"/>
  <c r="I172" i="1"/>
  <c r="L172" i="1" s="1"/>
  <c r="I164" i="1"/>
  <c r="L164" i="1" s="1"/>
  <c r="I156" i="1"/>
  <c r="L156" i="1" s="1"/>
  <c r="I148" i="1"/>
  <c r="L148" i="1" s="1"/>
  <c r="I140" i="1"/>
  <c r="I132" i="1"/>
  <c r="L132" i="1" s="1"/>
  <c r="I124" i="1"/>
  <c r="L124" i="1" s="1"/>
  <c r="I116" i="1"/>
  <c r="L116" i="1" s="1"/>
  <c r="I108" i="1"/>
  <c r="L108" i="1" s="1"/>
  <c r="I100" i="1"/>
  <c r="L100" i="1" s="1"/>
  <c r="I92" i="1"/>
  <c r="L92" i="1" s="1"/>
  <c r="I84" i="1"/>
  <c r="L84" i="1" s="1"/>
  <c r="I76" i="1"/>
  <c r="L76" i="1" s="1"/>
  <c r="I68" i="1"/>
  <c r="L68" i="1" s="1"/>
  <c r="I60" i="1"/>
  <c r="L60" i="1" s="1"/>
  <c r="I52" i="1"/>
  <c r="L52" i="1" s="1"/>
  <c r="I44" i="1"/>
  <c r="L44" i="1" s="1"/>
  <c r="I36" i="1"/>
  <c r="L36" i="1" s="1"/>
  <c r="I22" i="1"/>
  <c r="L22" i="1" s="1"/>
  <c r="I14" i="1"/>
  <c r="L14" i="1" s="1"/>
  <c r="I332" i="1"/>
  <c r="L332" i="1" s="1"/>
  <c r="I324" i="1"/>
  <c r="L324" i="1" s="1"/>
  <c r="I316" i="1"/>
  <c r="L316" i="1" s="1"/>
  <c r="I308" i="1"/>
  <c r="L308" i="1" s="1"/>
  <c r="I300" i="1"/>
  <c r="L300" i="1" s="1"/>
  <c r="I292" i="1"/>
  <c r="L292" i="1" s="1"/>
  <c r="I284" i="1"/>
  <c r="L284" i="1" s="1"/>
  <c r="I276" i="1"/>
  <c r="L276" i="1" s="1"/>
  <c r="I268" i="1"/>
  <c r="L268" i="1" s="1"/>
  <c r="I260" i="1"/>
  <c r="L260" i="1" s="1"/>
  <c r="I252" i="1"/>
  <c r="L252" i="1" s="1"/>
  <c r="I244" i="1"/>
  <c r="L244" i="1" s="1"/>
  <c r="I236" i="1"/>
  <c r="L236" i="1" s="1"/>
  <c r="I228" i="1"/>
  <c r="L228" i="1" s="1"/>
  <c r="I220" i="1"/>
  <c r="L220" i="1" s="1"/>
  <c r="I211" i="1"/>
  <c r="L211" i="1" s="1"/>
  <c r="I203" i="1"/>
  <c r="L203" i="1" s="1"/>
  <c r="I195" i="1"/>
  <c r="L195" i="1" s="1"/>
  <c r="I187" i="1"/>
  <c r="L187" i="1" s="1"/>
  <c r="I179" i="1"/>
  <c r="L179" i="1" s="1"/>
  <c r="I171" i="1"/>
  <c r="L171" i="1" s="1"/>
  <c r="I163" i="1"/>
  <c r="L163" i="1" s="1"/>
  <c r="I155" i="1"/>
  <c r="L155" i="1" s="1"/>
  <c r="I147" i="1"/>
  <c r="L147" i="1" s="1"/>
  <c r="I139" i="1"/>
  <c r="L139" i="1" s="1"/>
  <c r="I131" i="1"/>
  <c r="L131" i="1" s="1"/>
  <c r="I123" i="1"/>
  <c r="L123" i="1" s="1"/>
  <c r="I115" i="1"/>
  <c r="L115" i="1" s="1"/>
  <c r="I107" i="1"/>
  <c r="L107" i="1" s="1"/>
  <c r="I99" i="1"/>
  <c r="L99" i="1" s="1"/>
  <c r="I91" i="1"/>
  <c r="L91" i="1" s="1"/>
  <c r="I83" i="1"/>
  <c r="L83" i="1" s="1"/>
  <c r="I75" i="1"/>
  <c r="L75" i="1" s="1"/>
  <c r="I67" i="1"/>
  <c r="L67" i="1" s="1"/>
  <c r="I59" i="1"/>
  <c r="L59" i="1" s="1"/>
  <c r="I51" i="1"/>
  <c r="L51" i="1" s="1"/>
  <c r="I43" i="1"/>
  <c r="L43" i="1" s="1"/>
  <c r="I35" i="1"/>
  <c r="L35" i="1" s="1"/>
  <c r="I29" i="1"/>
  <c r="L29" i="1" s="1"/>
  <c r="I21" i="1"/>
  <c r="L21" i="1" s="1"/>
  <c r="I283" i="1"/>
  <c r="L283" i="1" s="1"/>
  <c r="I275" i="1"/>
  <c r="L275" i="1" s="1"/>
  <c r="I267" i="1"/>
  <c r="L267" i="1" s="1"/>
  <c r="I259" i="1"/>
  <c r="L259" i="1" s="1"/>
  <c r="I251" i="1"/>
  <c r="L251" i="1" s="1"/>
  <c r="I243" i="1"/>
  <c r="L243" i="1" s="1"/>
  <c r="I235" i="1"/>
  <c r="L235" i="1" s="1"/>
  <c r="I227" i="1"/>
  <c r="L227" i="1" s="1"/>
  <c r="I218" i="1"/>
  <c r="L218" i="1" s="1"/>
  <c r="I210" i="1"/>
  <c r="L210" i="1" s="1"/>
  <c r="I202" i="1"/>
  <c r="L202" i="1" s="1"/>
  <c r="I194" i="1"/>
  <c r="L194" i="1" s="1"/>
  <c r="I186" i="1"/>
  <c r="L186" i="1" s="1"/>
  <c r="I178" i="1"/>
  <c r="L178" i="1" s="1"/>
  <c r="I170" i="1"/>
  <c r="L170" i="1" s="1"/>
  <c r="I162" i="1"/>
  <c r="L162" i="1" s="1"/>
  <c r="I154" i="1"/>
  <c r="L154" i="1" s="1"/>
  <c r="I146" i="1"/>
  <c r="L146" i="1" s="1"/>
  <c r="I138" i="1"/>
  <c r="L138" i="1" s="1"/>
  <c r="I130" i="1"/>
  <c r="L130" i="1" s="1"/>
  <c r="I122" i="1"/>
  <c r="L122" i="1" s="1"/>
  <c r="I114" i="1"/>
  <c r="L114" i="1" s="1"/>
  <c r="I106" i="1"/>
  <c r="L106" i="1" s="1"/>
  <c r="I98" i="1"/>
  <c r="L98" i="1" s="1"/>
  <c r="I90" i="1"/>
  <c r="L90" i="1" s="1"/>
  <c r="I82" i="1"/>
  <c r="L82" i="1" s="1"/>
  <c r="I74" i="1"/>
  <c r="L74" i="1" s="1"/>
  <c r="I66" i="1"/>
  <c r="L66" i="1" s="1"/>
  <c r="I58" i="1"/>
  <c r="L58" i="1" s="1"/>
  <c r="I50" i="1"/>
  <c r="L50" i="1" s="1"/>
  <c r="I42" i="1"/>
  <c r="L42" i="1" s="1"/>
  <c r="I28" i="1"/>
  <c r="L28" i="1" s="1"/>
  <c r="I20" i="1"/>
  <c r="L20" i="1" s="1"/>
  <c r="O13" i="1"/>
  <c r="I330" i="1"/>
  <c r="L330" i="1" s="1"/>
  <c r="I322" i="1"/>
  <c r="L322" i="1" s="1"/>
  <c r="I314" i="1"/>
  <c r="L314" i="1" s="1"/>
  <c r="I306" i="1"/>
  <c r="L306" i="1" s="1"/>
  <c r="I298" i="1"/>
  <c r="L298" i="1" s="1"/>
  <c r="I290" i="1"/>
  <c r="L290" i="1" s="1"/>
  <c r="I282" i="1"/>
  <c r="L282" i="1" s="1"/>
  <c r="I274" i="1"/>
  <c r="L274" i="1" s="1"/>
  <c r="I266" i="1"/>
  <c r="L266" i="1" s="1"/>
  <c r="I258" i="1"/>
  <c r="L258" i="1" s="1"/>
  <c r="I250" i="1"/>
  <c r="L250" i="1" s="1"/>
  <c r="I242" i="1"/>
  <c r="L242" i="1" s="1"/>
  <c r="I234" i="1"/>
  <c r="L234" i="1" s="1"/>
  <c r="I226" i="1"/>
  <c r="L226" i="1" s="1"/>
  <c r="I217" i="1"/>
  <c r="L217" i="1" s="1"/>
  <c r="I209" i="1"/>
  <c r="L209" i="1" s="1"/>
  <c r="I201" i="1"/>
  <c r="L201" i="1" s="1"/>
  <c r="I193" i="1"/>
  <c r="L193" i="1" s="1"/>
  <c r="I185" i="1"/>
  <c r="L185" i="1" s="1"/>
  <c r="I177" i="1"/>
  <c r="L177" i="1" s="1"/>
  <c r="I169" i="1"/>
  <c r="L169" i="1" s="1"/>
  <c r="I161" i="1"/>
  <c r="L161" i="1" s="1"/>
  <c r="I153" i="1"/>
  <c r="L153" i="1" s="1"/>
  <c r="I145" i="1"/>
  <c r="L145" i="1" s="1"/>
  <c r="I137" i="1"/>
  <c r="L137" i="1" s="1"/>
  <c r="I129" i="1"/>
  <c r="L129" i="1" s="1"/>
  <c r="I121" i="1"/>
  <c r="L121" i="1" s="1"/>
  <c r="I113" i="1"/>
  <c r="L113" i="1" s="1"/>
  <c r="I105" i="1"/>
  <c r="L105" i="1" s="1"/>
  <c r="I97" i="1"/>
  <c r="L97" i="1" s="1"/>
  <c r="I89" i="1"/>
  <c r="L89" i="1" s="1"/>
  <c r="I81" i="1"/>
  <c r="L81" i="1" s="1"/>
  <c r="I73" i="1"/>
  <c r="L73" i="1" s="1"/>
  <c r="I65" i="1"/>
  <c r="L65" i="1" s="1"/>
  <c r="I57" i="1"/>
  <c r="L57" i="1" s="1"/>
  <c r="I49" i="1"/>
  <c r="L49" i="1" s="1"/>
  <c r="I41" i="1"/>
  <c r="L41" i="1" s="1"/>
  <c r="I34" i="1"/>
  <c r="L34" i="1" s="1"/>
  <c r="I27" i="1"/>
  <c r="L27" i="1" s="1"/>
  <c r="I19" i="1"/>
  <c r="L19" i="1" s="1"/>
  <c r="L64" i="1" l="1"/>
  <c r="C64" i="1" s="1"/>
  <c r="D64" i="3" s="1"/>
  <c r="L128" i="1"/>
  <c r="C128" i="1" s="1"/>
  <c r="D128" i="3" s="1"/>
  <c r="L215" i="1"/>
  <c r="C215" i="1" s="1"/>
  <c r="D215" i="3" s="1"/>
  <c r="H13" i="3"/>
  <c r="C162" i="1"/>
  <c r="D162" i="3" s="1"/>
  <c r="C211" i="1"/>
  <c r="D211" i="3" s="1"/>
  <c r="C117" i="1"/>
  <c r="D117" i="3" s="1"/>
  <c r="C119" i="1"/>
  <c r="D119" i="3" s="1"/>
  <c r="C29" i="1"/>
  <c r="D29" i="3" s="1"/>
  <c r="C22" i="1"/>
  <c r="D22" i="3" s="1"/>
  <c r="C189" i="1"/>
  <c r="D189" i="3" s="1"/>
  <c r="C62" i="1"/>
  <c r="D62" i="3" s="1"/>
  <c r="C190" i="1"/>
  <c r="D190" i="3" s="1"/>
  <c r="C63" i="1"/>
  <c r="D63" i="3" s="1"/>
  <c r="C83" i="1"/>
  <c r="D83" i="3" s="1"/>
  <c r="C54" i="1"/>
  <c r="D54" i="3" s="1"/>
  <c r="C49" i="1"/>
  <c r="D49" i="3" s="1"/>
  <c r="C106" i="1"/>
  <c r="D106" i="3" s="1"/>
  <c r="C91" i="1"/>
  <c r="D91" i="3" s="1"/>
  <c r="C84" i="1"/>
  <c r="D84" i="3" s="1"/>
  <c r="C127" i="1"/>
  <c r="D127" i="3" s="1"/>
  <c r="C57" i="1"/>
  <c r="D57" i="3" s="1"/>
  <c r="C121" i="1"/>
  <c r="D121" i="3" s="1"/>
  <c r="C185" i="1"/>
  <c r="D185" i="3" s="1"/>
  <c r="C50" i="1"/>
  <c r="D50" i="3" s="1"/>
  <c r="C114" i="1"/>
  <c r="D114" i="3" s="1"/>
  <c r="C178" i="1"/>
  <c r="D178" i="3" s="1"/>
  <c r="C35" i="1"/>
  <c r="D35" i="3" s="1"/>
  <c r="C99" i="1"/>
  <c r="D99" i="3" s="1"/>
  <c r="C163" i="1"/>
  <c r="D163" i="3" s="1"/>
  <c r="C92" i="1"/>
  <c r="D92" i="3" s="1"/>
  <c r="C156" i="1"/>
  <c r="D156" i="3" s="1"/>
  <c r="C69" i="1"/>
  <c r="D69" i="3" s="1"/>
  <c r="C133" i="1"/>
  <c r="D133" i="3" s="1"/>
  <c r="C197" i="1"/>
  <c r="D197" i="3" s="1"/>
  <c r="C70" i="1"/>
  <c r="D70" i="3" s="1"/>
  <c r="C134" i="1"/>
  <c r="D134" i="3" s="1"/>
  <c r="C198" i="1"/>
  <c r="D198" i="3" s="1"/>
  <c r="C71" i="1"/>
  <c r="D71" i="3" s="1"/>
  <c r="C135" i="1"/>
  <c r="D135" i="3" s="1"/>
  <c r="C199" i="1"/>
  <c r="D199" i="3" s="1"/>
  <c r="C88" i="1"/>
  <c r="D88" i="3" s="1"/>
  <c r="C105" i="1"/>
  <c r="D105" i="3" s="1"/>
  <c r="C147" i="1"/>
  <c r="D147" i="3" s="1"/>
  <c r="C182" i="1"/>
  <c r="D182" i="3" s="1"/>
  <c r="C42" i="1"/>
  <c r="D42" i="3" s="1"/>
  <c r="C126" i="1"/>
  <c r="D126" i="3" s="1"/>
  <c r="C191" i="1"/>
  <c r="D191" i="3" s="1"/>
  <c r="C65" i="1"/>
  <c r="D65" i="3" s="1"/>
  <c r="C129" i="1"/>
  <c r="D129" i="3" s="1"/>
  <c r="C193" i="1"/>
  <c r="D193" i="3" s="1"/>
  <c r="C58" i="1"/>
  <c r="D58" i="3" s="1"/>
  <c r="C122" i="1"/>
  <c r="D122" i="3" s="1"/>
  <c r="C186" i="1"/>
  <c r="D186" i="3" s="1"/>
  <c r="C43" i="1"/>
  <c r="D43" i="3" s="1"/>
  <c r="C107" i="1"/>
  <c r="D107" i="3" s="1"/>
  <c r="C171" i="1"/>
  <c r="D171" i="3" s="1"/>
  <c r="C36" i="1"/>
  <c r="D36" i="3" s="1"/>
  <c r="C100" i="1"/>
  <c r="D100" i="3" s="1"/>
  <c r="C164" i="1"/>
  <c r="D164" i="3" s="1"/>
  <c r="C15" i="1"/>
  <c r="D15" i="3" s="1"/>
  <c r="C77" i="1"/>
  <c r="D77" i="3" s="1"/>
  <c r="C141" i="1"/>
  <c r="D141" i="3" s="1"/>
  <c r="C205" i="1"/>
  <c r="D205" i="3" s="1"/>
  <c r="C16" i="1"/>
  <c r="D16" i="3" s="1"/>
  <c r="C78" i="1"/>
  <c r="D78" i="3" s="1"/>
  <c r="C142" i="1"/>
  <c r="D142" i="3" s="1"/>
  <c r="C206" i="1"/>
  <c r="D206" i="3" s="1"/>
  <c r="C17" i="1"/>
  <c r="D17" i="3" s="1"/>
  <c r="C79" i="1"/>
  <c r="D79" i="3" s="1"/>
  <c r="C143" i="1"/>
  <c r="D143" i="3" s="1"/>
  <c r="C207" i="1"/>
  <c r="D207" i="3" s="1"/>
  <c r="C18" i="1"/>
  <c r="D18" i="3" s="1"/>
  <c r="C152" i="1"/>
  <c r="D152" i="3" s="1"/>
  <c r="C40" i="1"/>
  <c r="D40" i="3" s="1"/>
  <c r="C184" i="1"/>
  <c r="D184" i="3" s="1"/>
  <c r="C112" i="1"/>
  <c r="D112" i="3" s="1"/>
  <c r="C183" i="1"/>
  <c r="D183" i="3" s="1"/>
  <c r="C56" i="1"/>
  <c r="D56" i="3" s="1"/>
  <c r="C130" i="1"/>
  <c r="D130" i="3" s="1"/>
  <c r="C51" i="1"/>
  <c r="D51" i="3" s="1"/>
  <c r="C115" i="1"/>
  <c r="D115" i="3" s="1"/>
  <c r="C172" i="1"/>
  <c r="D172" i="3" s="1"/>
  <c r="C23" i="1"/>
  <c r="D23" i="3" s="1"/>
  <c r="C85" i="1"/>
  <c r="D85" i="3" s="1"/>
  <c r="C86" i="1"/>
  <c r="D86" i="3" s="1"/>
  <c r="C87" i="1"/>
  <c r="D87" i="3" s="1"/>
  <c r="C26" i="1"/>
  <c r="D26" i="3" s="1"/>
  <c r="C80" i="1"/>
  <c r="D80" i="3" s="1"/>
  <c r="C168" i="1"/>
  <c r="D168" i="3" s="1"/>
  <c r="C169" i="1"/>
  <c r="D169" i="3" s="1"/>
  <c r="C76" i="1"/>
  <c r="D76" i="3" s="1"/>
  <c r="C176" i="1"/>
  <c r="D176" i="3" s="1"/>
  <c r="C113" i="1"/>
  <c r="D113" i="3" s="1"/>
  <c r="C213" i="1"/>
  <c r="D213" i="3" s="1"/>
  <c r="C24" i="1"/>
  <c r="D24" i="3" s="1"/>
  <c r="C19" i="1"/>
  <c r="D19" i="3" s="1"/>
  <c r="C81" i="1"/>
  <c r="D81" i="3" s="1"/>
  <c r="C145" i="1"/>
  <c r="D145" i="3" s="1"/>
  <c r="C209" i="1"/>
  <c r="D209" i="3" s="1"/>
  <c r="C74" i="1"/>
  <c r="D74" i="3" s="1"/>
  <c r="C138" i="1"/>
  <c r="D138" i="3" s="1"/>
  <c r="C202" i="1"/>
  <c r="D202" i="3" s="1"/>
  <c r="C59" i="1"/>
  <c r="D59" i="3" s="1"/>
  <c r="C123" i="1"/>
  <c r="D123" i="3" s="1"/>
  <c r="C187" i="1"/>
  <c r="D187" i="3" s="1"/>
  <c r="C52" i="1"/>
  <c r="D52" i="3" s="1"/>
  <c r="C116" i="1"/>
  <c r="D116" i="3" s="1"/>
  <c r="C180" i="1"/>
  <c r="D180" i="3" s="1"/>
  <c r="C30" i="1"/>
  <c r="D30" i="3" s="1"/>
  <c r="C93" i="1"/>
  <c r="D93" i="3" s="1"/>
  <c r="C157" i="1"/>
  <c r="D157" i="3" s="1"/>
  <c r="C31" i="1"/>
  <c r="D31" i="3" s="1"/>
  <c r="C94" i="1"/>
  <c r="D94" i="3" s="1"/>
  <c r="C158" i="1"/>
  <c r="D158" i="3" s="1"/>
  <c r="C32" i="1"/>
  <c r="D32" i="3" s="1"/>
  <c r="C159" i="1"/>
  <c r="D159" i="3" s="1"/>
  <c r="C216" i="1"/>
  <c r="D216" i="3" s="1"/>
  <c r="C144" i="1"/>
  <c r="D144" i="3" s="1"/>
  <c r="C33" i="1"/>
  <c r="D33" i="3" s="1"/>
  <c r="C120" i="1"/>
  <c r="D120" i="3" s="1"/>
  <c r="C48" i="1"/>
  <c r="D48" i="3" s="1"/>
  <c r="C21" i="1"/>
  <c r="D21" i="3" s="1"/>
  <c r="C140" i="1"/>
  <c r="D140" i="3" s="1"/>
  <c r="C53" i="1"/>
  <c r="D53" i="3" s="1"/>
  <c r="C170" i="1"/>
  <c r="D170" i="3" s="1"/>
  <c r="C148" i="1"/>
  <c r="D148" i="3" s="1"/>
  <c r="C125" i="1"/>
  <c r="D125" i="3" s="1"/>
  <c r="C73" i="1"/>
  <c r="D73" i="3" s="1"/>
  <c r="C137" i="1"/>
  <c r="D137" i="3" s="1"/>
  <c r="C194" i="1"/>
  <c r="D194" i="3" s="1"/>
  <c r="C108" i="1"/>
  <c r="D108" i="3" s="1"/>
  <c r="C214" i="1"/>
  <c r="D214" i="3" s="1"/>
  <c r="C151" i="1"/>
  <c r="D151" i="3" s="1"/>
  <c r="C27" i="1"/>
  <c r="D27" i="3" s="1"/>
  <c r="C89" i="1"/>
  <c r="D89" i="3" s="1"/>
  <c r="C153" i="1"/>
  <c r="D153" i="3" s="1"/>
  <c r="C217" i="1"/>
  <c r="D217" i="3" s="1"/>
  <c r="C20" i="1"/>
  <c r="D20" i="3" s="1"/>
  <c r="C82" i="1"/>
  <c r="D82" i="3" s="1"/>
  <c r="C146" i="1"/>
  <c r="D146" i="3" s="1"/>
  <c r="C210" i="1"/>
  <c r="D210" i="3" s="1"/>
  <c r="C67" i="1"/>
  <c r="D67" i="3" s="1"/>
  <c r="C131" i="1"/>
  <c r="D131" i="3" s="1"/>
  <c r="C195" i="1"/>
  <c r="D195" i="3" s="1"/>
  <c r="C60" i="1"/>
  <c r="D60" i="3" s="1"/>
  <c r="C124" i="1"/>
  <c r="D124" i="3" s="1"/>
  <c r="C188" i="1"/>
  <c r="D188" i="3" s="1"/>
  <c r="C37" i="1"/>
  <c r="D37" i="3" s="1"/>
  <c r="C101" i="1"/>
  <c r="D101" i="3" s="1"/>
  <c r="C165" i="1"/>
  <c r="D165" i="3" s="1"/>
  <c r="C38" i="1"/>
  <c r="D38" i="3" s="1"/>
  <c r="C102" i="1"/>
  <c r="D102" i="3" s="1"/>
  <c r="C166" i="1"/>
  <c r="D166" i="3" s="1"/>
  <c r="C39" i="1"/>
  <c r="D39" i="3" s="1"/>
  <c r="C103" i="1"/>
  <c r="D103" i="3" s="1"/>
  <c r="C167" i="1"/>
  <c r="D167" i="3" s="1"/>
  <c r="C72" i="1"/>
  <c r="D72" i="3" s="1"/>
  <c r="C208" i="1"/>
  <c r="D208" i="3" s="1"/>
  <c r="C104" i="1"/>
  <c r="D104" i="3" s="1"/>
  <c r="C96" i="1"/>
  <c r="D96" i="3" s="1"/>
  <c r="C192" i="1"/>
  <c r="D192" i="3" s="1"/>
  <c r="C41" i="1"/>
  <c r="D41" i="3" s="1"/>
  <c r="C98" i="1"/>
  <c r="D98" i="3" s="1"/>
  <c r="C204" i="1"/>
  <c r="D204" i="3" s="1"/>
  <c r="C181" i="1"/>
  <c r="D181" i="3" s="1"/>
  <c r="C118" i="1"/>
  <c r="D118" i="3" s="1"/>
  <c r="C55" i="1"/>
  <c r="D55" i="3" s="1"/>
  <c r="C200" i="1"/>
  <c r="D200" i="3" s="1"/>
  <c r="C177" i="1"/>
  <c r="D177" i="3" s="1"/>
  <c r="C155" i="1"/>
  <c r="D155" i="3" s="1"/>
  <c r="C212" i="1"/>
  <c r="D212" i="3" s="1"/>
  <c r="C61" i="1"/>
  <c r="D61" i="3" s="1"/>
  <c r="C201" i="1"/>
  <c r="D201" i="3" s="1"/>
  <c r="C66" i="1"/>
  <c r="D66" i="3" s="1"/>
  <c r="C179" i="1"/>
  <c r="D179" i="3" s="1"/>
  <c r="C44" i="1"/>
  <c r="D44" i="3" s="1"/>
  <c r="C149" i="1"/>
  <c r="D149" i="3" s="1"/>
  <c r="C150" i="1"/>
  <c r="D150" i="3" s="1"/>
  <c r="C25" i="1"/>
  <c r="D25" i="3" s="1"/>
  <c r="C34" i="1"/>
  <c r="D34" i="3" s="1"/>
  <c r="C97" i="1"/>
  <c r="D97" i="3" s="1"/>
  <c r="C161" i="1"/>
  <c r="D161" i="3" s="1"/>
  <c r="C28" i="1"/>
  <c r="D28" i="3" s="1"/>
  <c r="C90" i="1"/>
  <c r="D90" i="3" s="1"/>
  <c r="C154" i="1"/>
  <c r="D154" i="3" s="1"/>
  <c r="C218" i="1"/>
  <c r="D218" i="3" s="1"/>
  <c r="C75" i="1"/>
  <c r="D75" i="3" s="1"/>
  <c r="C139" i="1"/>
  <c r="D139" i="3" s="1"/>
  <c r="C203" i="1"/>
  <c r="D203" i="3" s="1"/>
  <c r="C68" i="1"/>
  <c r="D68" i="3" s="1"/>
  <c r="C132" i="1"/>
  <c r="D132" i="3" s="1"/>
  <c r="C196" i="1"/>
  <c r="D196" i="3" s="1"/>
  <c r="C45" i="1"/>
  <c r="D45" i="3" s="1"/>
  <c r="C109" i="1"/>
  <c r="D109" i="3" s="1"/>
  <c r="C173" i="1"/>
  <c r="D173" i="3" s="1"/>
  <c r="C46" i="1"/>
  <c r="D46" i="3" s="1"/>
  <c r="C110" i="1"/>
  <c r="D110" i="3" s="1"/>
  <c r="C174" i="1"/>
  <c r="D174" i="3" s="1"/>
  <c r="C47" i="1"/>
  <c r="D47" i="3" s="1"/>
  <c r="C111" i="1"/>
  <c r="D111" i="3" s="1"/>
  <c r="C175" i="1"/>
  <c r="D175" i="3" s="1"/>
  <c r="C136" i="1"/>
  <c r="D136" i="3" s="1"/>
  <c r="C160" i="1"/>
  <c r="D160" i="3" s="1"/>
  <c r="O236" i="1"/>
  <c r="O36" i="1"/>
  <c r="O15" i="1"/>
  <c r="O205" i="1"/>
  <c r="O313" i="1"/>
  <c r="O121" i="1"/>
  <c r="O250" i="1"/>
  <c r="O82" i="1"/>
  <c r="O42" i="1"/>
  <c r="O179" i="1"/>
  <c r="O244" i="1"/>
  <c r="O308" i="1"/>
  <c r="O44" i="1"/>
  <c r="O108" i="1"/>
  <c r="O172" i="1"/>
  <c r="O237" i="1"/>
  <c r="O301" i="1"/>
  <c r="O23" i="1"/>
  <c r="O85" i="1"/>
  <c r="O149" i="1"/>
  <c r="O213" i="1"/>
  <c r="O278" i="1"/>
  <c r="O24" i="1"/>
  <c r="O86" i="1"/>
  <c r="O150" i="1"/>
  <c r="O214" i="1"/>
  <c r="O279" i="1"/>
  <c r="O63" i="1"/>
  <c r="O127" i="1"/>
  <c r="O191" i="1"/>
  <c r="O256" i="1"/>
  <c r="O320" i="1"/>
  <c r="O64" i="1"/>
  <c r="O128" i="1"/>
  <c r="O192" i="1"/>
  <c r="O257" i="1"/>
  <c r="O321" i="1"/>
  <c r="O65" i="1"/>
  <c r="O129" i="1"/>
  <c r="O193" i="1"/>
  <c r="O258" i="1"/>
  <c r="O322" i="1"/>
  <c r="O218" i="1"/>
  <c r="O291" i="1"/>
  <c r="O130" i="1"/>
  <c r="O28" i="1"/>
  <c r="O323" i="1"/>
  <c r="O171" i="1"/>
  <c r="O100" i="1"/>
  <c r="O206" i="1"/>
  <c r="O183" i="1"/>
  <c r="O249" i="1"/>
  <c r="O57" i="1"/>
  <c r="O185" i="1"/>
  <c r="O314" i="1"/>
  <c r="O58" i="1"/>
  <c r="O154" i="1"/>
  <c r="O66" i="1"/>
  <c r="O51" i="1"/>
  <c r="O115" i="1"/>
  <c r="O59" i="1"/>
  <c r="O123" i="1"/>
  <c r="O187" i="1"/>
  <c r="O252" i="1"/>
  <c r="O316" i="1"/>
  <c r="O52" i="1"/>
  <c r="O116" i="1"/>
  <c r="O180" i="1"/>
  <c r="O245" i="1"/>
  <c r="O309" i="1"/>
  <c r="O30" i="1"/>
  <c r="O93" i="1"/>
  <c r="O157" i="1"/>
  <c r="O222" i="1"/>
  <c r="O286" i="1"/>
  <c r="O31" i="1"/>
  <c r="O94" i="1"/>
  <c r="O158" i="1"/>
  <c r="O223" i="1"/>
  <c r="O287" i="1"/>
  <c r="O71" i="1"/>
  <c r="O135" i="1"/>
  <c r="O199" i="1"/>
  <c r="O264" i="1"/>
  <c r="O328" i="1"/>
  <c r="O72" i="1"/>
  <c r="O136" i="1"/>
  <c r="O200" i="1"/>
  <c r="O265" i="1"/>
  <c r="O329" i="1"/>
  <c r="O73" i="1"/>
  <c r="O137" i="1"/>
  <c r="O201" i="1"/>
  <c r="O266" i="1"/>
  <c r="O330" i="1"/>
  <c r="O283" i="1"/>
  <c r="O106" i="1"/>
  <c r="O162" i="1"/>
  <c r="O178" i="1"/>
  <c r="O194" i="1"/>
  <c r="O267" i="1"/>
  <c r="O270" i="1"/>
  <c r="O55" i="1"/>
  <c r="O56" i="1"/>
  <c r="O324" i="1"/>
  <c r="O317" i="1"/>
  <c r="O101" i="1"/>
  <c r="O166" i="1"/>
  <c r="O79" i="1"/>
  <c r="O80" i="1"/>
  <c r="O209" i="1"/>
  <c r="O227" i="1"/>
  <c r="O138" i="1"/>
  <c r="O75" i="1"/>
  <c r="O268" i="1"/>
  <c r="O332" i="1"/>
  <c r="O68" i="1"/>
  <c r="O132" i="1"/>
  <c r="O196" i="1"/>
  <c r="O261" i="1"/>
  <c r="O325" i="1"/>
  <c r="O45" i="1"/>
  <c r="O109" i="1"/>
  <c r="O173" i="1"/>
  <c r="O238" i="1"/>
  <c r="O302" i="1"/>
  <c r="O46" i="1"/>
  <c r="O110" i="1"/>
  <c r="O174" i="1"/>
  <c r="O239" i="1"/>
  <c r="O303" i="1"/>
  <c r="O25" i="1"/>
  <c r="O87" i="1"/>
  <c r="O151" i="1"/>
  <c r="O215" i="1"/>
  <c r="O280" i="1"/>
  <c r="O26" i="1"/>
  <c r="O88" i="1"/>
  <c r="O152" i="1"/>
  <c r="O216" i="1"/>
  <c r="O281" i="1"/>
  <c r="O27" i="1"/>
  <c r="O89" i="1"/>
  <c r="O153" i="1"/>
  <c r="O217" i="1"/>
  <c r="O282" i="1"/>
  <c r="O210" i="1"/>
  <c r="O20" i="1"/>
  <c r="O114" i="1"/>
  <c r="O299" i="1"/>
  <c r="O21" i="1"/>
  <c r="O202" i="1"/>
  <c r="O107" i="1"/>
  <c r="O164" i="1"/>
  <c r="O77" i="1"/>
  <c r="O142" i="1"/>
  <c r="O119" i="1"/>
  <c r="O67" i="1"/>
  <c r="O131" i="1"/>
  <c r="O188" i="1"/>
  <c r="O37" i="1"/>
  <c r="O230" i="1"/>
  <c r="O231" i="1"/>
  <c r="O207" i="1"/>
  <c r="O144" i="1"/>
  <c r="O274" i="1"/>
  <c r="O50" i="1"/>
  <c r="O203" i="1"/>
  <c r="O83" i="1"/>
  <c r="O147" i="1"/>
  <c r="O211" i="1"/>
  <c r="O276" i="1"/>
  <c r="O14" i="1"/>
  <c r="O76" i="1"/>
  <c r="O140" i="1"/>
  <c r="O204" i="1"/>
  <c r="O269" i="1"/>
  <c r="O53" i="1"/>
  <c r="O117" i="1"/>
  <c r="O181" i="1"/>
  <c r="O246" i="1"/>
  <c r="O310" i="1"/>
  <c r="O54" i="1"/>
  <c r="O118" i="1"/>
  <c r="O182" i="1"/>
  <c r="O247" i="1"/>
  <c r="O311" i="1"/>
  <c r="O32" i="1"/>
  <c r="O95" i="1"/>
  <c r="O159" i="1"/>
  <c r="O224" i="1"/>
  <c r="O288" i="1"/>
  <c r="O33" i="1"/>
  <c r="O96" i="1"/>
  <c r="O160" i="1"/>
  <c r="O225" i="1"/>
  <c r="O289" i="1"/>
  <c r="O34" i="1"/>
  <c r="O97" i="1"/>
  <c r="O161" i="1"/>
  <c r="O226" i="1"/>
  <c r="O290" i="1"/>
  <c r="O275" i="1"/>
  <c r="O243" i="1"/>
  <c r="O146" i="1"/>
  <c r="O90" i="1"/>
  <c r="O259" i="1"/>
  <c r="O300" i="1"/>
  <c r="O293" i="1"/>
  <c r="O141" i="1"/>
  <c r="O78" i="1"/>
  <c r="O312" i="1"/>
  <c r="O184" i="1"/>
  <c r="O195" i="1"/>
  <c r="O60" i="1"/>
  <c r="O253" i="1"/>
  <c r="O294" i="1"/>
  <c r="O38" i="1"/>
  <c r="O102" i="1"/>
  <c r="O17" i="1"/>
  <c r="O143" i="1"/>
  <c r="O18" i="1"/>
  <c r="O208" i="1"/>
  <c r="O19" i="1"/>
  <c r="O145" i="1"/>
  <c r="O74" i="1"/>
  <c r="O235" i="1"/>
  <c r="O139" i="1"/>
  <c r="O29" i="1"/>
  <c r="O91" i="1"/>
  <c r="O155" i="1"/>
  <c r="O220" i="1"/>
  <c r="O284" i="1"/>
  <c r="O22" i="1"/>
  <c r="O84" i="1"/>
  <c r="O148" i="1"/>
  <c r="O212" i="1"/>
  <c r="O277" i="1"/>
  <c r="O61" i="1"/>
  <c r="O125" i="1"/>
  <c r="O189" i="1"/>
  <c r="O254" i="1"/>
  <c r="O318" i="1"/>
  <c r="O62" i="1"/>
  <c r="O126" i="1"/>
  <c r="O190" i="1"/>
  <c r="O255" i="1"/>
  <c r="O319" i="1"/>
  <c r="O39" i="1"/>
  <c r="O103" i="1"/>
  <c r="O167" i="1"/>
  <c r="O232" i="1"/>
  <c r="O296" i="1"/>
  <c r="O40" i="1"/>
  <c r="O104" i="1"/>
  <c r="O168" i="1"/>
  <c r="O233" i="1"/>
  <c r="O297" i="1"/>
  <c r="O41" i="1"/>
  <c r="O105" i="1"/>
  <c r="O169" i="1"/>
  <c r="O234" i="1"/>
  <c r="O298" i="1"/>
  <c r="O307" i="1"/>
  <c r="O122" i="1"/>
  <c r="O186" i="1"/>
  <c r="O315" i="1"/>
  <c r="O43" i="1"/>
  <c r="O229" i="1"/>
  <c r="O16" i="1"/>
  <c r="O271" i="1"/>
  <c r="O248" i="1"/>
  <c r="O120" i="1"/>
  <c r="O260" i="1"/>
  <c r="O124" i="1"/>
  <c r="O165" i="1"/>
  <c r="O295" i="1"/>
  <c r="O272" i="1"/>
  <c r="O273" i="1"/>
  <c r="O81" i="1"/>
  <c r="O35" i="1"/>
  <c r="O99" i="1"/>
  <c r="O163" i="1"/>
  <c r="O228" i="1"/>
  <c r="O292" i="1"/>
  <c r="O92" i="1"/>
  <c r="O156" i="1"/>
  <c r="O221" i="1"/>
  <c r="O285" i="1"/>
  <c r="O69" i="1"/>
  <c r="O133" i="1"/>
  <c r="O197" i="1"/>
  <c r="O262" i="1"/>
  <c r="O326" i="1"/>
  <c r="O70" i="1"/>
  <c r="O134" i="1"/>
  <c r="O198" i="1"/>
  <c r="O263" i="1"/>
  <c r="O327" i="1"/>
  <c r="O47" i="1"/>
  <c r="O111" i="1"/>
  <c r="O175" i="1"/>
  <c r="O240" i="1"/>
  <c r="O304" i="1"/>
  <c r="O48" i="1"/>
  <c r="O112" i="1"/>
  <c r="O176" i="1"/>
  <c r="O241" i="1"/>
  <c r="O305" i="1"/>
  <c r="O49" i="1"/>
  <c r="O113" i="1"/>
  <c r="O177" i="1"/>
  <c r="O242" i="1"/>
  <c r="O306" i="1"/>
  <c r="O98" i="1"/>
  <c r="O331" i="1"/>
  <c r="O251" i="1"/>
  <c r="O170" i="1"/>
  <c r="G215" i="3" l="1"/>
  <c r="O11" i="1"/>
  <c r="C290" i="1"/>
  <c r="D290" i="3" s="1"/>
  <c r="G290" i="3"/>
  <c r="C242" i="1"/>
  <c r="D242" i="3" s="1"/>
  <c r="G242" i="3"/>
  <c r="C319" i="1"/>
  <c r="D319" i="3" s="1"/>
  <c r="G319" i="3"/>
  <c r="C246" i="1"/>
  <c r="D246" i="3" s="1"/>
  <c r="G246" i="3"/>
  <c r="C328" i="1"/>
  <c r="D328" i="3" s="1"/>
  <c r="G328" i="3"/>
  <c r="C221" i="1"/>
  <c r="D221" i="3" s="1"/>
  <c r="G221" i="3"/>
  <c r="C243" i="1"/>
  <c r="D243" i="3" s="1"/>
  <c r="G243" i="3"/>
  <c r="C256" i="1"/>
  <c r="D256" i="3" s="1"/>
  <c r="G256" i="3"/>
  <c r="C233" i="1"/>
  <c r="D233" i="3" s="1"/>
  <c r="G233" i="3"/>
  <c r="C239" i="1"/>
  <c r="D239" i="3" s="1"/>
  <c r="G239" i="3"/>
  <c r="C226" i="1"/>
  <c r="D226" i="3" s="1"/>
  <c r="G226" i="3"/>
  <c r="C232" i="1"/>
  <c r="D232" i="3" s="1"/>
  <c r="G232" i="3"/>
  <c r="C245" i="1"/>
  <c r="D245" i="3" s="1"/>
  <c r="G245" i="3"/>
  <c r="C266" i="1"/>
  <c r="D266" i="3" s="1"/>
  <c r="G266" i="3"/>
  <c r="C257" i="1"/>
  <c r="D257" i="3" s="1"/>
  <c r="G257" i="3"/>
  <c r="C229" i="1"/>
  <c r="D229" i="3" s="1"/>
  <c r="G229" i="3"/>
  <c r="C269" i="1"/>
  <c r="D269" i="3" s="1"/>
  <c r="G269" i="3"/>
  <c r="C264" i="1"/>
  <c r="D264" i="3" s="1"/>
  <c r="G264" i="3"/>
  <c r="C241" i="1"/>
  <c r="D241" i="3" s="1"/>
  <c r="G241" i="3"/>
  <c r="C296" i="1"/>
  <c r="D296" i="3" s="1"/>
  <c r="G296" i="3"/>
  <c r="C267" i="1"/>
  <c r="D267" i="3" s="1"/>
  <c r="G267" i="3"/>
  <c r="C272" i="1"/>
  <c r="D272" i="3" s="1"/>
  <c r="G272" i="3"/>
  <c r="C251" i="1"/>
  <c r="D251" i="3" s="1"/>
  <c r="G251" i="3"/>
  <c r="C254" i="1"/>
  <c r="D254" i="3" s="1"/>
  <c r="G254" i="3"/>
  <c r="C326" i="1"/>
  <c r="D326" i="3" s="1"/>
  <c r="G326" i="3"/>
  <c r="C291" i="1"/>
  <c r="D291" i="3" s="1"/>
  <c r="G291" i="3"/>
  <c r="C273" i="1"/>
  <c r="D273" i="3" s="1"/>
  <c r="G273" i="3"/>
  <c r="C303" i="1"/>
  <c r="D303" i="3" s="1"/>
  <c r="G303" i="3"/>
  <c r="C311" i="1"/>
  <c r="D311" i="3" s="1"/>
  <c r="G311" i="3"/>
  <c r="C323" i="1"/>
  <c r="D323" i="3" s="1"/>
  <c r="G323" i="3"/>
  <c r="C223" i="1"/>
  <c r="D223" i="3" s="1"/>
  <c r="G223" i="3"/>
  <c r="C259" i="1"/>
  <c r="D259" i="3" s="1"/>
  <c r="G259" i="3"/>
  <c r="C305" i="1"/>
  <c r="D305" i="3" s="1"/>
  <c r="G305" i="3"/>
  <c r="C294" i="1"/>
  <c r="D294" i="3" s="1"/>
  <c r="G294" i="3"/>
  <c r="C288" i="1"/>
  <c r="D288" i="3" s="1"/>
  <c r="G288" i="3"/>
  <c r="C279" i="1"/>
  <c r="D279" i="3" s="1"/>
  <c r="G279" i="3"/>
  <c r="C281" i="1"/>
  <c r="D281" i="3" s="1"/>
  <c r="G281" i="3"/>
  <c r="C321" i="1"/>
  <c r="D321" i="3" s="1"/>
  <c r="G321" i="3"/>
  <c r="C277" i="1"/>
  <c r="D277" i="3" s="1"/>
  <c r="G277" i="3"/>
  <c r="C262" i="1"/>
  <c r="D262" i="3" s="1"/>
  <c r="G262" i="3"/>
  <c r="C292" i="1"/>
  <c r="D292" i="3" s="1"/>
  <c r="G292" i="3"/>
  <c r="C320" i="1"/>
  <c r="D320" i="3" s="1"/>
  <c r="G320" i="3"/>
  <c r="C299" i="1"/>
  <c r="D299" i="3" s="1"/>
  <c r="G299" i="3"/>
  <c r="C261" i="1"/>
  <c r="D261" i="3" s="1"/>
  <c r="G261" i="3"/>
  <c r="C304" i="1"/>
  <c r="D304" i="3" s="1"/>
  <c r="G304" i="3"/>
  <c r="C283" i="1"/>
  <c r="D283" i="3" s="1"/>
  <c r="G283" i="3"/>
  <c r="C230" i="1"/>
  <c r="D230" i="3" s="1"/>
  <c r="G230" i="3"/>
  <c r="C324" i="1"/>
  <c r="D324" i="3" s="1"/>
  <c r="G324" i="3"/>
  <c r="C240" i="1"/>
  <c r="D240" i="3" s="1"/>
  <c r="G240" i="3"/>
  <c r="C315" i="1"/>
  <c r="D315" i="3" s="1"/>
  <c r="G315" i="3"/>
  <c r="C260" i="1"/>
  <c r="D260" i="3" s="1"/>
  <c r="G260" i="3"/>
  <c r="C278" i="1"/>
  <c r="D278" i="3" s="1"/>
  <c r="G278" i="3"/>
  <c r="C220" i="1"/>
  <c r="D220" i="3" s="1"/>
  <c r="G220" i="3"/>
  <c r="C249" i="1"/>
  <c r="D249" i="3" s="1"/>
  <c r="G249" i="3"/>
  <c r="C224" i="1"/>
  <c r="D224" i="3" s="1"/>
  <c r="G224" i="3"/>
  <c r="C286" i="1"/>
  <c r="D286" i="3" s="1"/>
  <c r="G286" i="3"/>
  <c r="C312" i="1"/>
  <c r="D312" i="3" s="1"/>
  <c r="G312" i="3"/>
  <c r="C270" i="1"/>
  <c r="D270" i="3" s="1"/>
  <c r="G270" i="3"/>
  <c r="C289" i="1"/>
  <c r="D289" i="3" s="1"/>
  <c r="G289" i="3"/>
  <c r="C284" i="1"/>
  <c r="D284" i="3" s="1"/>
  <c r="G284" i="3"/>
  <c r="C331" i="1"/>
  <c r="D331" i="3" s="1"/>
  <c r="G331" i="3"/>
  <c r="C228" i="1"/>
  <c r="D228" i="3" s="1"/>
  <c r="G228" i="3"/>
  <c r="C314" i="1"/>
  <c r="D314" i="3" s="1"/>
  <c r="G314" i="3"/>
  <c r="C302" i="1"/>
  <c r="D302" i="3" s="1"/>
  <c r="G302" i="3"/>
  <c r="C295" i="1"/>
  <c r="D295" i="3" s="1"/>
  <c r="G295" i="3"/>
  <c r="C282" i="1"/>
  <c r="D282" i="3" s="1"/>
  <c r="G282" i="3"/>
  <c r="C222" i="1"/>
  <c r="D222" i="3" s="1"/>
  <c r="G222" i="3"/>
  <c r="C316" i="1"/>
  <c r="D316" i="3" s="1"/>
  <c r="G316" i="3"/>
  <c r="C247" i="1"/>
  <c r="D247" i="3" s="1"/>
  <c r="G247" i="3"/>
  <c r="C313" i="1"/>
  <c r="D313" i="3" s="1"/>
  <c r="G313" i="3"/>
  <c r="C300" i="1"/>
  <c r="D300" i="3" s="1"/>
  <c r="G300" i="3"/>
  <c r="C309" i="1"/>
  <c r="D309" i="3" s="1"/>
  <c r="G309" i="3"/>
  <c r="C301" i="1"/>
  <c r="D301" i="3" s="1"/>
  <c r="G301" i="3"/>
  <c r="C327" i="1"/>
  <c r="D327" i="3" s="1"/>
  <c r="G327" i="3"/>
  <c r="C250" i="1"/>
  <c r="D250" i="3" s="1"/>
  <c r="G250" i="3"/>
  <c r="C255" i="1"/>
  <c r="D255" i="3" s="1"/>
  <c r="G255" i="3"/>
  <c r="C234" i="1"/>
  <c r="D234" i="3" s="1"/>
  <c r="G234" i="3"/>
  <c r="C307" i="1"/>
  <c r="D307" i="3" s="1"/>
  <c r="G307" i="3"/>
  <c r="C325" i="1"/>
  <c r="D325" i="3" s="1"/>
  <c r="G325" i="3"/>
  <c r="C238" i="1"/>
  <c r="D238" i="3" s="1"/>
  <c r="G238" i="3"/>
  <c r="C332" i="1"/>
  <c r="D332" i="3" s="1"/>
  <c r="G332" i="3"/>
  <c r="C276" i="1"/>
  <c r="D276" i="3" s="1"/>
  <c r="G276" i="3"/>
  <c r="C231" i="1"/>
  <c r="D231" i="3" s="1"/>
  <c r="G231" i="3"/>
  <c r="C244" i="1"/>
  <c r="D244" i="3" s="1"/>
  <c r="G244" i="3"/>
  <c r="C306" i="1"/>
  <c r="D306" i="3" s="1"/>
  <c r="G306" i="3"/>
  <c r="C252" i="1"/>
  <c r="D252" i="3" s="1"/>
  <c r="G252" i="3"/>
  <c r="C274" i="1"/>
  <c r="D274" i="3" s="1"/>
  <c r="G274" i="3"/>
  <c r="C237" i="1"/>
  <c r="D237" i="3" s="1"/>
  <c r="G237" i="3"/>
  <c r="C310" i="1"/>
  <c r="D310" i="3" s="1"/>
  <c r="G310" i="3"/>
  <c r="C280" i="1"/>
  <c r="D280" i="3" s="1"/>
  <c r="G280" i="3"/>
  <c r="C236" i="1"/>
  <c r="D236" i="3" s="1"/>
  <c r="G236" i="3"/>
  <c r="C322" i="1"/>
  <c r="D322" i="3" s="1"/>
  <c r="G322" i="3"/>
  <c r="C265" i="1"/>
  <c r="D265" i="3" s="1"/>
  <c r="G265" i="3"/>
  <c r="C317" i="1"/>
  <c r="D317" i="3" s="1"/>
  <c r="G317" i="3"/>
  <c r="C263" i="1"/>
  <c r="D263" i="3" s="1"/>
  <c r="G263" i="3"/>
  <c r="C318" i="1"/>
  <c r="D318" i="3" s="1"/>
  <c r="G318" i="3"/>
  <c r="C227" i="1"/>
  <c r="D227" i="3" s="1"/>
  <c r="G227" i="3"/>
  <c r="C275" i="1"/>
  <c r="D275" i="3" s="1"/>
  <c r="G275" i="3"/>
  <c r="C297" i="1"/>
  <c r="D297" i="3" s="1"/>
  <c r="G297" i="3"/>
  <c r="C268" i="1"/>
  <c r="D268" i="3" s="1"/>
  <c r="G268" i="3"/>
  <c r="C235" i="1"/>
  <c r="D235" i="3" s="1"/>
  <c r="G235" i="3"/>
  <c r="C253" i="1"/>
  <c r="D253" i="3" s="1"/>
  <c r="G253" i="3"/>
  <c r="C248" i="1"/>
  <c r="D248" i="3" s="1"/>
  <c r="G248" i="3"/>
  <c r="C287" i="1"/>
  <c r="D287" i="3" s="1"/>
  <c r="G287" i="3"/>
  <c r="C308" i="1"/>
  <c r="D308" i="3" s="1"/>
  <c r="G308" i="3"/>
  <c r="C330" i="1"/>
  <c r="D330" i="3" s="1"/>
  <c r="G330" i="3"/>
  <c r="C293" i="1"/>
  <c r="D293" i="3" s="1"/>
  <c r="G293" i="3"/>
  <c r="C271" i="1"/>
  <c r="D271" i="3" s="1"/>
  <c r="G271" i="3"/>
  <c r="C258" i="1"/>
  <c r="D258" i="3" s="1"/>
  <c r="G258" i="3"/>
  <c r="C329" i="1"/>
  <c r="D329" i="3" s="1"/>
  <c r="G329" i="3"/>
  <c r="C285" i="1"/>
  <c r="D285" i="3" s="1"/>
  <c r="G285" i="3"/>
  <c r="C298" i="1"/>
  <c r="D298" i="3" s="1"/>
  <c r="G298" i="3"/>
  <c r="C225" i="1"/>
  <c r="D225" i="3" s="1"/>
  <c r="G225" i="3"/>
  <c r="C14" i="1"/>
  <c r="D14" i="3" s="1"/>
  <c r="G14" i="3"/>
  <c r="G145" i="3"/>
  <c r="G13" i="3"/>
  <c r="G211" i="3"/>
  <c r="G63" i="3"/>
  <c r="G173" i="3"/>
  <c r="G72" i="3"/>
  <c r="G111" i="3"/>
  <c r="G90" i="3"/>
  <c r="G150" i="3"/>
  <c r="G155" i="3"/>
  <c r="G208" i="3"/>
  <c r="G37" i="3"/>
  <c r="G131" i="3"/>
  <c r="G217" i="3"/>
  <c r="G48" i="3"/>
  <c r="G159" i="3"/>
  <c r="G52" i="3"/>
  <c r="G138" i="3"/>
  <c r="G24" i="3"/>
  <c r="G80" i="3"/>
  <c r="G115" i="3"/>
  <c r="G184" i="3"/>
  <c r="G143" i="3"/>
  <c r="G36" i="3"/>
  <c r="G122" i="3"/>
  <c r="G128" i="3"/>
  <c r="G135" i="3"/>
  <c r="G114" i="3"/>
  <c r="G49" i="3"/>
  <c r="G119" i="3"/>
  <c r="G47" i="3"/>
  <c r="G98" i="3"/>
  <c r="G194" i="3"/>
  <c r="G95" i="3"/>
  <c r="G74" i="3"/>
  <c r="G205" i="3"/>
  <c r="G50" i="3"/>
  <c r="G190" i="3"/>
  <c r="G109" i="3"/>
  <c r="G203" i="3"/>
  <c r="G44" i="3"/>
  <c r="G177" i="3"/>
  <c r="G41" i="3"/>
  <c r="G102" i="3"/>
  <c r="G188" i="3"/>
  <c r="G89" i="3"/>
  <c r="G137" i="3"/>
  <c r="G33" i="3"/>
  <c r="G32" i="3"/>
  <c r="G157" i="3"/>
  <c r="G130" i="3"/>
  <c r="G40" i="3"/>
  <c r="G17" i="3"/>
  <c r="G141" i="3"/>
  <c r="G133" i="3"/>
  <c r="G127" i="3"/>
  <c r="G54" i="3"/>
  <c r="G62" i="3"/>
  <c r="G153" i="3"/>
  <c r="G58" i="3"/>
  <c r="G71" i="3"/>
  <c r="G117" i="3"/>
  <c r="G45" i="3"/>
  <c r="G139" i="3"/>
  <c r="G179" i="3"/>
  <c r="G200" i="3"/>
  <c r="G192" i="3"/>
  <c r="G38" i="3"/>
  <c r="G124" i="3"/>
  <c r="G210" i="3"/>
  <c r="G27" i="3"/>
  <c r="G73" i="3"/>
  <c r="G53" i="3"/>
  <c r="G93" i="3"/>
  <c r="G187" i="3"/>
  <c r="G209" i="3"/>
  <c r="G76" i="3"/>
  <c r="G87" i="3"/>
  <c r="G77" i="3"/>
  <c r="G171" i="3"/>
  <c r="G191" i="3"/>
  <c r="G182" i="3"/>
  <c r="G88" i="3"/>
  <c r="G69" i="3"/>
  <c r="G163" i="3"/>
  <c r="G83" i="3"/>
  <c r="G189" i="3"/>
  <c r="G28" i="3"/>
  <c r="G166" i="3"/>
  <c r="G120" i="3"/>
  <c r="G213" i="3"/>
  <c r="G79" i="3"/>
  <c r="G197" i="3"/>
  <c r="G136" i="3"/>
  <c r="G174" i="3"/>
  <c r="G75" i="3"/>
  <c r="G161" i="3"/>
  <c r="G66" i="3"/>
  <c r="G55" i="3"/>
  <c r="G167" i="3"/>
  <c r="G60" i="3"/>
  <c r="G146" i="3"/>
  <c r="G151" i="3"/>
  <c r="G125" i="3"/>
  <c r="G140" i="3"/>
  <c r="G144" i="3"/>
  <c r="G30" i="3"/>
  <c r="G123" i="3"/>
  <c r="G169" i="3"/>
  <c r="G86" i="3"/>
  <c r="G152" i="3"/>
  <c r="G206" i="3"/>
  <c r="G15" i="3"/>
  <c r="G107" i="3"/>
  <c r="G193" i="3"/>
  <c r="G198" i="3"/>
  <c r="G99" i="3"/>
  <c r="G185" i="3"/>
  <c r="G22" i="3"/>
  <c r="G149" i="3"/>
  <c r="G51" i="3"/>
  <c r="G42" i="3"/>
  <c r="G64" i="3"/>
  <c r="G110" i="3"/>
  <c r="G196" i="3"/>
  <c r="G97" i="3"/>
  <c r="G201" i="3"/>
  <c r="G118" i="3"/>
  <c r="G96" i="3"/>
  <c r="G103" i="3"/>
  <c r="G82" i="3"/>
  <c r="G214" i="3"/>
  <c r="G148" i="3"/>
  <c r="G21" i="3"/>
  <c r="G216" i="3"/>
  <c r="G158" i="3"/>
  <c r="G59" i="3"/>
  <c r="G81" i="3"/>
  <c r="G85" i="3"/>
  <c r="G56" i="3"/>
  <c r="G18" i="3"/>
  <c r="G142" i="3"/>
  <c r="G43" i="3"/>
  <c r="G129" i="3"/>
  <c r="G126" i="3"/>
  <c r="G134" i="3"/>
  <c r="G35" i="3"/>
  <c r="G121" i="3"/>
  <c r="G84" i="3"/>
  <c r="G29" i="3"/>
  <c r="G162" i="3"/>
  <c r="G26" i="3"/>
  <c r="G160" i="3"/>
  <c r="G46" i="3"/>
  <c r="G132" i="3"/>
  <c r="G218" i="3"/>
  <c r="G34" i="3"/>
  <c r="G61" i="3"/>
  <c r="G181" i="3"/>
  <c r="G39" i="3"/>
  <c r="G165" i="3"/>
  <c r="G20" i="3"/>
  <c r="G94" i="3"/>
  <c r="G180" i="3"/>
  <c r="G19" i="3"/>
  <c r="G113" i="3"/>
  <c r="G168" i="3"/>
  <c r="G23" i="3"/>
  <c r="G183" i="3"/>
  <c r="G78" i="3"/>
  <c r="G164" i="3"/>
  <c r="G65" i="3"/>
  <c r="G147" i="3"/>
  <c r="G70" i="3"/>
  <c r="G156" i="3"/>
  <c r="G57" i="3"/>
  <c r="G91" i="3"/>
  <c r="G67" i="3"/>
  <c r="G175" i="3"/>
  <c r="G68" i="3"/>
  <c r="G154" i="3"/>
  <c r="G25" i="3"/>
  <c r="G212" i="3"/>
  <c r="G204" i="3"/>
  <c r="G104" i="3"/>
  <c r="G101" i="3"/>
  <c r="G195" i="3"/>
  <c r="G108" i="3"/>
  <c r="G170" i="3"/>
  <c r="G31" i="3"/>
  <c r="G116" i="3"/>
  <c r="G202" i="3"/>
  <c r="G176" i="3"/>
  <c r="G172" i="3"/>
  <c r="G112" i="3"/>
  <c r="G207" i="3"/>
  <c r="G16" i="3"/>
  <c r="G100" i="3"/>
  <c r="G186" i="3"/>
  <c r="G105" i="3"/>
  <c r="G199" i="3"/>
  <c r="G92" i="3"/>
  <c r="G178" i="3"/>
  <c r="G10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tc={A5F28C72-D7D1-4BAD-87DF-B3038343EC52}</author>
    <author>O'Donnell, Robert F (DOE)</author>
  </authors>
  <commentList>
    <comment ref="D11" authorId="0" shapeId="0" xr:uid="{A5F28C72-D7D1-4BAD-87DF-B3038343EC52}">
      <text>
        <t>[Threaded comment]
Your version of Excel allows you to read this threaded comment; however, any edits to it will get removed if the file is opened in a newer version of Excel. Learn more: https://go.microsoft.com/fwlink/?linkid=870924
Comment:
    Updated this year and updated the data
Reply:
    These fields should reflect their prior year status and grades, I restored the original data</t>
      </text>
    </comment>
    <comment ref="N12" authorId="1" shapeId="0" xr:uid="{720038FB-2867-4F28-A4A7-0B9136BD3A3B}">
      <text>
        <r>
          <rPr>
            <b/>
            <sz val="9"/>
            <color indexed="81"/>
            <rFont val="Tahoma"/>
            <family val="2"/>
          </rPr>
          <t>O'Donnell, Robert F (DOE):</t>
        </r>
        <r>
          <rPr>
            <sz val="9"/>
            <color indexed="81"/>
            <rFont val="Tahoma"/>
            <family val="2"/>
          </rPr>
          <t xml:space="preserve">
Update in May when we're getting ready to finalize the list</t>
        </r>
      </text>
    </comment>
  </commentList>
</comments>
</file>

<file path=xl/sharedStrings.xml><?xml version="1.0" encoding="utf-8"?>
<sst xmlns="http://schemas.openxmlformats.org/spreadsheetml/2006/main" count="20940" uniqueCount="5980">
  <si>
    <t>Status</t>
  </si>
  <si>
    <t>9</t>
  </si>
  <si>
    <t>9-12</t>
  </si>
  <si>
    <t>7-12</t>
  </si>
  <si>
    <t>K</t>
  </si>
  <si>
    <t>RICHMOND</t>
  </si>
  <si>
    <t>District</t>
  </si>
  <si>
    <t>0001</t>
  </si>
  <si>
    <t>0003</t>
  </si>
  <si>
    <t>0005</t>
  </si>
  <si>
    <t>0007</t>
  </si>
  <si>
    <t>0008</t>
  </si>
  <si>
    <t>0009</t>
  </si>
  <si>
    <t>0010</t>
  </si>
  <si>
    <t>0014</t>
  </si>
  <si>
    <t>0016</t>
  </si>
  <si>
    <t>0017</t>
  </si>
  <si>
    <t>0018</t>
  </si>
  <si>
    <t>0020</t>
  </si>
  <si>
    <t>0023</t>
  </si>
  <si>
    <t>0024</t>
  </si>
  <si>
    <t>0025</t>
  </si>
  <si>
    <t>0026</t>
  </si>
  <si>
    <t>0027</t>
  </si>
  <si>
    <t>0030</t>
  </si>
  <si>
    <t>0031</t>
  </si>
  <si>
    <t>0035</t>
  </si>
  <si>
    <t>0036</t>
  </si>
  <si>
    <t>0038</t>
  </si>
  <si>
    <t>0040</t>
  </si>
  <si>
    <t>0041</t>
  </si>
  <si>
    <t>0043</t>
  </si>
  <si>
    <t>0044</t>
  </si>
  <si>
    <t>0045</t>
  </si>
  <si>
    <t>0046</t>
  </si>
  <si>
    <t>0048</t>
  </si>
  <si>
    <t>0049</t>
  </si>
  <si>
    <t>0050</t>
  </si>
  <si>
    <t>0051</t>
  </si>
  <si>
    <t>0052</t>
  </si>
  <si>
    <t>0056</t>
  </si>
  <si>
    <t>0057</t>
  </si>
  <si>
    <t>0061</t>
  </si>
  <si>
    <t>0063</t>
  </si>
  <si>
    <t>0064</t>
  </si>
  <si>
    <t>0065</t>
  </si>
  <si>
    <t>0067</t>
  </si>
  <si>
    <t>0068</t>
  </si>
  <si>
    <t>0071</t>
  </si>
  <si>
    <t>0072</t>
  </si>
  <si>
    <t>0073</t>
  </si>
  <si>
    <t>0074</t>
  </si>
  <si>
    <t>0077</t>
  </si>
  <si>
    <t>0078</t>
  </si>
  <si>
    <t>0079</t>
  </si>
  <si>
    <t>0082</t>
  </si>
  <si>
    <t>0083</t>
  </si>
  <si>
    <t>0085</t>
  </si>
  <si>
    <t>0086</t>
  </si>
  <si>
    <t>0087</t>
  </si>
  <si>
    <t>0088</t>
  </si>
  <si>
    <t>0089</t>
  </si>
  <si>
    <t>0091</t>
  </si>
  <si>
    <t>0093</t>
  </si>
  <si>
    <t>0094</t>
  </si>
  <si>
    <t>0095</t>
  </si>
  <si>
    <t>0096</t>
  </si>
  <si>
    <t>0097</t>
  </si>
  <si>
    <t>0098</t>
  </si>
  <si>
    <t>0099</t>
  </si>
  <si>
    <t>0100</t>
  </si>
  <si>
    <t>0101</t>
  </si>
  <si>
    <t>0103</t>
  </si>
  <si>
    <t>0105</t>
  </si>
  <si>
    <t>0107</t>
  </si>
  <si>
    <t>0109</t>
  </si>
  <si>
    <t>0110</t>
  </si>
  <si>
    <t>0111</t>
  </si>
  <si>
    <t>0114</t>
  </si>
  <si>
    <t>0117</t>
  </si>
  <si>
    <t>0118</t>
  </si>
  <si>
    <t>0121</t>
  </si>
  <si>
    <t>0122</t>
  </si>
  <si>
    <t>0125</t>
  </si>
  <si>
    <t>0127</t>
  </si>
  <si>
    <t>0128</t>
  </si>
  <si>
    <t>0131</t>
  </si>
  <si>
    <t>0133</t>
  </si>
  <si>
    <t>0135</t>
  </si>
  <si>
    <t>0136</t>
  </si>
  <si>
    <t>0137</t>
  </si>
  <si>
    <t>0138</t>
  </si>
  <si>
    <t>0139</t>
  </si>
  <si>
    <t>0141</t>
  </si>
  <si>
    <t>0142</t>
  </si>
  <si>
    <t>0144</t>
  </si>
  <si>
    <t>0145</t>
  </si>
  <si>
    <t>0149</t>
  </si>
  <si>
    <t>0150</t>
  </si>
  <si>
    <t>0151</t>
  </si>
  <si>
    <t>0152</t>
  </si>
  <si>
    <t>0153</t>
  </si>
  <si>
    <t>0154</t>
  </si>
  <si>
    <t>0155</t>
  </si>
  <si>
    <t>0157</t>
  </si>
  <si>
    <t>0158</t>
  </si>
  <si>
    <t>0159</t>
  </si>
  <si>
    <t>0160</t>
  </si>
  <si>
    <t>0161</t>
  </si>
  <si>
    <t>0162</t>
  </si>
  <si>
    <t>0163</t>
  </si>
  <si>
    <t>0164</t>
  </si>
  <si>
    <t>0165</t>
  </si>
  <si>
    <t>0167</t>
  </si>
  <si>
    <t>0168</t>
  </si>
  <si>
    <t>0169</t>
  </si>
  <si>
    <t>0170</t>
  </si>
  <si>
    <t>0171</t>
  </si>
  <si>
    <t>0172</t>
  </si>
  <si>
    <t>0173</t>
  </si>
  <si>
    <t>0174</t>
  </si>
  <si>
    <t>0175</t>
  </si>
  <si>
    <t>0176</t>
  </si>
  <si>
    <t>0177</t>
  </si>
  <si>
    <t>0178</t>
  </si>
  <si>
    <t>0181</t>
  </si>
  <si>
    <t>0182</t>
  </si>
  <si>
    <t>0184</t>
  </si>
  <si>
    <t>0185</t>
  </si>
  <si>
    <t>0186</t>
  </si>
  <si>
    <t>0187</t>
  </si>
  <si>
    <t>0189</t>
  </si>
  <si>
    <t>0191</t>
  </si>
  <si>
    <t>0196</t>
  </si>
  <si>
    <t>0197</t>
  </si>
  <si>
    <t>0198</t>
  </si>
  <si>
    <t>0199</t>
  </si>
  <si>
    <t>0201</t>
  </si>
  <si>
    <t>0204</t>
  </si>
  <si>
    <t>0207</t>
  </si>
  <si>
    <t>0208</t>
  </si>
  <si>
    <t>0209</t>
  </si>
  <si>
    <t>0210</t>
  </si>
  <si>
    <t>0211</t>
  </si>
  <si>
    <t>0212</t>
  </si>
  <si>
    <t>0213</t>
  </si>
  <si>
    <t>0214</t>
  </si>
  <si>
    <t>0215</t>
  </si>
  <si>
    <t>0217</t>
  </si>
  <si>
    <t>0218</t>
  </si>
  <si>
    <t>0219</t>
  </si>
  <si>
    <t>0220</t>
  </si>
  <si>
    <t>0221</t>
  </si>
  <si>
    <t>0223</t>
  </si>
  <si>
    <t>0224</t>
  </si>
  <si>
    <t>0226</t>
  </si>
  <si>
    <t>0227</t>
  </si>
  <si>
    <t>0229</t>
  </si>
  <si>
    <t>0230</t>
  </si>
  <si>
    <t>0231</t>
  </si>
  <si>
    <t>0234</t>
  </si>
  <si>
    <t>0236</t>
  </si>
  <si>
    <t>0238</t>
  </si>
  <si>
    <t>0239</t>
  </si>
  <si>
    <t>0240</t>
  </si>
  <si>
    <t>0242</t>
  </si>
  <si>
    <t>0243</t>
  </si>
  <si>
    <t>0244</t>
  </si>
  <si>
    <t>0246</t>
  </si>
  <si>
    <t>0248</t>
  </si>
  <si>
    <t>0249</t>
  </si>
  <si>
    <t>0250</t>
  </si>
  <si>
    <t>0251</t>
  </si>
  <si>
    <t>0252</t>
  </si>
  <si>
    <t>0253</t>
  </si>
  <si>
    <t>0258</t>
  </si>
  <si>
    <t>0261</t>
  </si>
  <si>
    <t>0262</t>
  </si>
  <si>
    <t>0263</t>
  </si>
  <si>
    <t>0264</t>
  </si>
  <si>
    <t>0265</t>
  </si>
  <si>
    <t>0266</t>
  </si>
  <si>
    <t>0269</t>
  </si>
  <si>
    <t>0271</t>
  </si>
  <si>
    <t>0272</t>
  </si>
  <si>
    <t>0273</t>
  </si>
  <si>
    <t>0274</t>
  </si>
  <si>
    <t>0275</t>
  </si>
  <si>
    <t>0276</t>
  </si>
  <si>
    <t>0277</t>
  </si>
  <si>
    <t>0278</t>
  </si>
  <si>
    <t>0281</t>
  </si>
  <si>
    <t>0284</t>
  </si>
  <si>
    <t>0285</t>
  </si>
  <si>
    <t>0287</t>
  </si>
  <si>
    <t>0288</t>
  </si>
  <si>
    <t>0289</t>
  </si>
  <si>
    <t>0290</t>
  </si>
  <si>
    <t>0291</t>
  </si>
  <si>
    <t>0292</t>
  </si>
  <si>
    <t>0293</t>
  </si>
  <si>
    <t>0295</t>
  </si>
  <si>
    <t>0296</t>
  </si>
  <si>
    <t>0298</t>
  </si>
  <si>
    <t>0300</t>
  </si>
  <si>
    <t>0301</t>
  </si>
  <si>
    <t>0304</t>
  </si>
  <si>
    <t>0305</t>
  </si>
  <si>
    <t>0306</t>
  </si>
  <si>
    <t>0307</t>
  </si>
  <si>
    <t>0308</t>
  </si>
  <si>
    <t>0309</t>
  </si>
  <si>
    <t>0310</t>
  </si>
  <si>
    <t>0314</t>
  </si>
  <si>
    <t>0315</t>
  </si>
  <si>
    <t>0316</t>
  </si>
  <si>
    <t>0317</t>
  </si>
  <si>
    <t>0318</t>
  </si>
  <si>
    <t>0321</t>
  </si>
  <si>
    <t>0322</t>
  </si>
  <si>
    <t>0323</t>
  </si>
  <si>
    <t>0325</t>
  </si>
  <si>
    <t>0326</t>
  </si>
  <si>
    <t>0327</t>
  </si>
  <si>
    <t>0330</t>
  </si>
  <si>
    <t>0331</t>
  </si>
  <si>
    <t>0332</t>
  </si>
  <si>
    <t>0335</t>
  </si>
  <si>
    <t>0336</t>
  </si>
  <si>
    <t>0337</t>
  </si>
  <si>
    <t>0340</t>
  </si>
  <si>
    <t>0342</t>
  </si>
  <si>
    <t>0343</t>
  </si>
  <si>
    <t>0344</t>
  </si>
  <si>
    <t>0346</t>
  </si>
  <si>
    <t>0347</t>
  </si>
  <si>
    <t>0348</t>
  </si>
  <si>
    <t>0349</t>
  </si>
  <si>
    <t>0350</t>
  </si>
  <si>
    <t>0406</t>
  </si>
  <si>
    <t>0600</t>
  </si>
  <si>
    <t>0603</t>
  </si>
  <si>
    <t>0605</t>
  </si>
  <si>
    <t>0610</t>
  </si>
  <si>
    <t>0615</t>
  </si>
  <si>
    <t>0616</t>
  </si>
  <si>
    <t>0618</t>
  </si>
  <si>
    <t>0620</t>
  </si>
  <si>
    <t>0622</t>
  </si>
  <si>
    <t>0625</t>
  </si>
  <si>
    <t>0632</t>
  </si>
  <si>
    <t>0635</t>
  </si>
  <si>
    <t>0640</t>
  </si>
  <si>
    <t>0645</t>
  </si>
  <si>
    <t>0650</t>
  </si>
  <si>
    <t>0655</t>
  </si>
  <si>
    <t>0658</t>
  </si>
  <si>
    <t>0660</t>
  </si>
  <si>
    <t>0662</t>
  </si>
  <si>
    <t>0665</t>
  </si>
  <si>
    <t>0670</t>
  </si>
  <si>
    <t>0672</t>
  </si>
  <si>
    <t>0673</t>
  </si>
  <si>
    <t>0674</t>
  </si>
  <si>
    <t>0675</t>
  </si>
  <si>
    <t>0680</t>
  </si>
  <si>
    <t>0683</t>
  </si>
  <si>
    <t>0685</t>
  </si>
  <si>
    <t>0690</t>
  </si>
  <si>
    <t>0695</t>
  </si>
  <si>
    <t>0698</t>
  </si>
  <si>
    <t>0700</t>
  </si>
  <si>
    <t>0705</t>
  </si>
  <si>
    <t>0710</t>
  </si>
  <si>
    <t>0712</t>
  </si>
  <si>
    <t>0715</t>
  </si>
  <si>
    <t>0717</t>
  </si>
  <si>
    <t>0720</t>
  </si>
  <si>
    <t>0725</t>
  </si>
  <si>
    <t>0728</t>
  </si>
  <si>
    <t>0730</t>
  </si>
  <si>
    <t>0735</t>
  </si>
  <si>
    <t>0740</t>
  </si>
  <si>
    <t>0745</t>
  </si>
  <si>
    <t>0750</t>
  </si>
  <si>
    <t>0753</t>
  </si>
  <si>
    <t>0755</t>
  </si>
  <si>
    <t>0760</t>
  </si>
  <si>
    <t>0763</t>
  </si>
  <si>
    <t>0765</t>
  </si>
  <si>
    <t>0766</t>
  </si>
  <si>
    <t>0767</t>
  </si>
  <si>
    <t>0770</t>
  </si>
  <si>
    <t>0773</t>
  </si>
  <si>
    <t>0774</t>
  </si>
  <si>
    <t>0775</t>
  </si>
  <si>
    <t>0778</t>
  </si>
  <si>
    <t>0780</t>
  </si>
  <si>
    <t>0801</t>
  </si>
  <si>
    <t>0805</t>
  </si>
  <si>
    <t>0806</t>
  </si>
  <si>
    <t>0810</t>
  </si>
  <si>
    <t>0815</t>
  </si>
  <si>
    <t>0817</t>
  </si>
  <si>
    <t>0818</t>
  </si>
  <si>
    <t>0821</t>
  </si>
  <si>
    <t>0823</t>
  </si>
  <si>
    <t>0825</t>
  </si>
  <si>
    <t>0828</t>
  </si>
  <si>
    <t>0829</t>
  </si>
  <si>
    <t>0830</t>
  </si>
  <si>
    <t>0832</t>
  </si>
  <si>
    <t>0851</t>
  </si>
  <si>
    <t>0852</t>
  </si>
  <si>
    <t>0853</t>
  </si>
  <si>
    <t>0855</t>
  </si>
  <si>
    <t>0860</t>
  </si>
  <si>
    <t>0871</t>
  </si>
  <si>
    <t>0872</t>
  </si>
  <si>
    <t>0873</t>
  </si>
  <si>
    <t>0876</t>
  </si>
  <si>
    <t>0878</t>
  </si>
  <si>
    <t>0879</t>
  </si>
  <si>
    <t>0885</t>
  </si>
  <si>
    <t>0910</t>
  </si>
  <si>
    <t>0915</t>
  </si>
  <si>
    <t>LEA</t>
  </si>
  <si>
    <t>Vote</t>
  </si>
  <si>
    <t>No</t>
  </si>
  <si>
    <t>Yes</t>
  </si>
  <si>
    <t>Org Name</t>
  </si>
  <si>
    <t>Org Code</t>
  </si>
  <si>
    <t>Org Type</t>
  </si>
  <si>
    <t>Function</t>
  </si>
  <si>
    <t>Contact Name</t>
  </si>
  <si>
    <t>Address 1</t>
  </si>
  <si>
    <t>Address 2</t>
  </si>
  <si>
    <t>Town</t>
  </si>
  <si>
    <t>State</t>
  </si>
  <si>
    <t>Zip</t>
  </si>
  <si>
    <t>Phone</t>
  </si>
  <si>
    <t>Fax</t>
  </si>
  <si>
    <t>Email</t>
  </si>
  <si>
    <t>Natick</t>
  </si>
  <si>
    <t>MA</t>
  </si>
  <si>
    <t>01760</t>
  </si>
  <si>
    <t>Worcester</t>
  </si>
  <si>
    <t>Abington</t>
  </si>
  <si>
    <t>00010000</t>
  </si>
  <si>
    <t>Public School District</t>
  </si>
  <si>
    <t>Superintendent</t>
  </si>
  <si>
    <t>Peter G Schafer</t>
  </si>
  <si>
    <t>02351</t>
  </si>
  <si>
    <t>781-982-2150</t>
  </si>
  <si>
    <t>781-982-2157</t>
  </si>
  <si>
    <t>peterschafer@abingtonps.org</t>
  </si>
  <si>
    <t>Acton</t>
  </si>
  <si>
    <t>01720</t>
  </si>
  <si>
    <t>978-264-4700 x3211</t>
  </si>
  <si>
    <t>978-264-3340</t>
  </si>
  <si>
    <t>Acton-Boxborough</t>
  </si>
  <si>
    <t>06000000</t>
  </si>
  <si>
    <t>Acushnet</t>
  </si>
  <si>
    <t>00030000</t>
  </si>
  <si>
    <t>708 Middle Road</t>
  </si>
  <si>
    <t>Suite 1</t>
  </si>
  <si>
    <t>02743</t>
  </si>
  <si>
    <t>508-998-0260</t>
  </si>
  <si>
    <t>508-998-0262</t>
  </si>
  <si>
    <t>Cheshire</t>
  </si>
  <si>
    <t>01225</t>
  </si>
  <si>
    <t>413-743-4135</t>
  </si>
  <si>
    <t>06030000</t>
  </si>
  <si>
    <t>191 Church St</t>
  </si>
  <si>
    <t>413-743-2939</t>
  </si>
  <si>
    <t>Marlborough</t>
  </si>
  <si>
    <t>01752</t>
  </si>
  <si>
    <t>Agawam</t>
  </si>
  <si>
    <t>00050000</t>
  </si>
  <si>
    <t>1305 Springfield St</t>
  </si>
  <si>
    <t>Feeding Hills</t>
  </si>
  <si>
    <t>01030</t>
  </si>
  <si>
    <t>413-821-0548</t>
  </si>
  <si>
    <t>413-789-1835</t>
  </si>
  <si>
    <t>Sheffield</t>
  </si>
  <si>
    <t>01257</t>
  </si>
  <si>
    <t>413-229-8778</t>
  </si>
  <si>
    <t>413-229-2913</t>
  </si>
  <si>
    <t>New Bedford</t>
  </si>
  <si>
    <t>Amesbury</t>
  </si>
  <si>
    <t>00070000</t>
  </si>
  <si>
    <t>5 Highland Street</t>
  </si>
  <si>
    <t>01913</t>
  </si>
  <si>
    <t>978-388-0507 x7010</t>
  </si>
  <si>
    <t>978-388-8315</t>
  </si>
  <si>
    <t>Amherst</t>
  </si>
  <si>
    <t>00080000</t>
  </si>
  <si>
    <t>Michael Morris</t>
  </si>
  <si>
    <t>170 Chestnut Street</t>
  </si>
  <si>
    <t>01002</t>
  </si>
  <si>
    <t>413-362-1810</t>
  </si>
  <si>
    <t>413-549-6108</t>
  </si>
  <si>
    <t>morrism@arps.org</t>
  </si>
  <si>
    <t>Amherst-Pelham</t>
  </si>
  <si>
    <t>06050000</t>
  </si>
  <si>
    <t>Andover</t>
  </si>
  <si>
    <t>00090000</t>
  </si>
  <si>
    <t>Sheldon Berman</t>
  </si>
  <si>
    <t>36 Bartlet Street</t>
  </si>
  <si>
    <t>01810</t>
  </si>
  <si>
    <t>978-623-8501</t>
  </si>
  <si>
    <t>978-623-8505</t>
  </si>
  <si>
    <t>sberman@aps1.net</t>
  </si>
  <si>
    <t>Matthew T D'Andrea</t>
  </si>
  <si>
    <t>4 Pine Street</t>
  </si>
  <si>
    <t>Vineyard Haven</t>
  </si>
  <si>
    <t>02568</t>
  </si>
  <si>
    <t>508-693-2007 x15</t>
  </si>
  <si>
    <t>508-693-3190</t>
  </si>
  <si>
    <t>mdandrea@mvyps.org</t>
  </si>
  <si>
    <t>Fall River</t>
  </si>
  <si>
    <t>Arlington</t>
  </si>
  <si>
    <t>00100000</t>
  </si>
  <si>
    <t>Kathleen M Bodie</t>
  </si>
  <si>
    <t>869 Massachusetts Avenue</t>
  </si>
  <si>
    <t>02476</t>
  </si>
  <si>
    <t>781-316-3523</t>
  </si>
  <si>
    <t>781-316-3509</t>
  </si>
  <si>
    <t>kbodie@arlington.k12.ma.us</t>
  </si>
  <si>
    <t>Gary F Mazzola</t>
  </si>
  <si>
    <t>11 Oakmont Drive</t>
  </si>
  <si>
    <t>Ashburnham</t>
  </si>
  <si>
    <t>01430</t>
  </si>
  <si>
    <t>978-827-5969</t>
  </si>
  <si>
    <t>gmazzola@awrsd.org</t>
  </si>
  <si>
    <t>Ashburnham-Westminster</t>
  </si>
  <si>
    <t>06100000</t>
  </si>
  <si>
    <t>978-827-1434 x11</t>
  </si>
  <si>
    <t>Joan Landers</t>
  </si>
  <si>
    <t>23 Main Street</t>
  </si>
  <si>
    <t>978-597-8713</t>
  </si>
  <si>
    <t>978-597-6534</t>
  </si>
  <si>
    <t>Michael A. Buoniconti</t>
  </si>
  <si>
    <t>Shelburne Falls</t>
  </si>
  <si>
    <t>01370</t>
  </si>
  <si>
    <t>413-625-0192</t>
  </si>
  <si>
    <t>413-625-0196</t>
  </si>
  <si>
    <t>Ashland</t>
  </si>
  <si>
    <t>00140000</t>
  </si>
  <si>
    <t>James E Adams</t>
  </si>
  <si>
    <t>87 West Union Street</t>
  </si>
  <si>
    <t>01721</t>
  </si>
  <si>
    <t>508-881-0150</t>
  </si>
  <si>
    <t>508-881-0161</t>
  </si>
  <si>
    <t>jadams@ashland.k12.ma.us</t>
  </si>
  <si>
    <t>Assabet Valley Regional Vocational Technical</t>
  </si>
  <si>
    <t>08010000</t>
  </si>
  <si>
    <t>Ernest F Houle</t>
  </si>
  <si>
    <t>215 Fitchburg Street</t>
  </si>
  <si>
    <t>508-485-9430</t>
  </si>
  <si>
    <t>508-460-3472</t>
  </si>
  <si>
    <t>ehoule@assabet.org</t>
  </si>
  <si>
    <t>Athol</t>
  </si>
  <si>
    <t>01331</t>
  </si>
  <si>
    <t>978-249-2400</t>
  </si>
  <si>
    <t>978-249-2402</t>
  </si>
  <si>
    <t>Athol-Royalston</t>
  </si>
  <si>
    <t>06150000</t>
  </si>
  <si>
    <t>1062 Pleasant Street</t>
  </si>
  <si>
    <t>Attleboro</t>
  </si>
  <si>
    <t>00160000</t>
  </si>
  <si>
    <t>David A Sawyer</t>
  </si>
  <si>
    <t>100 Rathbun Willard Drive</t>
  </si>
  <si>
    <t>02703</t>
  </si>
  <si>
    <t>508-222-0012 x1101</t>
  </si>
  <si>
    <t>508-223-1577</t>
  </si>
  <si>
    <t>dsawyer@attleboroschools.com</t>
  </si>
  <si>
    <t>Auburn</t>
  </si>
  <si>
    <t>00170000</t>
  </si>
  <si>
    <t>Maryellen Brunelle</t>
  </si>
  <si>
    <t>5 West Street</t>
  </si>
  <si>
    <t>01501</t>
  </si>
  <si>
    <t>508-832-7755</t>
  </si>
  <si>
    <t>508-832-7757</t>
  </si>
  <si>
    <t>mbrunelle@auburn.k12.ma.us</t>
  </si>
  <si>
    <t>Avon</t>
  </si>
  <si>
    <t>00180000</t>
  </si>
  <si>
    <t>1 Patrick Clark Drive</t>
  </si>
  <si>
    <t>02322</t>
  </si>
  <si>
    <t>508-588-0230</t>
  </si>
  <si>
    <t>508-559-1081</t>
  </si>
  <si>
    <t>Mary Elizabeth Malone</t>
  </si>
  <si>
    <t>Ayer</t>
  </si>
  <si>
    <t>01432</t>
  </si>
  <si>
    <t>mmalone@asrsd.org</t>
  </si>
  <si>
    <t>Ayer Shirley School District</t>
  </si>
  <si>
    <t>06160000</t>
  </si>
  <si>
    <t>115 Washington Street</t>
  </si>
  <si>
    <t>978-772-8600 x1507</t>
  </si>
  <si>
    <t>978-772-1863</t>
  </si>
  <si>
    <t>Barnstable</t>
  </si>
  <si>
    <t>00200000</t>
  </si>
  <si>
    <t>Meg Mayo-Brown</t>
  </si>
  <si>
    <t>P O Box 955</t>
  </si>
  <si>
    <t>Hyannis</t>
  </si>
  <si>
    <t>02601</t>
  </si>
  <si>
    <t>508-862-4953</t>
  </si>
  <si>
    <t>508-790-6454</t>
  </si>
  <si>
    <t>872 South Street</t>
  </si>
  <si>
    <t>Barre</t>
  </si>
  <si>
    <t>01005</t>
  </si>
  <si>
    <t>978-355-6756</t>
  </si>
  <si>
    <t>Springfield</t>
  </si>
  <si>
    <t>Laurie Casna</t>
  </si>
  <si>
    <t>PO Box 299</t>
  </si>
  <si>
    <t>Dalton</t>
  </si>
  <si>
    <t>01227</t>
  </si>
  <si>
    <t>413-684-0320</t>
  </si>
  <si>
    <t>413-684-4088</t>
  </si>
  <si>
    <t>lcasna@cbrsd.org</t>
  </si>
  <si>
    <t>Bedford</t>
  </si>
  <si>
    <t>00230000</t>
  </si>
  <si>
    <t>Jonathan Sills</t>
  </si>
  <si>
    <t>97 McMahon Road</t>
  </si>
  <si>
    <t>01730</t>
  </si>
  <si>
    <t>781-275-7588</t>
  </si>
  <si>
    <t>781-275-0885</t>
  </si>
  <si>
    <t>jon_sills@bedford.k12.ma.us</t>
  </si>
  <si>
    <t>Belchertown</t>
  </si>
  <si>
    <t>00240000</t>
  </si>
  <si>
    <t>Karol G Coffin</t>
  </si>
  <si>
    <t>PO Box 841</t>
  </si>
  <si>
    <t>01007</t>
  </si>
  <si>
    <t>413-323-0423</t>
  </si>
  <si>
    <t>413-323-0448</t>
  </si>
  <si>
    <t>kcoffin@belchertownps.org</t>
  </si>
  <si>
    <t>Bellingham</t>
  </si>
  <si>
    <t>00250000</t>
  </si>
  <si>
    <t>Peter D Marano</t>
  </si>
  <si>
    <t>4 Mechanic Street</t>
  </si>
  <si>
    <t>02019</t>
  </si>
  <si>
    <t>508-883-1706 x3601</t>
  </si>
  <si>
    <t>508-966-2402</t>
  </si>
  <si>
    <t>Belmont</t>
  </si>
  <si>
    <t>00260000</t>
  </si>
  <si>
    <t>John P Phelan</t>
  </si>
  <si>
    <t>644 Pleasant Street</t>
  </si>
  <si>
    <t>02478</t>
  </si>
  <si>
    <t>617-993-5401</t>
  </si>
  <si>
    <t>617-993-5409</t>
  </si>
  <si>
    <t>jphelan@belmont.k12.ma.us</t>
  </si>
  <si>
    <t>Cambridge</t>
  </si>
  <si>
    <t>Franklin</t>
  </si>
  <si>
    <t>02038</t>
  </si>
  <si>
    <t>Salem</t>
  </si>
  <si>
    <t>01970</t>
  </si>
  <si>
    <t>Berkley</t>
  </si>
  <si>
    <t>00270000</t>
  </si>
  <si>
    <t>Thomas J Lynch</t>
  </si>
  <si>
    <t>21 North Main Street</t>
  </si>
  <si>
    <t>02779</t>
  </si>
  <si>
    <t>508-822-5220</t>
  </si>
  <si>
    <t>508-823-1772</t>
  </si>
  <si>
    <t>tlynch@berkley.k12.ma.us</t>
  </si>
  <si>
    <t>Berkshire Hills</t>
  </si>
  <si>
    <t>06180000</t>
  </si>
  <si>
    <t>Peter W Dillon</t>
  </si>
  <si>
    <t>50 Main Street</t>
  </si>
  <si>
    <t>PO Box 617</t>
  </si>
  <si>
    <t>Stockbridge</t>
  </si>
  <si>
    <t>01262</t>
  </si>
  <si>
    <t>413-298-4017</t>
  </si>
  <si>
    <t>peter.dillon@bhrsd.org</t>
  </si>
  <si>
    <t>00280000</t>
  </si>
  <si>
    <t>215 Main Street</t>
  </si>
  <si>
    <t>Boylston</t>
  </si>
  <si>
    <t>01505</t>
  </si>
  <si>
    <t>508-869-2837 x107</t>
  </si>
  <si>
    <t>508-869-0023</t>
  </si>
  <si>
    <t>Berlin-Boylston</t>
  </si>
  <si>
    <t>06200000</t>
  </si>
  <si>
    <t>Northfield</t>
  </si>
  <si>
    <t>01360</t>
  </si>
  <si>
    <t>Beverly</t>
  </si>
  <si>
    <t>00300000</t>
  </si>
  <si>
    <t>Steven A Hiersche</t>
  </si>
  <si>
    <t>70 Balch St.</t>
  </si>
  <si>
    <t>01915</t>
  </si>
  <si>
    <t>978-921-6100</t>
  </si>
  <si>
    <t>978-922-6597</t>
  </si>
  <si>
    <t>shiersche@beverlyschools.org</t>
  </si>
  <si>
    <t>Billerica</t>
  </si>
  <si>
    <t>00310000</t>
  </si>
  <si>
    <t>Timothy G Piwowar</t>
  </si>
  <si>
    <t>365 Boston Rd</t>
  </si>
  <si>
    <t>01821</t>
  </si>
  <si>
    <t>978-528-7900</t>
  </si>
  <si>
    <t>978-436-9595</t>
  </si>
  <si>
    <t>tpiwowar@billericak12.com</t>
  </si>
  <si>
    <t>175 Lincoln Street</t>
  </si>
  <si>
    <t>Blackstone</t>
  </si>
  <si>
    <t>01504</t>
  </si>
  <si>
    <t>508-883-4400 x9</t>
  </si>
  <si>
    <t>508-883-9892</t>
  </si>
  <si>
    <t>Blackstone Valley Regional Vocational Technical</t>
  </si>
  <si>
    <t>08050000</t>
  </si>
  <si>
    <t>Michael F Fitzpatrick</t>
  </si>
  <si>
    <t>65 Pleasant Street</t>
  </si>
  <si>
    <t>Upton</t>
  </si>
  <si>
    <t>01568</t>
  </si>
  <si>
    <t>508-529-7758 x3034</t>
  </si>
  <si>
    <t>508-529-3079</t>
  </si>
  <si>
    <t>mfitzpat@valleytech.k12.ma.us</t>
  </si>
  <si>
    <t>Blackstone-Millville</t>
  </si>
  <si>
    <t>06220000</t>
  </si>
  <si>
    <t>David Hopson</t>
  </si>
  <si>
    <t>12 Littleville Road</t>
  </si>
  <si>
    <t>Huntington</t>
  </si>
  <si>
    <t>01050</t>
  </si>
  <si>
    <t>413-667-8739</t>
  </si>
  <si>
    <t>dhopson@grsd.org</t>
  </si>
  <si>
    <t>Blue Hills Regional Vocational Technical</t>
  </si>
  <si>
    <t>08060000</t>
  </si>
  <si>
    <t>James Quaglia</t>
  </si>
  <si>
    <t>800 Randolph Street</t>
  </si>
  <si>
    <t>Canton</t>
  </si>
  <si>
    <t>02021</t>
  </si>
  <si>
    <t>781-828-5800 x200</t>
  </si>
  <si>
    <t>781-828-3872</t>
  </si>
  <si>
    <t>jquaglia@bluehills.org</t>
  </si>
  <si>
    <t>Brooke Ann Clenchy</t>
  </si>
  <si>
    <t>50 Mechanic Street</t>
  </si>
  <si>
    <t>Bolton</t>
  </si>
  <si>
    <t>01740</t>
  </si>
  <si>
    <t>bclenchy@nrsd.net</t>
  </si>
  <si>
    <t>Boston</t>
  </si>
  <si>
    <t>00350000</t>
  </si>
  <si>
    <t>2300 Washington Street</t>
  </si>
  <si>
    <t>Roxbury</t>
  </si>
  <si>
    <t>02119</t>
  </si>
  <si>
    <t>617-635-9050</t>
  </si>
  <si>
    <t>617-635-9059</t>
  </si>
  <si>
    <t>Bourne</t>
  </si>
  <si>
    <t>00360000</t>
  </si>
  <si>
    <t>Steven M Lamarche</t>
  </si>
  <si>
    <t>36 Sandwich Rd</t>
  </si>
  <si>
    <t>02532</t>
  </si>
  <si>
    <t>508-759-0660 x33</t>
  </si>
  <si>
    <t>508-759-1107</t>
  </si>
  <si>
    <t>slamarche@bourneps.org</t>
  </si>
  <si>
    <t>Boxford</t>
  </si>
  <si>
    <t>00380000</t>
  </si>
  <si>
    <t>Scott Morrison</t>
  </si>
  <si>
    <t>28 Middleton Road</t>
  </si>
  <si>
    <t>01921</t>
  </si>
  <si>
    <t>978-887-0771</t>
  </si>
  <si>
    <t>978-887-8042</t>
  </si>
  <si>
    <t>smorrison@tritownschoolunion.com</t>
  </si>
  <si>
    <t>00390000</t>
  </si>
  <si>
    <t>Braintree</t>
  </si>
  <si>
    <t>00400000</t>
  </si>
  <si>
    <t>Frank Albert Hackett</t>
  </si>
  <si>
    <t>348 Pond Street</t>
  </si>
  <si>
    <t>02184</t>
  </si>
  <si>
    <t>781-380-0146</t>
  </si>
  <si>
    <t>Brewster</t>
  </si>
  <si>
    <t>00410000</t>
  </si>
  <si>
    <t>Thomas M Conrad</t>
  </si>
  <si>
    <t>78 Eldredge Pkwy</t>
  </si>
  <si>
    <t>Orleans</t>
  </si>
  <si>
    <t>02653</t>
  </si>
  <si>
    <t>508-255-8800 x100</t>
  </si>
  <si>
    <t>508-240-2351</t>
  </si>
  <si>
    <t>conradt@nausetschools.org</t>
  </si>
  <si>
    <t>--</t>
  </si>
  <si>
    <t>Derek J Swenson</t>
  </si>
  <si>
    <t>166 Mt. Prospect Street</t>
  </si>
  <si>
    <t>Bridgewater</t>
  </si>
  <si>
    <t>02324</t>
  </si>
  <si>
    <t>508-279-2140 x113</t>
  </si>
  <si>
    <t>508-697-7012</t>
  </si>
  <si>
    <t>dswenson@bridge-rayn.org</t>
  </si>
  <si>
    <t>Bridgewater-Raynham</t>
  </si>
  <si>
    <t>06250000</t>
  </si>
  <si>
    <t>Brimfield</t>
  </si>
  <si>
    <t>00430000</t>
  </si>
  <si>
    <t>Erin M Nosek</t>
  </si>
  <si>
    <t>320A Brookfield Rd</t>
  </si>
  <si>
    <t>Fiskdale</t>
  </si>
  <si>
    <t>01518</t>
  </si>
  <si>
    <t>508-347-3077</t>
  </si>
  <si>
    <t>508-347-2697</t>
  </si>
  <si>
    <t>noseke@tantasqua.org</t>
  </si>
  <si>
    <t>Bristol County Agricultural</t>
  </si>
  <si>
    <t>09100000</t>
  </si>
  <si>
    <t>135 Center Street</t>
  </si>
  <si>
    <t>Dighton</t>
  </si>
  <si>
    <t>02715</t>
  </si>
  <si>
    <t>508-669-6744 x103</t>
  </si>
  <si>
    <t>508-669-6747</t>
  </si>
  <si>
    <t>Bristol-Plymouth Regional Vocational Technical</t>
  </si>
  <si>
    <t>08100000</t>
  </si>
  <si>
    <t>Alexandre M Magalhaes</t>
  </si>
  <si>
    <t>207 Hart Street</t>
  </si>
  <si>
    <t>Taunton</t>
  </si>
  <si>
    <t>02780</t>
  </si>
  <si>
    <t>508-823-5151 x125</t>
  </si>
  <si>
    <t>508-880-7287</t>
  </si>
  <si>
    <t>amagalhaes@bptech.org</t>
  </si>
  <si>
    <t>Brockton</t>
  </si>
  <si>
    <t>00440000</t>
  </si>
  <si>
    <t>Kathleen A Smith</t>
  </si>
  <si>
    <t>43 Crescent Street</t>
  </si>
  <si>
    <t>02301</t>
  </si>
  <si>
    <t>508-580-7000</t>
  </si>
  <si>
    <t>508-580-7513</t>
  </si>
  <si>
    <t>kathleensmith@bpsma.org</t>
  </si>
  <si>
    <t>Brookfield</t>
  </si>
  <si>
    <t>00450000</t>
  </si>
  <si>
    <t>320 Brookfield Rd</t>
  </si>
  <si>
    <t>Brookline</t>
  </si>
  <si>
    <t>00460000</t>
  </si>
  <si>
    <t>Andrew Bott</t>
  </si>
  <si>
    <t>333 Washington Street</t>
  </si>
  <si>
    <t>02445</t>
  </si>
  <si>
    <t>617-730-2403</t>
  </si>
  <si>
    <t>617-730-2601</t>
  </si>
  <si>
    <t>andrew_bott@psbma.org</t>
  </si>
  <si>
    <t>24 Ashfield Rd</t>
  </si>
  <si>
    <t>Burlington</t>
  </si>
  <si>
    <t>00480000</t>
  </si>
  <si>
    <t>Eric M Conti</t>
  </si>
  <si>
    <t>123 Cambridge Street</t>
  </si>
  <si>
    <t>01803</t>
  </si>
  <si>
    <t>781-270-1801</t>
  </si>
  <si>
    <t>781-270-1773</t>
  </si>
  <si>
    <t>conti@bpsk12.org</t>
  </si>
  <si>
    <t>120 Meriam Rd</t>
  </si>
  <si>
    <t>Concord</t>
  </si>
  <si>
    <t>01742</t>
  </si>
  <si>
    <t>Stoughton</t>
  </si>
  <si>
    <t>02072</t>
  </si>
  <si>
    <t>00490000</t>
  </si>
  <si>
    <t>Kenneth N Salim</t>
  </si>
  <si>
    <t>159 Thorndike Street</t>
  </si>
  <si>
    <t>02141</t>
  </si>
  <si>
    <t>617-349-6494</t>
  </si>
  <si>
    <t>617-349-6496</t>
  </si>
  <si>
    <t>ksalim@cpsd.us</t>
  </si>
  <si>
    <t>00500000</t>
  </si>
  <si>
    <t>Jennifer Fischer-Mueller</t>
  </si>
  <si>
    <t>960 Washington Street</t>
  </si>
  <si>
    <t>781-821-5060 x1125</t>
  </si>
  <si>
    <t>781-575-6500</t>
  </si>
  <si>
    <t>fischer-muellerj@cantonma.org</t>
  </si>
  <si>
    <t>Harwich</t>
  </si>
  <si>
    <t>02645</t>
  </si>
  <si>
    <t>Cape Cod Regional Vocational Technical</t>
  </si>
  <si>
    <t>08150000</t>
  </si>
  <si>
    <t>Robert P Sanborn</t>
  </si>
  <si>
    <t>351 Pleasant Lake Avenue</t>
  </si>
  <si>
    <t>508-432-4500 x214</t>
  </si>
  <si>
    <t>508-432-7916</t>
  </si>
  <si>
    <t>rsanborn@capetech.us</t>
  </si>
  <si>
    <t>Carlisle</t>
  </si>
  <si>
    <t>00510000</t>
  </si>
  <si>
    <t>James O'Shea</t>
  </si>
  <si>
    <t>83 School Street</t>
  </si>
  <si>
    <t>01741</t>
  </si>
  <si>
    <t>978-369-6550</t>
  </si>
  <si>
    <t>978-371-2400</t>
  </si>
  <si>
    <t>joshea@carlisle.k12.ma.us</t>
  </si>
  <si>
    <t>Carver</t>
  </si>
  <si>
    <t>00520000</t>
  </si>
  <si>
    <t>Scott E Knief</t>
  </si>
  <si>
    <t>3 Carver Square Blvd.</t>
  </si>
  <si>
    <t>02330</t>
  </si>
  <si>
    <t>508-866-6160</t>
  </si>
  <si>
    <t>508-866-2920</t>
  </si>
  <si>
    <t>Central Berkshire</t>
  </si>
  <si>
    <t>06350000</t>
  </si>
  <si>
    <t>Rt 8</t>
  </si>
  <si>
    <t>68 Dudley Oxford Road</t>
  </si>
  <si>
    <t>Dudley</t>
  </si>
  <si>
    <t>01571</t>
  </si>
  <si>
    <t>508-943-6888</t>
  </si>
  <si>
    <t>508-943-1077</t>
  </si>
  <si>
    <t>Scott R Carpenter</t>
  </si>
  <si>
    <t>425 Crowell Rd</t>
  </si>
  <si>
    <t>Chatham</t>
  </si>
  <si>
    <t>02633</t>
  </si>
  <si>
    <t>508-945-5130</t>
  </si>
  <si>
    <t>508-945-5133</t>
  </si>
  <si>
    <t>scarpenter@monomoy.edu</t>
  </si>
  <si>
    <t>Chelmsford</t>
  </si>
  <si>
    <t>00560000</t>
  </si>
  <si>
    <t>Roger John Lang</t>
  </si>
  <si>
    <t>230 North Road</t>
  </si>
  <si>
    <t>01824</t>
  </si>
  <si>
    <t>978-251-5100</t>
  </si>
  <si>
    <t>978-251-5110</t>
  </si>
  <si>
    <t>langj@chelmsford.k12.ma.us</t>
  </si>
  <si>
    <t>Chelsea</t>
  </si>
  <si>
    <t>00570000</t>
  </si>
  <si>
    <t>Mary M Bourque</t>
  </si>
  <si>
    <t>500 Broadway Street</t>
  </si>
  <si>
    <t>c/o City Hall Room 216</t>
  </si>
  <si>
    <t>02150</t>
  </si>
  <si>
    <t>617-466-4477</t>
  </si>
  <si>
    <t>617-889-8361</t>
  </si>
  <si>
    <t>mbourque@chelseama.gov</t>
  </si>
  <si>
    <t>19 Stage Rd</t>
  </si>
  <si>
    <t>Westhampton</t>
  </si>
  <si>
    <t>01027</t>
  </si>
  <si>
    <t>413-527-7200</t>
  </si>
  <si>
    <t>413-529-9497</t>
  </si>
  <si>
    <t>Chesterfield-Goshen</t>
  </si>
  <si>
    <t>06320000</t>
  </si>
  <si>
    <t>Chicopee</t>
  </si>
  <si>
    <t>00610000</t>
  </si>
  <si>
    <t>Richard W Rege</t>
  </si>
  <si>
    <t>180 Broadway Street</t>
  </si>
  <si>
    <t>01020</t>
  </si>
  <si>
    <t>413-594-3410</t>
  </si>
  <si>
    <t>413-594-3552</t>
  </si>
  <si>
    <t>rrege@chicopeeps.org</t>
  </si>
  <si>
    <t>Framingham</t>
  </si>
  <si>
    <t>Clarksburg</t>
  </si>
  <si>
    <t>00630000</t>
  </si>
  <si>
    <t>777 West Crossroad</t>
  </si>
  <si>
    <t>01247</t>
  </si>
  <si>
    <t>413-664-8735</t>
  </si>
  <si>
    <t>Clinton</t>
  </si>
  <si>
    <t>00640000</t>
  </si>
  <si>
    <t>150 School Street</t>
  </si>
  <si>
    <t>01510</t>
  </si>
  <si>
    <t>978-365-4200</t>
  </si>
  <si>
    <t>978-365-5037</t>
  </si>
  <si>
    <t>Cohasset</t>
  </si>
  <si>
    <t>00650000</t>
  </si>
  <si>
    <t>Louise L Demas</t>
  </si>
  <si>
    <t>143 Pond Street</t>
  </si>
  <si>
    <t>02025</t>
  </si>
  <si>
    <t>781-383-6112</t>
  </si>
  <si>
    <t>781-383-6507</t>
  </si>
  <si>
    <t>ldemas@cohassetk12.org</t>
  </si>
  <si>
    <t>Northampton</t>
  </si>
  <si>
    <t>01060</t>
  </si>
  <si>
    <t>Methuen</t>
  </si>
  <si>
    <t>01844</t>
  </si>
  <si>
    <t>Lowell</t>
  </si>
  <si>
    <t>Lawrence</t>
  </si>
  <si>
    <t>01840</t>
  </si>
  <si>
    <t>00670000</t>
  </si>
  <si>
    <t>978-318-1500</t>
  </si>
  <si>
    <t>978-318-1537</t>
  </si>
  <si>
    <t>Concord-Carlisle</t>
  </si>
  <si>
    <t>06400000</t>
  </si>
  <si>
    <t>978-341-2490 x8112</t>
  </si>
  <si>
    <t>Conway</t>
  </si>
  <si>
    <t>00680000</t>
  </si>
  <si>
    <t>113 North Main Street, Office C101</t>
  </si>
  <si>
    <t>South Deerfield</t>
  </si>
  <si>
    <t>01373</t>
  </si>
  <si>
    <t>413-665-1155</t>
  </si>
  <si>
    <t>413-665-8506</t>
  </si>
  <si>
    <t>Danvers</t>
  </si>
  <si>
    <t>00710000</t>
  </si>
  <si>
    <t>Lisa A Dana</t>
  </si>
  <si>
    <t>64 Cabot Road</t>
  </si>
  <si>
    <t>01923</t>
  </si>
  <si>
    <t>978-777-4539 x2430</t>
  </si>
  <si>
    <t>978-777-8931</t>
  </si>
  <si>
    <t>dana@danvers.org</t>
  </si>
  <si>
    <t>Dartmouth</t>
  </si>
  <si>
    <t>00720000</t>
  </si>
  <si>
    <t>Bonny Gifford</t>
  </si>
  <si>
    <t>8 Bush Street</t>
  </si>
  <si>
    <t>02748</t>
  </si>
  <si>
    <t>508-997-3391</t>
  </si>
  <si>
    <t>508-991-4184</t>
  </si>
  <si>
    <t>bonnygifford@dartmouthschools.org</t>
  </si>
  <si>
    <t>Dedham</t>
  </si>
  <si>
    <t>00730000</t>
  </si>
  <si>
    <t>Michael Welch</t>
  </si>
  <si>
    <t>100 Whiting Avenue</t>
  </si>
  <si>
    <t>02026</t>
  </si>
  <si>
    <t>781-310-1000</t>
  </si>
  <si>
    <t>781-320-0193</t>
  </si>
  <si>
    <t>mwelch@dedham.k12.ma.us</t>
  </si>
  <si>
    <t>Deerfield</t>
  </si>
  <si>
    <t>00740000</t>
  </si>
  <si>
    <t>Carol A Woodbury</t>
  </si>
  <si>
    <t>296 Station Avenue</t>
  </si>
  <si>
    <t>South Yarmouth</t>
  </si>
  <si>
    <t>02664</t>
  </si>
  <si>
    <t>508-398-7622</t>
  </si>
  <si>
    <t>woodburc@dy-regional.k12.ma.us</t>
  </si>
  <si>
    <t>Dennis-Yarmouth</t>
  </si>
  <si>
    <t>06450000</t>
  </si>
  <si>
    <t>508-398-7600</t>
  </si>
  <si>
    <t>Linda Dwight</t>
  </si>
  <si>
    <t>ldwight@psharvard.org</t>
  </si>
  <si>
    <t>Anthony C Azar</t>
  </si>
  <si>
    <t>2700 Regional Road</t>
  </si>
  <si>
    <t>North Dighton</t>
  </si>
  <si>
    <t>02764</t>
  </si>
  <si>
    <t>508-252-5000</t>
  </si>
  <si>
    <t>508-252-5024</t>
  </si>
  <si>
    <t>aazar@drregional.org</t>
  </si>
  <si>
    <t>Dighton-Rehoboth</t>
  </si>
  <si>
    <t>06500000</t>
  </si>
  <si>
    <t>Douglas</t>
  </si>
  <si>
    <t>00770000</t>
  </si>
  <si>
    <t>21 Davis Street</t>
  </si>
  <si>
    <t>01516</t>
  </si>
  <si>
    <t>508-476-7901</t>
  </si>
  <si>
    <t>508-476-4423</t>
  </si>
  <si>
    <t>Dover</t>
  </si>
  <si>
    <t>00780000</t>
  </si>
  <si>
    <t>157 Farm Street</t>
  </si>
  <si>
    <t>02030</t>
  </si>
  <si>
    <t>508-785-0036</t>
  </si>
  <si>
    <t>508-785-2239</t>
  </si>
  <si>
    <t>Dover-Sherborn</t>
  </si>
  <si>
    <t>06550000</t>
  </si>
  <si>
    <t>Dracut</t>
  </si>
  <si>
    <t>00790000</t>
  </si>
  <si>
    <t>Steven Stone</t>
  </si>
  <si>
    <t>2063 Lakeview Avenue</t>
  </si>
  <si>
    <t>01826</t>
  </si>
  <si>
    <t>978-957-2660</t>
  </si>
  <si>
    <t>978-957-2682</t>
  </si>
  <si>
    <t>sstone@dracutps.org</t>
  </si>
  <si>
    <t>Dudley-Charlton Reg</t>
  </si>
  <si>
    <t>06580000</t>
  </si>
  <si>
    <t>P O Box 729</t>
  </si>
  <si>
    <t>Groton</t>
  </si>
  <si>
    <t>01450</t>
  </si>
  <si>
    <t>978-448-9402</t>
  </si>
  <si>
    <t>Duxbury</t>
  </si>
  <si>
    <t>00820000</t>
  </si>
  <si>
    <t>93 Chandler Street</t>
  </si>
  <si>
    <t>02332</t>
  </si>
  <si>
    <t>781-934-7600</t>
  </si>
  <si>
    <t>781-934-7644</t>
  </si>
  <si>
    <t>East Bridgewater</t>
  </si>
  <si>
    <t>00830000</t>
  </si>
  <si>
    <t>Elizabeth Legault</t>
  </si>
  <si>
    <t>143 Plymouth Street</t>
  </si>
  <si>
    <t>02333</t>
  </si>
  <si>
    <t>508-378-8200</t>
  </si>
  <si>
    <t>508-378-8225</t>
  </si>
  <si>
    <t>llegault@ebps.net</t>
  </si>
  <si>
    <t>306 Main Street</t>
  </si>
  <si>
    <t>Spencer</t>
  </si>
  <si>
    <t>01562</t>
  </si>
  <si>
    <t>508-885-8500</t>
  </si>
  <si>
    <t>508-885-8504</t>
  </si>
  <si>
    <t>East Longmeadow</t>
  </si>
  <si>
    <t>00870000</t>
  </si>
  <si>
    <t>Gordon C Smith</t>
  </si>
  <si>
    <t>180 Maple Street</t>
  </si>
  <si>
    <t>01028</t>
  </si>
  <si>
    <t>413-525-5450</t>
  </si>
  <si>
    <t>413-525-5456</t>
  </si>
  <si>
    <t>gsmith@eastlongmeadowma.gov</t>
  </si>
  <si>
    <t>Eastham</t>
  </si>
  <si>
    <t>00850000</t>
  </si>
  <si>
    <t>Easthampton</t>
  </si>
  <si>
    <t>00860000</t>
  </si>
  <si>
    <t>50 Payson Avenue</t>
  </si>
  <si>
    <t>Second Floor</t>
  </si>
  <si>
    <t>413-529-1500 x121</t>
  </si>
  <si>
    <t>413-529-1567</t>
  </si>
  <si>
    <t>Easton</t>
  </si>
  <si>
    <t>00880000</t>
  </si>
  <si>
    <t>PO Box 359</t>
  </si>
  <si>
    <t>North Easton</t>
  </si>
  <si>
    <t>02356</t>
  </si>
  <si>
    <t>508-230-3200 x201</t>
  </si>
  <si>
    <t>508-238-3563</t>
  </si>
  <si>
    <t>Edgartown</t>
  </si>
  <si>
    <t>00890000</t>
  </si>
  <si>
    <t>Erving</t>
  </si>
  <si>
    <t>00910000</t>
  </si>
  <si>
    <t>Jennifer Haggerty</t>
  </si>
  <si>
    <t>18 Pleasant Street</t>
  </si>
  <si>
    <t>01344</t>
  </si>
  <si>
    <t>413-423-3337</t>
  </si>
  <si>
    <t>413-423-3236</t>
  </si>
  <si>
    <t>haggerty@erving.com</t>
  </si>
  <si>
    <t>Pamela A Beaudoin</t>
  </si>
  <si>
    <t>Manchester</t>
  </si>
  <si>
    <t>01944</t>
  </si>
  <si>
    <t>978-526-4919</t>
  </si>
  <si>
    <t>Essex North Shore Agricultural and Technical School District</t>
  </si>
  <si>
    <t>08170000</t>
  </si>
  <si>
    <t>565 Maple Street</t>
  </si>
  <si>
    <t>P.O. Box 346</t>
  </si>
  <si>
    <t>Hathorne</t>
  </si>
  <si>
    <t>01937</t>
  </si>
  <si>
    <t>978-304-4700</t>
  </si>
  <si>
    <t>Everett</t>
  </si>
  <si>
    <t>00930000</t>
  </si>
  <si>
    <t>121 Vine Street</t>
  </si>
  <si>
    <t>02149</t>
  </si>
  <si>
    <t>617-389-7950</t>
  </si>
  <si>
    <t>617-394-2408</t>
  </si>
  <si>
    <t>Fairhaven</t>
  </si>
  <si>
    <t>00940000</t>
  </si>
  <si>
    <t>Robert N Baldwin</t>
  </si>
  <si>
    <t>128 Washington Street</t>
  </si>
  <si>
    <t>02719</t>
  </si>
  <si>
    <t>508-979-4000 x121</t>
  </si>
  <si>
    <t>508-979-4149</t>
  </si>
  <si>
    <t>rbaldwin@fairhavenps.net</t>
  </si>
  <si>
    <t>00950000</t>
  </si>
  <si>
    <t>Matthew H Malone</t>
  </si>
  <si>
    <t>417 Rock Street</t>
  </si>
  <si>
    <t>02720</t>
  </si>
  <si>
    <t>508-675-8420 x404</t>
  </si>
  <si>
    <t>508-675-8462</t>
  </si>
  <si>
    <t>mmalone@fallriverschools.org</t>
  </si>
  <si>
    <t>Falmouth</t>
  </si>
  <si>
    <t>00960000</t>
  </si>
  <si>
    <t>340 Teaticket Hwy</t>
  </si>
  <si>
    <t>East Falmouth</t>
  </si>
  <si>
    <t>02536</t>
  </si>
  <si>
    <t>508-548-0151 x137</t>
  </si>
  <si>
    <t>508-457-9032</t>
  </si>
  <si>
    <t>Farmington River Reg</t>
  </si>
  <si>
    <t>06620000</t>
  </si>
  <si>
    <t>Thomas R Nadolny</t>
  </si>
  <si>
    <t>555 N Main Street</t>
  </si>
  <si>
    <t>PO Box 679</t>
  </si>
  <si>
    <t>Otis</t>
  </si>
  <si>
    <t>01253</t>
  </si>
  <si>
    <t>413-269-4466 x141</t>
  </si>
  <si>
    <t>413-269-7659</t>
  </si>
  <si>
    <t>tnadolny@frrsd.org</t>
  </si>
  <si>
    <t>Fitchburg</t>
  </si>
  <si>
    <t>00970000</t>
  </si>
  <si>
    <t>376 South Street</t>
  </si>
  <si>
    <t>01420</t>
  </si>
  <si>
    <t>978-345-3200</t>
  </si>
  <si>
    <t>978-348-2305</t>
  </si>
  <si>
    <t>Florida</t>
  </si>
  <si>
    <t>00980000</t>
  </si>
  <si>
    <t>56 North County Rd</t>
  </si>
  <si>
    <t>413-664-6023</t>
  </si>
  <si>
    <t>413-663-3593</t>
  </si>
  <si>
    <t>Greenfield</t>
  </si>
  <si>
    <t>01301</t>
  </si>
  <si>
    <t>Foxborough</t>
  </si>
  <si>
    <t>00990000</t>
  </si>
  <si>
    <t>60 South Street</t>
  </si>
  <si>
    <t>C/O Igo Administration Building</t>
  </si>
  <si>
    <t>02035</t>
  </si>
  <si>
    <t>508-543-1660</t>
  </si>
  <si>
    <t>508-543-4793</t>
  </si>
  <si>
    <t>01000000</t>
  </si>
  <si>
    <t>Office of the Superintendent</t>
  </si>
  <si>
    <t>01702</t>
  </si>
  <si>
    <t>508-877-4240</t>
  </si>
  <si>
    <t>01010000</t>
  </si>
  <si>
    <t>355 East Central Street</t>
  </si>
  <si>
    <t>508-541-5243</t>
  </si>
  <si>
    <t>508-553-0321</t>
  </si>
  <si>
    <t>Franklin County Regional Vocational Technical</t>
  </si>
  <si>
    <t>08180000</t>
  </si>
  <si>
    <t>Richard J Martin</t>
  </si>
  <si>
    <t>82 Industrial Blvd</t>
  </si>
  <si>
    <t>Turners Falls</t>
  </si>
  <si>
    <t>01376</t>
  </si>
  <si>
    <t>413-863-9561</t>
  </si>
  <si>
    <t>413-863-2816</t>
  </si>
  <si>
    <t>Richard Medeiros</t>
  </si>
  <si>
    <t>98 Howland Rd</t>
  </si>
  <si>
    <t>Lakeville</t>
  </si>
  <si>
    <t>02347</t>
  </si>
  <si>
    <t>508-923-0934</t>
  </si>
  <si>
    <t>rmedeiros@freelake.org</t>
  </si>
  <si>
    <t>Freetown-Lakeville</t>
  </si>
  <si>
    <t>06650000</t>
  </si>
  <si>
    <t>508-923-2000 x1702</t>
  </si>
  <si>
    <t>Frontier</t>
  </si>
  <si>
    <t>06700000</t>
  </si>
  <si>
    <t>Gardner</t>
  </si>
  <si>
    <t>01030000</t>
  </si>
  <si>
    <t>Mark J Pellegrino</t>
  </si>
  <si>
    <t>70 Waterford Street</t>
  </si>
  <si>
    <t>01440</t>
  </si>
  <si>
    <t>978-632-1000</t>
  </si>
  <si>
    <t>978-632-1164</t>
  </si>
  <si>
    <t>pellegm@gardnerk12.org</t>
  </si>
  <si>
    <t>Gateway</t>
  </si>
  <si>
    <t>06720000</t>
  </si>
  <si>
    <t>413-685-1000</t>
  </si>
  <si>
    <t>Georgetown</t>
  </si>
  <si>
    <t>01050000</t>
  </si>
  <si>
    <t>Carol M Jacobs</t>
  </si>
  <si>
    <t>51 North Street</t>
  </si>
  <si>
    <t>01833</t>
  </si>
  <si>
    <t>978-352-5777</t>
  </si>
  <si>
    <t>978-352-5778</t>
  </si>
  <si>
    <t>jacobsc@georgetown.k12.ma.us</t>
  </si>
  <si>
    <t>Michael Sullivan</t>
  </si>
  <si>
    <t>35 Crocker Avenue</t>
  </si>
  <si>
    <t>413-863-9324</t>
  </si>
  <si>
    <t>413-863-4560</t>
  </si>
  <si>
    <t>michael.sullivan@gmrsd.org</t>
  </si>
  <si>
    <t>Gill-Montague</t>
  </si>
  <si>
    <t>06740000</t>
  </si>
  <si>
    <t>Gloucester</t>
  </si>
  <si>
    <t>01070000</t>
  </si>
  <si>
    <t>Richard N Safier</t>
  </si>
  <si>
    <t>2 Blackburn Drive</t>
  </si>
  <si>
    <t>01930</t>
  </si>
  <si>
    <t>978-281-9800</t>
  </si>
  <si>
    <t>978-281-9899</t>
  </si>
  <si>
    <t>rsafier@gloucesterschools.com</t>
  </si>
  <si>
    <t>Gosnold</t>
  </si>
  <si>
    <t>01090000</t>
  </si>
  <si>
    <t>Margaret Frieswyk</t>
  </si>
  <si>
    <t>263 Hill &amp; Plain Road</t>
  </si>
  <si>
    <t>508-400-4687</t>
  </si>
  <si>
    <t>drfrieswyk@outlook.com</t>
  </si>
  <si>
    <t>Grafton</t>
  </si>
  <si>
    <t>01100000</t>
  </si>
  <si>
    <t>James E Cummings</t>
  </si>
  <si>
    <t>30 Providence Rd</t>
  </si>
  <si>
    <t>01519</t>
  </si>
  <si>
    <t>508-839-7618</t>
  </si>
  <si>
    <t>cummingsj@grafton.k12.ma.us</t>
  </si>
  <si>
    <t>Granby</t>
  </si>
  <si>
    <t>01110000</t>
  </si>
  <si>
    <t>Sheryl L Stanton</t>
  </si>
  <si>
    <t>387 East State Street</t>
  </si>
  <si>
    <t>01033</t>
  </si>
  <si>
    <t>413-467-7193</t>
  </si>
  <si>
    <t>413-467-3909</t>
  </si>
  <si>
    <t>sstanton@granbyschoolsma.net</t>
  </si>
  <si>
    <t>Jennifer C Willard</t>
  </si>
  <si>
    <t>86 Powder Mill Road</t>
  </si>
  <si>
    <t>Southwick</t>
  </si>
  <si>
    <t>01077</t>
  </si>
  <si>
    <t>413-569-5391</t>
  </si>
  <si>
    <t>413-569-1711</t>
  </si>
  <si>
    <t>jwillard@stgrsd.org</t>
  </si>
  <si>
    <t>Greater Fall River Regional Vocational Technical</t>
  </si>
  <si>
    <t>08210000</t>
  </si>
  <si>
    <t>Thomas F Aubin</t>
  </si>
  <si>
    <t>251 Stonehaven Rd</t>
  </si>
  <si>
    <t>02723</t>
  </si>
  <si>
    <t>508-678-2891 x1920</t>
  </si>
  <si>
    <t>508-679-6423</t>
  </si>
  <si>
    <t>taubin@dimanregional.org</t>
  </si>
  <si>
    <t>Greater Lawrence Regional Vocational Technical</t>
  </si>
  <si>
    <t>08230000</t>
  </si>
  <si>
    <t>John N. Lavoie</t>
  </si>
  <si>
    <t>57 River Rd</t>
  </si>
  <si>
    <t>978-686-0194 x1014</t>
  </si>
  <si>
    <t>978-687-6209</t>
  </si>
  <si>
    <t>jlavoie@glts.net</t>
  </si>
  <si>
    <t>Greater Lowell Regional Vocational Technical</t>
  </si>
  <si>
    <t>08280000</t>
  </si>
  <si>
    <t>250 Pawtucket Blvd</t>
  </si>
  <si>
    <t>Tyngsborough</t>
  </si>
  <si>
    <t>01879</t>
  </si>
  <si>
    <t>978-441-4800</t>
  </si>
  <si>
    <t>978-441-5353</t>
  </si>
  <si>
    <t>Greater New Bedford Regional Vocational Technical</t>
  </si>
  <si>
    <t>08250000</t>
  </si>
  <si>
    <t>James O'Brien</t>
  </si>
  <si>
    <t>1121 Ashley Blvd</t>
  </si>
  <si>
    <t>02745</t>
  </si>
  <si>
    <t>508-998-3321 x275</t>
  </si>
  <si>
    <t>508-995-7268</t>
  </si>
  <si>
    <t>jobrien@gnbvt.edu</t>
  </si>
  <si>
    <t>01140000</t>
  </si>
  <si>
    <t>Jordana B. Harper</t>
  </si>
  <si>
    <t>195 Federal Street, Suite 100</t>
  </si>
  <si>
    <t>413-772-1311</t>
  </si>
  <si>
    <t>413-774-7940</t>
  </si>
  <si>
    <t>supergps@gpsk12.org</t>
  </si>
  <si>
    <t>Groton-Dunstable</t>
  </si>
  <si>
    <t>06730000</t>
  </si>
  <si>
    <t>978-448-5505 x200</t>
  </si>
  <si>
    <t>22 Main Street</t>
  </si>
  <si>
    <t>West Newbury</t>
  </si>
  <si>
    <t>01985</t>
  </si>
  <si>
    <t>Hadley</t>
  </si>
  <si>
    <t>01170000</t>
  </si>
  <si>
    <t>Anne McKenzie</t>
  </si>
  <si>
    <t>125 Russell Street</t>
  </si>
  <si>
    <t>01035</t>
  </si>
  <si>
    <t>413-586-0822</t>
  </si>
  <si>
    <t>413-582-6453</t>
  </si>
  <si>
    <t>amckenzie@hadleyschools.org</t>
  </si>
  <si>
    <t>Halifax</t>
  </si>
  <si>
    <t>01180000</t>
  </si>
  <si>
    <t>Joy A Blackwood</t>
  </si>
  <si>
    <t>250 Pembroke Street</t>
  </si>
  <si>
    <t>Kingston</t>
  </si>
  <si>
    <t>02364</t>
  </si>
  <si>
    <t>781-585-4313</t>
  </si>
  <si>
    <t>781-585-2994</t>
  </si>
  <si>
    <t>jblackwood@slrsd.org</t>
  </si>
  <si>
    <t>Michael M Harvey</t>
  </si>
  <si>
    <t>5 School Street</t>
  </si>
  <si>
    <t>Wenham</t>
  </si>
  <si>
    <t>01984</t>
  </si>
  <si>
    <t>978-468-5310</t>
  </si>
  <si>
    <t>978-468-7889</t>
  </si>
  <si>
    <t>m.harvey@hwschools.net</t>
  </si>
  <si>
    <t>Hamilton-Wenham</t>
  </si>
  <si>
    <t>06750000</t>
  </si>
  <si>
    <t>621 Main Street</t>
  </si>
  <si>
    <t>Wilbraham</t>
  </si>
  <si>
    <t>01095</t>
  </si>
  <si>
    <t>413-596-3884</t>
  </si>
  <si>
    <t>413-599-1328</t>
  </si>
  <si>
    <t>Hampden-Wilbraham</t>
  </si>
  <si>
    <t>06800000</t>
  </si>
  <si>
    <t>Albert Ganem</t>
  </si>
  <si>
    <t>aganem@hwrsd.org</t>
  </si>
  <si>
    <t>Hampshire</t>
  </si>
  <si>
    <t>06830000</t>
  </si>
  <si>
    <t>Hancock</t>
  </si>
  <si>
    <t>01210000</t>
  </si>
  <si>
    <t>1831 STATE ROAD</t>
  </si>
  <si>
    <t>01254</t>
  </si>
  <si>
    <t>413-698-4001 x127</t>
  </si>
  <si>
    <t>413-698-4003</t>
  </si>
  <si>
    <t>Hanover</t>
  </si>
  <si>
    <t>01220000</t>
  </si>
  <si>
    <t>Matthew A Ferron</t>
  </si>
  <si>
    <t>188 Broadway Street</t>
  </si>
  <si>
    <t>02339</t>
  </si>
  <si>
    <t>781-878-0786</t>
  </si>
  <si>
    <t>781-871-3374</t>
  </si>
  <si>
    <t>mferron@hanoverschools.org</t>
  </si>
  <si>
    <t>610 Franklin Street</t>
  </si>
  <si>
    <t>Whitman</t>
  </si>
  <si>
    <t>02382</t>
  </si>
  <si>
    <t>781-618-7412</t>
  </si>
  <si>
    <t>781-618-7498</t>
  </si>
  <si>
    <t>Harvard</t>
  </si>
  <si>
    <t>01250000</t>
  </si>
  <si>
    <t>39 Massachusetts Avenue</t>
  </si>
  <si>
    <t>01451</t>
  </si>
  <si>
    <t>978-456-4140 x3101</t>
  </si>
  <si>
    <t>978-456-8592</t>
  </si>
  <si>
    <t>Hatfield</t>
  </si>
  <si>
    <t>01270000</t>
  </si>
  <si>
    <t>John F Robert</t>
  </si>
  <si>
    <t>34 School Street</t>
  </si>
  <si>
    <t>01038</t>
  </si>
  <si>
    <t>413-247-5641</t>
  </si>
  <si>
    <t>413-247-0201</t>
  </si>
  <si>
    <t>jrobert@hatfieldps.net</t>
  </si>
  <si>
    <t>Haverhill</t>
  </si>
  <si>
    <t>01280000</t>
  </si>
  <si>
    <t>4 Summer Street</t>
  </si>
  <si>
    <t>01830</t>
  </si>
  <si>
    <t>978-374-3405</t>
  </si>
  <si>
    <t>978-373-1535</t>
  </si>
  <si>
    <t>Hawlemont</t>
  </si>
  <si>
    <t>06850000</t>
  </si>
  <si>
    <t>mb@mohawkschools.org</t>
  </si>
  <si>
    <t>Hingham</t>
  </si>
  <si>
    <t>01310000</t>
  </si>
  <si>
    <t>Dorothy H Galo</t>
  </si>
  <si>
    <t>220 Central Street</t>
  </si>
  <si>
    <t>02043</t>
  </si>
  <si>
    <t>781-741-1500</t>
  </si>
  <si>
    <t>781-749-7457</t>
  </si>
  <si>
    <t>dgalo@hinghamschools.org</t>
  </si>
  <si>
    <t>Holbrook</t>
  </si>
  <si>
    <t>01330000</t>
  </si>
  <si>
    <t>245 So. Franklin Street</t>
  </si>
  <si>
    <t>02343</t>
  </si>
  <si>
    <t>781-767-1226</t>
  </si>
  <si>
    <t>781-767-1312</t>
  </si>
  <si>
    <t>Darryll A McCall</t>
  </si>
  <si>
    <t>1745 Main Street</t>
  </si>
  <si>
    <t>Jefferson</t>
  </si>
  <si>
    <t>01522</t>
  </si>
  <si>
    <t>508-829-1670</t>
  </si>
  <si>
    <t>508-829-1680</t>
  </si>
  <si>
    <t>Holland</t>
  </si>
  <si>
    <t>01350000</t>
  </si>
  <si>
    <t>Holliston</t>
  </si>
  <si>
    <t>01360000</t>
  </si>
  <si>
    <t>Bradford L Jackson</t>
  </si>
  <si>
    <t>370 Hollis Street</t>
  </si>
  <si>
    <t>01746</t>
  </si>
  <si>
    <t>508-429-0654</t>
  </si>
  <si>
    <t>508-429-0653</t>
  </si>
  <si>
    <t>jacksonb@holliston.k12.ma.us</t>
  </si>
  <si>
    <t>Holyoke</t>
  </si>
  <si>
    <t>01370000</t>
  </si>
  <si>
    <t>Stephen Zrike</t>
  </si>
  <si>
    <t>57 Suffolk Street</t>
  </si>
  <si>
    <t>01040</t>
  </si>
  <si>
    <t>413-534-2005</t>
  </si>
  <si>
    <t>413-534-2297</t>
  </si>
  <si>
    <t>szrike@hps.holyoke.ma.us</t>
  </si>
  <si>
    <t>Hopedale</t>
  </si>
  <si>
    <t>01380000</t>
  </si>
  <si>
    <t>Karen M Crebase</t>
  </si>
  <si>
    <t>25 Adin Street</t>
  </si>
  <si>
    <t>01747</t>
  </si>
  <si>
    <t>508-634-2220</t>
  </si>
  <si>
    <t>508-478-1471</t>
  </si>
  <si>
    <t>kcrebase@hopedaleschools.org</t>
  </si>
  <si>
    <t>Hopkinton</t>
  </si>
  <si>
    <t>01390000</t>
  </si>
  <si>
    <t>89 Hayden Rowe Street</t>
  </si>
  <si>
    <t>01748</t>
  </si>
  <si>
    <t>508-417-9360</t>
  </si>
  <si>
    <t>508-497-9833</t>
  </si>
  <si>
    <t>Hudson</t>
  </si>
  <si>
    <t>01410000</t>
  </si>
  <si>
    <t>155 Apsley Street</t>
  </si>
  <si>
    <t>01749</t>
  </si>
  <si>
    <t>978-567-6100</t>
  </si>
  <si>
    <t>978-567-6123</t>
  </si>
  <si>
    <t>Hull</t>
  </si>
  <si>
    <t>01420000</t>
  </si>
  <si>
    <t>02045</t>
  </si>
  <si>
    <t>781-925-4400 x1118</t>
  </si>
  <si>
    <t>781-925-8042</t>
  </si>
  <si>
    <t>Malden</t>
  </si>
  <si>
    <t>02148</t>
  </si>
  <si>
    <t>Ipswich</t>
  </si>
  <si>
    <t>01440000</t>
  </si>
  <si>
    <t>1 Lord Square</t>
  </si>
  <si>
    <t>01938</t>
  </si>
  <si>
    <t>978-356-2935</t>
  </si>
  <si>
    <t>978-356-0445</t>
  </si>
  <si>
    <t>Lynn</t>
  </si>
  <si>
    <t>King Philip</t>
  </si>
  <si>
    <t>06900000</t>
  </si>
  <si>
    <t>18 King Street</t>
  </si>
  <si>
    <t>Norfolk</t>
  </si>
  <si>
    <t>02056</t>
  </si>
  <si>
    <t>01450000</t>
  </si>
  <si>
    <t>Kimberley A Grady</t>
  </si>
  <si>
    <t>413-458-9582 x156</t>
  </si>
  <si>
    <t>413-458-2856</t>
  </si>
  <si>
    <t>kgrady@williamstownelementary.org</t>
  </si>
  <si>
    <t>01490000</t>
  </si>
  <si>
    <t>978-722-8541</t>
  </si>
  <si>
    <t>Lee</t>
  </si>
  <si>
    <t>01500000</t>
  </si>
  <si>
    <t>300A Greylock St</t>
  </si>
  <si>
    <t>01238</t>
  </si>
  <si>
    <t>413-243-0276</t>
  </si>
  <si>
    <t>413-243-4995</t>
  </si>
  <si>
    <t>Leicester</t>
  </si>
  <si>
    <t>01510000</t>
  </si>
  <si>
    <t>01524</t>
  </si>
  <si>
    <t>508-892-7040</t>
  </si>
  <si>
    <t>508-892-7043</t>
  </si>
  <si>
    <t>Lenox</t>
  </si>
  <si>
    <t>01520000</t>
  </si>
  <si>
    <t>6 Walker Street</t>
  </si>
  <si>
    <t>01240</t>
  </si>
  <si>
    <t>413-637-5550</t>
  </si>
  <si>
    <t>413-637-5559</t>
  </si>
  <si>
    <t>Leominster</t>
  </si>
  <si>
    <t>01530000</t>
  </si>
  <si>
    <t>24 Church Street</t>
  </si>
  <si>
    <t>01453</t>
  </si>
  <si>
    <t>978-534-7700 x347</t>
  </si>
  <si>
    <t>978-534-7775</t>
  </si>
  <si>
    <t>Leverett</t>
  </si>
  <si>
    <t>01540000</t>
  </si>
  <si>
    <t>Lexington</t>
  </si>
  <si>
    <t>01550000</t>
  </si>
  <si>
    <t>146 Maple Street</t>
  </si>
  <si>
    <t>02420</t>
  </si>
  <si>
    <t>781-863-5829</t>
  </si>
  <si>
    <t>Lincoln</t>
  </si>
  <si>
    <t>01570000</t>
  </si>
  <si>
    <t>Rebecca E McFall</t>
  </si>
  <si>
    <t>1 Ballfield Road</t>
  </si>
  <si>
    <t>01773</t>
  </si>
  <si>
    <t>781-259-9409</t>
  </si>
  <si>
    <t>781-259-9246</t>
  </si>
  <si>
    <t>BMCFALL@LINCNET.ORG</t>
  </si>
  <si>
    <t>Lincoln-Sudbury</t>
  </si>
  <si>
    <t>06950000</t>
  </si>
  <si>
    <t>Bella Wong</t>
  </si>
  <si>
    <t>390 Lincoln Rd</t>
  </si>
  <si>
    <t>Sudbury</t>
  </si>
  <si>
    <t>01776</t>
  </si>
  <si>
    <t>978-443-9961 x2370</t>
  </si>
  <si>
    <t>978-443-8824</t>
  </si>
  <si>
    <t>bella_wong@lsrhs.net</t>
  </si>
  <si>
    <t>Littleton</t>
  </si>
  <si>
    <t>01580000</t>
  </si>
  <si>
    <t>Kelly Robert Clenchy</t>
  </si>
  <si>
    <t>PO Box 1486</t>
  </si>
  <si>
    <t>01460</t>
  </si>
  <si>
    <t>978-540-2500</t>
  </si>
  <si>
    <t>978-486-9581</t>
  </si>
  <si>
    <t>kclenchy@littletonps.org</t>
  </si>
  <si>
    <t>Longmeadow</t>
  </si>
  <si>
    <t>01590000</t>
  </si>
  <si>
    <t>Maurice O'shea</t>
  </si>
  <si>
    <t>535 Bliss Road</t>
  </si>
  <si>
    <t>01106</t>
  </si>
  <si>
    <t>413-565-4200</t>
  </si>
  <si>
    <t>413-565-4215</t>
  </si>
  <si>
    <t>moshea@longmeadow.k12.ma.us</t>
  </si>
  <si>
    <t>01600000</t>
  </si>
  <si>
    <t>Salah Khelfaoui</t>
  </si>
  <si>
    <t>155 Merrimack Street</t>
  </si>
  <si>
    <t>01852</t>
  </si>
  <si>
    <t>978-674-4320</t>
  </si>
  <si>
    <t>978-937-7609</t>
  </si>
  <si>
    <t>West Springfield</t>
  </si>
  <si>
    <t>01089</t>
  </si>
  <si>
    <t>Ludlow</t>
  </si>
  <si>
    <t>01610000</t>
  </si>
  <si>
    <t>Todd H Gazda</t>
  </si>
  <si>
    <t>63 Chestnut Street</t>
  </si>
  <si>
    <t>01056</t>
  </si>
  <si>
    <t>413-583-8372</t>
  </si>
  <si>
    <t>413-583-5666</t>
  </si>
  <si>
    <t>t_gazda@ludlowps.org</t>
  </si>
  <si>
    <t>Lunenburg</t>
  </si>
  <si>
    <t>01620000</t>
  </si>
  <si>
    <t>1025 Mass Avenue</t>
  </si>
  <si>
    <t>01462</t>
  </si>
  <si>
    <t>978-582-4100 x211</t>
  </si>
  <si>
    <t>978-582-4103</t>
  </si>
  <si>
    <t>01630000</t>
  </si>
  <si>
    <t>100 Bennett St</t>
  </si>
  <si>
    <t>01905</t>
  </si>
  <si>
    <t>781-593-1680 x153</t>
  </si>
  <si>
    <t>781-477-7487</t>
  </si>
  <si>
    <t>Lynnfield</t>
  </si>
  <si>
    <t>01640000</t>
  </si>
  <si>
    <t>Jane A Tremblay</t>
  </si>
  <si>
    <t>525 Salem Street</t>
  </si>
  <si>
    <t>01940</t>
  </si>
  <si>
    <t>781-334-9200</t>
  </si>
  <si>
    <t>781-581-5231</t>
  </si>
  <si>
    <t>tremblayja@lynnfield.k12.ma.us</t>
  </si>
  <si>
    <t>01650000</t>
  </si>
  <si>
    <t>77 Salem Street</t>
  </si>
  <si>
    <t>781-397-6100</t>
  </si>
  <si>
    <t>781-397-7276</t>
  </si>
  <si>
    <t>978-526-7585</t>
  </si>
  <si>
    <t>Manchester Essex Regional</t>
  </si>
  <si>
    <t>06980000</t>
  </si>
  <si>
    <t>PO BOX 1407</t>
  </si>
  <si>
    <t>beaudoinp@mersd.org</t>
  </si>
  <si>
    <t>Mansfield</t>
  </si>
  <si>
    <t>01670000</t>
  </si>
  <si>
    <t>Teresa Murphy</t>
  </si>
  <si>
    <t>2 Park Row</t>
  </si>
  <si>
    <t>02048</t>
  </si>
  <si>
    <t>508-261-7500</t>
  </si>
  <si>
    <t>508-261-7509</t>
  </si>
  <si>
    <t>Teresa.Murphy@mansfieldschools.com</t>
  </si>
  <si>
    <t>Marblehead</t>
  </si>
  <si>
    <t>01680000</t>
  </si>
  <si>
    <t>9 Widger Road</t>
  </si>
  <si>
    <t>01945</t>
  </si>
  <si>
    <t>781-639-3141</t>
  </si>
  <si>
    <t>781-639-3149</t>
  </si>
  <si>
    <t>perry.maryann@marbleheadschools.org</t>
  </si>
  <si>
    <t>Marion</t>
  </si>
  <si>
    <t>01690000</t>
  </si>
  <si>
    <t>Douglas R White</t>
  </si>
  <si>
    <t>135 Marion Rd</t>
  </si>
  <si>
    <t>Mattapoisett</t>
  </si>
  <si>
    <t>02739</t>
  </si>
  <si>
    <t>508-758-2772 x1956</t>
  </si>
  <si>
    <t>508-758-2802</t>
  </si>
  <si>
    <t>01700000</t>
  </si>
  <si>
    <t>17 Washington Street</t>
  </si>
  <si>
    <t>508-460-3509 x10100</t>
  </si>
  <si>
    <t>508-485-1142</t>
  </si>
  <si>
    <t>Marshfield</t>
  </si>
  <si>
    <t>01710000</t>
  </si>
  <si>
    <t>Jeffrey Granatino</t>
  </si>
  <si>
    <t>76 South River Street</t>
  </si>
  <si>
    <t>02050</t>
  </si>
  <si>
    <t>781-834-5000</t>
  </si>
  <si>
    <t>781-834-5070</t>
  </si>
  <si>
    <t>jwgranatino@mpsd.org</t>
  </si>
  <si>
    <t>Martha's Vineyard</t>
  </si>
  <si>
    <t>07000000</t>
  </si>
  <si>
    <t>Masconomet</t>
  </si>
  <si>
    <t>07050000</t>
  </si>
  <si>
    <t>Kevin Michael Lyons</t>
  </si>
  <si>
    <t>20 Endicott Rd</t>
  </si>
  <si>
    <t>978-887-2323 x6111</t>
  </si>
  <si>
    <t>978-887-3573</t>
  </si>
  <si>
    <t>klyons@masconomet.org</t>
  </si>
  <si>
    <t>Mashpee</t>
  </si>
  <si>
    <t>01720000</t>
  </si>
  <si>
    <t>Patricia M DeBoer</t>
  </si>
  <si>
    <t>150-A Old Barnstable Road</t>
  </si>
  <si>
    <t>02649</t>
  </si>
  <si>
    <t>508-539-1500</t>
  </si>
  <si>
    <t>508-477-5805</t>
  </si>
  <si>
    <t>pdeboer@mashpee.k12.ma.us</t>
  </si>
  <si>
    <t>01730000</t>
  </si>
  <si>
    <t>Maynard</t>
  </si>
  <si>
    <t>01740000</t>
  </si>
  <si>
    <t>Robert J Gerardi</t>
  </si>
  <si>
    <t>3-R Tiger Drive</t>
  </si>
  <si>
    <t>01754</t>
  </si>
  <si>
    <t>978-897-2222</t>
  </si>
  <si>
    <t>978-897-4610</t>
  </si>
  <si>
    <t>rgerardi@maynard.k12.ma.us</t>
  </si>
  <si>
    <t>Medfield</t>
  </si>
  <si>
    <t>01750000</t>
  </si>
  <si>
    <t>Jeffrey J. Marsden</t>
  </si>
  <si>
    <t>459 Main St</t>
  </si>
  <si>
    <t>3rd Fl</t>
  </si>
  <si>
    <t>02052</t>
  </si>
  <si>
    <t>508-359-2302 x660</t>
  </si>
  <si>
    <t>508-359-9829</t>
  </si>
  <si>
    <t>jmarsden@email.medfield.net</t>
  </si>
  <si>
    <t>Medford</t>
  </si>
  <si>
    <t>01760000</t>
  </si>
  <si>
    <t>489 Winthrop Street</t>
  </si>
  <si>
    <t>02155</t>
  </si>
  <si>
    <t>781-393-2442</t>
  </si>
  <si>
    <t>781-393-2322</t>
  </si>
  <si>
    <t>Medway</t>
  </si>
  <si>
    <t>01770000</t>
  </si>
  <si>
    <t>Armand R Pires</t>
  </si>
  <si>
    <t>45 Holliston Street</t>
  </si>
  <si>
    <t>02053</t>
  </si>
  <si>
    <t>508-533-3222</t>
  </si>
  <si>
    <t>508-533-3226</t>
  </si>
  <si>
    <t>apires@medwayschools.org</t>
  </si>
  <si>
    <t>Melrose</t>
  </si>
  <si>
    <t>01780000</t>
  </si>
  <si>
    <t>Cyndy S Taymore</t>
  </si>
  <si>
    <t>360 Lynn Fells Pkwy</t>
  </si>
  <si>
    <t>02176</t>
  </si>
  <si>
    <t>781-662-2000</t>
  </si>
  <si>
    <t>781-979-2285</t>
  </si>
  <si>
    <t>ctaymore@melroseschools.com</t>
  </si>
  <si>
    <t>Joseph P Maruszczak</t>
  </si>
  <si>
    <t>Mendon</t>
  </si>
  <si>
    <t>01756</t>
  </si>
  <si>
    <t>508-634-1585</t>
  </si>
  <si>
    <t>508-634-1582</t>
  </si>
  <si>
    <t>jmaruszczak@mursd.org</t>
  </si>
  <si>
    <t>Mendon-Upton</t>
  </si>
  <si>
    <t>07100000</t>
  </si>
  <si>
    <t>150 North Ave</t>
  </si>
  <si>
    <t>978-363-2280</t>
  </si>
  <si>
    <t>978-363-1165</t>
  </si>
  <si>
    <t>01810000</t>
  </si>
  <si>
    <t>10 Ditson Place</t>
  </si>
  <si>
    <t>978-722-6001</t>
  </si>
  <si>
    <t>978-722-6002</t>
  </si>
  <si>
    <t>Middleborough</t>
  </si>
  <si>
    <t>01820000</t>
  </si>
  <si>
    <t>Brian Lynch</t>
  </si>
  <si>
    <t>30 Forest Street</t>
  </si>
  <si>
    <t>02346</t>
  </si>
  <si>
    <t>508-946-2000 x2111</t>
  </si>
  <si>
    <t>508-946-2004</t>
  </si>
  <si>
    <t>blynch@middleboro.k12.ma.us</t>
  </si>
  <si>
    <t>Middleton</t>
  </si>
  <si>
    <t>01840000</t>
  </si>
  <si>
    <t>Milford</t>
  </si>
  <si>
    <t>01850000</t>
  </si>
  <si>
    <t>Kevin Mcintyre</t>
  </si>
  <si>
    <t>31 West Fountain Street</t>
  </si>
  <si>
    <t>01757</t>
  </si>
  <si>
    <t>508-478-1101</t>
  </si>
  <si>
    <t>508-478-1459</t>
  </si>
  <si>
    <t>kmcintyre@milfordma.com</t>
  </si>
  <si>
    <t>Millbury</t>
  </si>
  <si>
    <t>01860000</t>
  </si>
  <si>
    <t>Gregory Myers</t>
  </si>
  <si>
    <t>12 Martin Street</t>
  </si>
  <si>
    <t>01527</t>
  </si>
  <si>
    <t>508-865-9501</t>
  </si>
  <si>
    <t>508-865-0888</t>
  </si>
  <si>
    <t>gmyers@millburyschools.org</t>
  </si>
  <si>
    <t>Millis</t>
  </si>
  <si>
    <t>01870000</t>
  </si>
  <si>
    <t>Nancy L Gustafson</t>
  </si>
  <si>
    <t>245 Plain Street</t>
  </si>
  <si>
    <t>Central Office</t>
  </si>
  <si>
    <t>02054</t>
  </si>
  <si>
    <t>508-376-7000</t>
  </si>
  <si>
    <t>508-376-7020</t>
  </si>
  <si>
    <t>ngustafson@millisps.org</t>
  </si>
  <si>
    <t>Milton</t>
  </si>
  <si>
    <t>01890000</t>
  </si>
  <si>
    <t>Mary Gormley</t>
  </si>
  <si>
    <t>25 Gile Road</t>
  </si>
  <si>
    <t>02186</t>
  </si>
  <si>
    <t>617-696-4808</t>
  </si>
  <si>
    <t>617-696-5099</t>
  </si>
  <si>
    <t>mgormley@miltonps.org</t>
  </si>
  <si>
    <t>Minuteman Regional Vocational Technical</t>
  </si>
  <si>
    <t>08300000</t>
  </si>
  <si>
    <t>Edward A Bouquillon</t>
  </si>
  <si>
    <t>758 Marrett Rd</t>
  </si>
  <si>
    <t>02421</t>
  </si>
  <si>
    <t>781-861-6500 x301</t>
  </si>
  <si>
    <t>781-863-1747</t>
  </si>
  <si>
    <t>ebouquillon@minuteman.org</t>
  </si>
  <si>
    <t>Mohawk Trail</t>
  </si>
  <si>
    <t>07170000</t>
  </si>
  <si>
    <t>Monomoy Regional School District</t>
  </si>
  <si>
    <t>07120000</t>
  </si>
  <si>
    <t>North Adams</t>
  </si>
  <si>
    <t>Monson</t>
  </si>
  <si>
    <t>01910000</t>
  </si>
  <si>
    <t>Cheryl A Clarke</t>
  </si>
  <si>
    <t>P O Box 159</t>
  </si>
  <si>
    <t>01057</t>
  </si>
  <si>
    <t>413-267-4150 x1000</t>
  </si>
  <si>
    <t>413-267-4163</t>
  </si>
  <si>
    <t>ClarkeC@monsonschools.com</t>
  </si>
  <si>
    <t>Montachusett Regional Vocational Technical</t>
  </si>
  <si>
    <t>08320000</t>
  </si>
  <si>
    <t>Sheila Harrity</t>
  </si>
  <si>
    <t>1050 Westminster Street</t>
  </si>
  <si>
    <t>978-345-9200 x5206</t>
  </si>
  <si>
    <t>978-345-9165</t>
  </si>
  <si>
    <t>harrity@montytech.net</t>
  </si>
  <si>
    <t>Mount Greylock</t>
  </si>
  <si>
    <t>07150000</t>
  </si>
  <si>
    <t>1781 Cold Spring Rd</t>
  </si>
  <si>
    <t>Williamstown</t>
  </si>
  <si>
    <t>01267</t>
  </si>
  <si>
    <t>Nahant</t>
  </si>
  <si>
    <t>01960000</t>
  </si>
  <si>
    <t>Anthony Pierantozzi</t>
  </si>
  <si>
    <t>290 Castle Road</t>
  </si>
  <si>
    <t>01908</t>
  </si>
  <si>
    <t>781-581-1600 x306</t>
  </si>
  <si>
    <t>781-581-0440</t>
  </si>
  <si>
    <t>tpierantozzi@johnsonschool.org</t>
  </si>
  <si>
    <t>Nantucket</t>
  </si>
  <si>
    <t>01970000</t>
  </si>
  <si>
    <t>William Michael Cozort</t>
  </si>
  <si>
    <t>10 Surfside Road</t>
  </si>
  <si>
    <t>02554</t>
  </si>
  <si>
    <t>508-228-7285 x1150</t>
  </si>
  <si>
    <t>508-325-5318</t>
  </si>
  <si>
    <t>Narragansett</t>
  </si>
  <si>
    <t>07200000</t>
  </si>
  <si>
    <t>Christopher Casavant</t>
  </si>
  <si>
    <t>462 Baldwinville Rd</t>
  </si>
  <si>
    <t>Baldwinville</t>
  </si>
  <si>
    <t>01436</t>
  </si>
  <si>
    <t>978-939-5661</t>
  </si>
  <si>
    <t>ccasavant@nrsd.org</t>
  </si>
  <si>
    <t>Nashoba</t>
  </si>
  <si>
    <t>07250000</t>
  </si>
  <si>
    <t>978-779-0539 x3002</t>
  </si>
  <si>
    <t>978-779-5537</t>
  </si>
  <si>
    <t>Nashoba Valley Regional Vocational Technical</t>
  </si>
  <si>
    <t>08520000</t>
  </si>
  <si>
    <t>Denise P. Pigeon</t>
  </si>
  <si>
    <t>100 Littleton Road</t>
  </si>
  <si>
    <t>Westford</t>
  </si>
  <si>
    <t>01886</t>
  </si>
  <si>
    <t>978-692-4711 x1103</t>
  </si>
  <si>
    <t>978-392-0570</t>
  </si>
  <si>
    <t>dpigeon@nashobatech.net</t>
  </si>
  <si>
    <t>01980000</t>
  </si>
  <si>
    <t>13 East Central Street</t>
  </si>
  <si>
    <t>508-647-6506</t>
  </si>
  <si>
    <t>Nauset</t>
  </si>
  <si>
    <t>06600000</t>
  </si>
  <si>
    <t>Needham</t>
  </si>
  <si>
    <t>01990000</t>
  </si>
  <si>
    <t>Daniel E Gutekanst</t>
  </si>
  <si>
    <t>1330 Highland Avenue</t>
  </si>
  <si>
    <t>02492</t>
  </si>
  <si>
    <t>781-455-0400</t>
  </si>
  <si>
    <t>781-455-0417</t>
  </si>
  <si>
    <t>dan_gutekanst@needham.k12.ma.us</t>
  </si>
  <si>
    <t>02010000</t>
  </si>
  <si>
    <t>455 County Street</t>
  </si>
  <si>
    <t>C/O Paul Rodrigues Administration Bldg.</t>
  </si>
  <si>
    <t>02740</t>
  </si>
  <si>
    <t>508-997-4511 x3270</t>
  </si>
  <si>
    <t>508-997-0298</t>
  </si>
  <si>
    <t>New Salem-Wendell</t>
  </si>
  <si>
    <t>07280000</t>
  </si>
  <si>
    <t>112 Elm Street</t>
  </si>
  <si>
    <t>Byfield</t>
  </si>
  <si>
    <t>01922</t>
  </si>
  <si>
    <t>978-465-2397</t>
  </si>
  <si>
    <t>978-465-8599</t>
  </si>
  <si>
    <t>Newburyport</t>
  </si>
  <si>
    <t>02040000</t>
  </si>
  <si>
    <t>70 Low Street</t>
  </si>
  <si>
    <t>01950</t>
  </si>
  <si>
    <t>978-465-4457</t>
  </si>
  <si>
    <t>978-462-3495</t>
  </si>
  <si>
    <t>Newton</t>
  </si>
  <si>
    <t>02070000</t>
  </si>
  <si>
    <t>David Fleishman</t>
  </si>
  <si>
    <t>100 Walnut Street</t>
  </si>
  <si>
    <t>Newtonville</t>
  </si>
  <si>
    <t>02460</t>
  </si>
  <si>
    <t>617-559-6100</t>
  </si>
  <si>
    <t>617-559-6101</t>
  </si>
  <si>
    <t>david_fleishman@newton.k12.ma.us</t>
  </si>
  <si>
    <t>02080000</t>
  </si>
  <si>
    <t>Ingrid Allardi</t>
  </si>
  <si>
    <t>70 Boardman Street</t>
  </si>
  <si>
    <t>508-528-1225</t>
  </si>
  <si>
    <t>508-528-3739</t>
  </si>
  <si>
    <t>allardi@norfolk.k12.ma.us</t>
  </si>
  <si>
    <t>Norfolk County Agricultural</t>
  </si>
  <si>
    <t>09150000</t>
  </si>
  <si>
    <t>Tammy T Quinn</t>
  </si>
  <si>
    <t>400 Main Street</t>
  </si>
  <si>
    <t>Walpole</t>
  </si>
  <si>
    <t>02081</t>
  </si>
  <si>
    <t>508-668-0268 x11207</t>
  </si>
  <si>
    <t>508-668-0612</t>
  </si>
  <si>
    <t>tquinn@norfolkaggie.org</t>
  </si>
  <si>
    <t>02090000</t>
  </si>
  <si>
    <t>Barbara Malkas</t>
  </si>
  <si>
    <t>413-776-1458</t>
  </si>
  <si>
    <t>413-776-1685</t>
  </si>
  <si>
    <t>bmalkas@napsk12.org</t>
  </si>
  <si>
    <t>North Andover</t>
  </si>
  <si>
    <t>02110000</t>
  </si>
  <si>
    <t>566 Main Street</t>
  </si>
  <si>
    <t>01845</t>
  </si>
  <si>
    <t>978-794-1503</t>
  </si>
  <si>
    <t>978-794-0231</t>
  </si>
  <si>
    <t>North Attleborough</t>
  </si>
  <si>
    <t>02120000</t>
  </si>
  <si>
    <t>Scott C Holcomb</t>
  </si>
  <si>
    <t>6 Morse Street</t>
  </si>
  <si>
    <t>02760</t>
  </si>
  <si>
    <t>508-643-2100</t>
  </si>
  <si>
    <t>508-643-2110</t>
  </si>
  <si>
    <t>sholcomb@naschools.net</t>
  </si>
  <si>
    <t>North Brookfield</t>
  </si>
  <si>
    <t>02150000</t>
  </si>
  <si>
    <t>10 New School Drive</t>
  </si>
  <si>
    <t>01535</t>
  </si>
  <si>
    <t>508-867-9821 x15</t>
  </si>
  <si>
    <t>508-867-8148</t>
  </si>
  <si>
    <t>North Middlesex</t>
  </si>
  <si>
    <t>07350000</t>
  </si>
  <si>
    <t>North Reading</t>
  </si>
  <si>
    <t>02170000</t>
  </si>
  <si>
    <t>Jon C Bernard</t>
  </si>
  <si>
    <t>189 Park Street</t>
  </si>
  <si>
    <t>01864</t>
  </si>
  <si>
    <t>978-664-7810</t>
  </si>
  <si>
    <t>978-664-0252</t>
  </si>
  <si>
    <t>jbernard@nrpsk12.org</t>
  </si>
  <si>
    <t>Rockland</t>
  </si>
  <si>
    <t>02370</t>
  </si>
  <si>
    <t>02100000</t>
  </si>
  <si>
    <t>John A Provost</t>
  </si>
  <si>
    <t>212 Main Street</t>
  </si>
  <si>
    <t>413-587-1315</t>
  </si>
  <si>
    <t>413-587-1318</t>
  </si>
  <si>
    <t>jprovost@northampton-k12.us</t>
  </si>
  <si>
    <t>Northampton-Smith Vocational Agricultural</t>
  </si>
  <si>
    <t>04060000</t>
  </si>
  <si>
    <t>80 Locust Street</t>
  </si>
  <si>
    <t>413-587-1414</t>
  </si>
  <si>
    <t>413-587-1405</t>
  </si>
  <si>
    <t>Northboro-Southboro</t>
  </si>
  <si>
    <t>07300000</t>
  </si>
  <si>
    <t>Christine M Johnson</t>
  </si>
  <si>
    <t>53 Parkerville Road</t>
  </si>
  <si>
    <t>Southborough</t>
  </si>
  <si>
    <t>01772</t>
  </si>
  <si>
    <t>508-486-5115</t>
  </si>
  <si>
    <t>508-486-5123</t>
  </si>
  <si>
    <t>cjohnson@nsboro.k12.ma.us</t>
  </si>
  <si>
    <t>Northborough</t>
  </si>
  <si>
    <t>02130000</t>
  </si>
  <si>
    <t>508-486-5115 x251</t>
  </si>
  <si>
    <t>Northbridge</t>
  </si>
  <si>
    <t>02140000</t>
  </si>
  <si>
    <t>87 Linwood Avenue</t>
  </si>
  <si>
    <t>Whitinsville</t>
  </si>
  <si>
    <t>01588</t>
  </si>
  <si>
    <t>508-234-8156</t>
  </si>
  <si>
    <t>508-234-8469</t>
  </si>
  <si>
    <t>Northeast Metropolitan Regional Vocational Technical</t>
  </si>
  <si>
    <t>08530000</t>
  </si>
  <si>
    <t>David S DiBarri</t>
  </si>
  <si>
    <t>100 Hemlock Rd</t>
  </si>
  <si>
    <t>Wakefield</t>
  </si>
  <si>
    <t>01880</t>
  </si>
  <si>
    <t>781-246-0810</t>
  </si>
  <si>
    <t>781-246-4919</t>
  </si>
  <si>
    <t>ddibarri@northeastmetrotech.com</t>
  </si>
  <si>
    <t>Northern Berkshire Regional Vocational Technical</t>
  </si>
  <si>
    <t>08510000</t>
  </si>
  <si>
    <t>James Brosnan</t>
  </si>
  <si>
    <t>70 Hodges Cross Rd</t>
  </si>
  <si>
    <t>413-663-5383 x101</t>
  </si>
  <si>
    <t>413-664-9424</t>
  </si>
  <si>
    <t>jbrosnan@mccanntech.org</t>
  </si>
  <si>
    <t>Norton</t>
  </si>
  <si>
    <t>02180000</t>
  </si>
  <si>
    <t>Joseph F Baeta</t>
  </si>
  <si>
    <t>64 West Main Street</t>
  </si>
  <si>
    <t>02766</t>
  </si>
  <si>
    <t>508-285-0100</t>
  </si>
  <si>
    <t>508-285-0199</t>
  </si>
  <si>
    <t>jbaeta@norton.k12.ma.us</t>
  </si>
  <si>
    <t>Norwell</t>
  </si>
  <si>
    <t>02190000</t>
  </si>
  <si>
    <t>Matthew A Keegan</t>
  </si>
  <si>
    <t>322 Main Street</t>
  </si>
  <si>
    <t>02061</t>
  </si>
  <si>
    <t>781-659-8800</t>
  </si>
  <si>
    <t>781-659-8805</t>
  </si>
  <si>
    <t>matthew.keegan@norwellschools.org</t>
  </si>
  <si>
    <t>Norwood</t>
  </si>
  <si>
    <t>02200000</t>
  </si>
  <si>
    <t>275 Prospect Street</t>
  </si>
  <si>
    <t>PO BOX 67</t>
  </si>
  <si>
    <t>02062</t>
  </si>
  <si>
    <t>781-762-6804 x5818</t>
  </si>
  <si>
    <t>781-762-0229</t>
  </si>
  <si>
    <t>Oak Bluffs</t>
  </si>
  <si>
    <t>02210000</t>
  </si>
  <si>
    <t>Old Colony Regional Vocational Technical</t>
  </si>
  <si>
    <t>08550000</t>
  </si>
  <si>
    <t>Aaron Polansky</t>
  </si>
  <si>
    <t>476 North Avenue</t>
  </si>
  <si>
    <t>Rochester</t>
  </si>
  <si>
    <t>02770</t>
  </si>
  <si>
    <t>508-763-8011</t>
  </si>
  <si>
    <t>508-763-9821</t>
  </si>
  <si>
    <t>apolansky@oldcolony.us</t>
  </si>
  <si>
    <t>Old Rochester</t>
  </si>
  <si>
    <t>07400000</t>
  </si>
  <si>
    <t>Orange</t>
  </si>
  <si>
    <t>02230000</t>
  </si>
  <si>
    <t>Tari N Thomas</t>
  </si>
  <si>
    <t>507 S. Main Street</t>
  </si>
  <si>
    <t>P.O. Box 680</t>
  </si>
  <si>
    <t>01364</t>
  </si>
  <si>
    <t>978-544-2920</t>
  </si>
  <si>
    <t>978-544-8383</t>
  </si>
  <si>
    <t>tthomas@rcmahar.org</t>
  </si>
  <si>
    <t>02240000</t>
  </si>
  <si>
    <t>Oxford</t>
  </si>
  <si>
    <t>02260000</t>
  </si>
  <si>
    <t>4 Maple Road</t>
  </si>
  <si>
    <t>01540</t>
  </si>
  <si>
    <t>508-987-6054</t>
  </si>
  <si>
    <t>Palmer</t>
  </si>
  <si>
    <t>02270000</t>
  </si>
  <si>
    <t>Patricia E Gardner</t>
  </si>
  <si>
    <t>01069</t>
  </si>
  <si>
    <t>413-283-2650</t>
  </si>
  <si>
    <t>413-283-2655</t>
  </si>
  <si>
    <t>PGardner@palmerschools.org</t>
  </si>
  <si>
    <t>Pathfinder Regional Vocational Technical</t>
  </si>
  <si>
    <t>08600000</t>
  </si>
  <si>
    <t>Gerald L Paist</t>
  </si>
  <si>
    <t>240 Sykes Street</t>
  </si>
  <si>
    <t>413-283-9701 x237</t>
  </si>
  <si>
    <t>413-284-0032</t>
  </si>
  <si>
    <t>paist@pathfindertech.org</t>
  </si>
  <si>
    <t>Peabody</t>
  </si>
  <si>
    <t>02290000</t>
  </si>
  <si>
    <t>01960</t>
  </si>
  <si>
    <t>978-536-6500</t>
  </si>
  <si>
    <t>978-536-6590</t>
  </si>
  <si>
    <t>Pelham</t>
  </si>
  <si>
    <t>02300000</t>
  </si>
  <si>
    <t>Business Office</t>
  </si>
  <si>
    <t>Pembroke</t>
  </si>
  <si>
    <t>02310000</t>
  </si>
  <si>
    <t>Erin Obey</t>
  </si>
  <si>
    <t>72 Pilgrim Road</t>
  </si>
  <si>
    <t>02359</t>
  </si>
  <si>
    <t>781-829-0832</t>
  </si>
  <si>
    <t>781-829-6957</t>
  </si>
  <si>
    <t>eobey@pembrokek12.org</t>
  </si>
  <si>
    <t>Pentucket</t>
  </si>
  <si>
    <t>07450000</t>
  </si>
  <si>
    <t>Petersham</t>
  </si>
  <si>
    <t>02340000</t>
  </si>
  <si>
    <t>P O Box 148</t>
  </si>
  <si>
    <t>01366</t>
  </si>
  <si>
    <t>978-724-3363</t>
  </si>
  <si>
    <t>978-724-6687</t>
  </si>
  <si>
    <t>Saugus</t>
  </si>
  <si>
    <t>01906</t>
  </si>
  <si>
    <t>Pioneer Valley</t>
  </si>
  <si>
    <t>07500000</t>
  </si>
  <si>
    <t>413-512-5608</t>
  </si>
  <si>
    <t>South Hadley</t>
  </si>
  <si>
    <t>01075</t>
  </si>
  <si>
    <t>Pittsfield</t>
  </si>
  <si>
    <t>02360000</t>
  </si>
  <si>
    <t>Jason Mccandless</t>
  </si>
  <si>
    <t>269 First Street</t>
  </si>
  <si>
    <t>01201</t>
  </si>
  <si>
    <t>413-499-9512</t>
  </si>
  <si>
    <t>413-448-2643</t>
  </si>
  <si>
    <t>jmccandless@pittsfield.net</t>
  </si>
  <si>
    <t>Plainville</t>
  </si>
  <si>
    <t>02380000</t>
  </si>
  <si>
    <t>David Paul Raiche</t>
  </si>
  <si>
    <t>68 Messenger Street</t>
  </si>
  <si>
    <t>02762</t>
  </si>
  <si>
    <t>508-699-1300</t>
  </si>
  <si>
    <t>508-699-1302</t>
  </si>
  <si>
    <t>draiche@plainville.k12.ma.us</t>
  </si>
  <si>
    <t>Plymouth</t>
  </si>
  <si>
    <t>02390000</t>
  </si>
  <si>
    <t>Gary E Maestas</t>
  </si>
  <si>
    <t>02360</t>
  </si>
  <si>
    <t>508-830-4300</t>
  </si>
  <si>
    <t>508-746-1873</t>
  </si>
  <si>
    <t>gmaestas@plymouth.k12.ma.us</t>
  </si>
  <si>
    <t>Plympton</t>
  </si>
  <si>
    <t>02400000</t>
  </si>
  <si>
    <t>Provincetown</t>
  </si>
  <si>
    <t>02420000</t>
  </si>
  <si>
    <t>Beth A Singer</t>
  </si>
  <si>
    <t>12 Winslow Street</t>
  </si>
  <si>
    <t>02657</t>
  </si>
  <si>
    <t>508-487-5000 x206</t>
  </si>
  <si>
    <t>508-487-5098</t>
  </si>
  <si>
    <t>bsinger@provincetownschools.com</t>
  </si>
  <si>
    <t>Quabbin</t>
  </si>
  <si>
    <t>07530000</t>
  </si>
  <si>
    <t>978-355-4668 x8500</t>
  </si>
  <si>
    <t>Quaboag Regional</t>
  </si>
  <si>
    <t>07780000</t>
  </si>
  <si>
    <t>Brett Kustigian</t>
  </si>
  <si>
    <t>284 Old West Brookfield Road</t>
  </si>
  <si>
    <t>PO Box 1538</t>
  </si>
  <si>
    <t>Warren</t>
  </si>
  <si>
    <t>01083</t>
  </si>
  <si>
    <t>413-436-9256 x1003</t>
  </si>
  <si>
    <t>413-436-9738</t>
  </si>
  <si>
    <t>bkustigian@quaboagrsd.org</t>
  </si>
  <si>
    <t>Quincy</t>
  </si>
  <si>
    <t>02430000</t>
  </si>
  <si>
    <t>Richard Decristofaro</t>
  </si>
  <si>
    <t>34 Coddington Street</t>
  </si>
  <si>
    <t>02169</t>
  </si>
  <si>
    <t>617-984-8700</t>
  </si>
  <si>
    <t>617-984-8965</t>
  </si>
  <si>
    <t>richarddecristofaro@quincypublicschools.com</t>
  </si>
  <si>
    <t>Ralph C Mahar</t>
  </si>
  <si>
    <t>07550000</t>
  </si>
  <si>
    <t>507 South Main Street</t>
  </si>
  <si>
    <t>Randolph</t>
  </si>
  <si>
    <t>02440000</t>
  </si>
  <si>
    <t>Thomas Anderson</t>
  </si>
  <si>
    <t>40 Highland Avenue</t>
  </si>
  <si>
    <t>02368</t>
  </si>
  <si>
    <t>781-961-6205</t>
  </si>
  <si>
    <t>781-961-6295</t>
  </si>
  <si>
    <t>Reading</t>
  </si>
  <si>
    <t>02460000</t>
  </si>
  <si>
    <t>John F Doherty</t>
  </si>
  <si>
    <t>82 Oakland Road</t>
  </si>
  <si>
    <t>01867</t>
  </si>
  <si>
    <t>781-944-5800</t>
  </si>
  <si>
    <t>781-942-9149</t>
  </si>
  <si>
    <t>john.doherty@reading.k12.ma.us</t>
  </si>
  <si>
    <t>Revere</t>
  </si>
  <si>
    <t>02480000</t>
  </si>
  <si>
    <t>Dianne K Kelly</t>
  </si>
  <si>
    <t>101 School Street</t>
  </si>
  <si>
    <t>02151</t>
  </si>
  <si>
    <t>781-286-8226</t>
  </si>
  <si>
    <t>781-286-8221</t>
  </si>
  <si>
    <t>Richmond</t>
  </si>
  <si>
    <t>02490000</t>
  </si>
  <si>
    <t>1831 State Road</t>
  </si>
  <si>
    <t>413-698-2207 x127</t>
  </si>
  <si>
    <t>02500000</t>
  </si>
  <si>
    <t>508-758-2772 x24</t>
  </si>
  <si>
    <t>02510000</t>
  </si>
  <si>
    <t>Alan H Cron</t>
  </si>
  <si>
    <t>34 MacKinlay Way</t>
  </si>
  <si>
    <t>781-878-3893</t>
  </si>
  <si>
    <t>781-982-1483</t>
  </si>
  <si>
    <t>acron@rocklandschools.org</t>
  </si>
  <si>
    <t>Rockport</t>
  </si>
  <si>
    <t>02520000</t>
  </si>
  <si>
    <t>Robert Everton Liebow</t>
  </si>
  <si>
    <t>24 Jerdens Lane</t>
  </si>
  <si>
    <t>01966</t>
  </si>
  <si>
    <t>978-546-1200</t>
  </si>
  <si>
    <t>978-546-1205</t>
  </si>
  <si>
    <t>rliebow@rpk12.org</t>
  </si>
  <si>
    <t>Rowe</t>
  </si>
  <si>
    <t>02530000</t>
  </si>
  <si>
    <t>Stoneham</t>
  </si>
  <si>
    <t>02180</t>
  </si>
  <si>
    <t>02580000</t>
  </si>
  <si>
    <t>29 Highland Avenue</t>
  </si>
  <si>
    <t>978-740-1212</t>
  </si>
  <si>
    <t>978-740-3083</t>
  </si>
  <si>
    <t>Sandwich</t>
  </si>
  <si>
    <t>02610000</t>
  </si>
  <si>
    <t>Pamela A Gould</t>
  </si>
  <si>
    <t>33 Water Street</t>
  </si>
  <si>
    <t>02563</t>
  </si>
  <si>
    <t>508-888-1054 x11</t>
  </si>
  <si>
    <t>508-888-9505</t>
  </si>
  <si>
    <t>pgould@sandwich.k12.ma.us</t>
  </si>
  <si>
    <t>02620000</t>
  </si>
  <si>
    <t>David J DeRuosi</t>
  </si>
  <si>
    <t>781-231-5000 x117</t>
  </si>
  <si>
    <t>781-233-9424</t>
  </si>
  <si>
    <t>dderuosi@saugus.k12.ma.us</t>
  </si>
  <si>
    <t>Savoy</t>
  </si>
  <si>
    <t>02630000</t>
  </si>
  <si>
    <t>26 Chapel Road</t>
  </si>
  <si>
    <t>01256</t>
  </si>
  <si>
    <t>413-743-1992</t>
  </si>
  <si>
    <t>413-743-1114</t>
  </si>
  <si>
    <t>Scituate</t>
  </si>
  <si>
    <t>02640000</t>
  </si>
  <si>
    <t>606 C J Cushing Hwy</t>
  </si>
  <si>
    <t>02066</t>
  </si>
  <si>
    <t>781-545-8759 x310</t>
  </si>
  <si>
    <t>781-545-6291</t>
  </si>
  <si>
    <t>Seekonk</t>
  </si>
  <si>
    <t>02650000</t>
  </si>
  <si>
    <t>25 Water Lane</t>
  </si>
  <si>
    <t>02771</t>
  </si>
  <si>
    <t>508-399-5106</t>
  </si>
  <si>
    <t>508-399-5128</t>
  </si>
  <si>
    <t>Sharon</t>
  </si>
  <si>
    <t>02660000</t>
  </si>
  <si>
    <t>75 Mountain Street</t>
  </si>
  <si>
    <t>02067</t>
  </si>
  <si>
    <t>781-784-1570</t>
  </si>
  <si>
    <t>781-784-1573</t>
  </si>
  <si>
    <t>Shawsheen Valley Regional Vocational Technical</t>
  </si>
  <si>
    <t>08710000</t>
  </si>
  <si>
    <t>100 Cook Street</t>
  </si>
  <si>
    <t>978-667-2111</t>
  </si>
  <si>
    <t>978-663-6272</t>
  </si>
  <si>
    <t>Sherborn</t>
  </si>
  <si>
    <t>02690000</t>
  </si>
  <si>
    <t>Shrewsbury</t>
  </si>
  <si>
    <t>02710000</t>
  </si>
  <si>
    <t>Joseph M Sawyer</t>
  </si>
  <si>
    <t>100 Maple Avenue</t>
  </si>
  <si>
    <t>01545</t>
  </si>
  <si>
    <t>508-841-8400</t>
  </si>
  <si>
    <t>508-841-8490</t>
  </si>
  <si>
    <t>jsawyer@shrewsbury.k12.ma.us</t>
  </si>
  <si>
    <t>Shutesbury</t>
  </si>
  <si>
    <t>02720000</t>
  </si>
  <si>
    <t>Silver Lake</t>
  </si>
  <si>
    <t>07600000</t>
  </si>
  <si>
    <t>Somerset</t>
  </si>
  <si>
    <t>02730000</t>
  </si>
  <si>
    <t>Jeffrey Schoonover</t>
  </si>
  <si>
    <t>580 Whetstone Hill Road</t>
  </si>
  <si>
    <t>02726</t>
  </si>
  <si>
    <t>508-324-3100 x8</t>
  </si>
  <si>
    <t>508-324-3104</t>
  </si>
  <si>
    <t>schoonoverj@sbregional.org</t>
  </si>
  <si>
    <t>Somerset Berkley Regional School District</t>
  </si>
  <si>
    <t>07630000</t>
  </si>
  <si>
    <t>580 Whetstone Hill</t>
  </si>
  <si>
    <t>508-324-3100 x215</t>
  </si>
  <si>
    <t>Somerville</t>
  </si>
  <si>
    <t>02740000</t>
  </si>
  <si>
    <t>Mary E Skipper</t>
  </si>
  <si>
    <t>8 Bonair Street</t>
  </si>
  <si>
    <t>02145</t>
  </si>
  <si>
    <t>617-625-6600 x6000</t>
  </si>
  <si>
    <t>617-629-5661</t>
  </si>
  <si>
    <t>mskipper@k12.somerville.ma.us</t>
  </si>
  <si>
    <t>Swansea</t>
  </si>
  <si>
    <t>02777</t>
  </si>
  <si>
    <t>02780000</t>
  </si>
  <si>
    <t>Nicholas Young</t>
  </si>
  <si>
    <t>116 Main Street</t>
  </si>
  <si>
    <t>413-538-5060 x108</t>
  </si>
  <si>
    <t>413-532-6284</t>
  </si>
  <si>
    <t>nyoung@shschools.com</t>
  </si>
  <si>
    <t>South Middlesex Regional Vocational Technical</t>
  </si>
  <si>
    <t>08290000</t>
  </si>
  <si>
    <t>Jonathan Evans</t>
  </si>
  <si>
    <t>750 Winter Street</t>
  </si>
  <si>
    <t>508-416-2250</t>
  </si>
  <si>
    <t>508-416-2342</t>
  </si>
  <si>
    <t>jevans@jpkeefehs.org</t>
  </si>
  <si>
    <t>South Shore Regional Vocational Technical</t>
  </si>
  <si>
    <t>08730000</t>
  </si>
  <si>
    <t>Thomas J Hickey</t>
  </si>
  <si>
    <t>476 Webster Street</t>
  </si>
  <si>
    <t>781-878-8822 x112</t>
  </si>
  <si>
    <t>781-982-0281</t>
  </si>
  <si>
    <t>thickey@ssvotech.org</t>
  </si>
  <si>
    <t>Southampton</t>
  </si>
  <si>
    <t>02750000</t>
  </si>
  <si>
    <t>02760000</t>
  </si>
  <si>
    <t>Southbridge</t>
  </si>
  <si>
    <t>02770000</t>
  </si>
  <si>
    <t>25 Cole Avenue</t>
  </si>
  <si>
    <t>01550</t>
  </si>
  <si>
    <t>508-764-5414</t>
  </si>
  <si>
    <t>508-764-8325</t>
  </si>
  <si>
    <t>Southeastern Regional Vocational Technical</t>
  </si>
  <si>
    <t>08720000</t>
  </si>
  <si>
    <t>Luis Lopes</t>
  </si>
  <si>
    <t>250 Foundry Street</t>
  </si>
  <si>
    <t>South Easton</t>
  </si>
  <si>
    <t>02375</t>
  </si>
  <si>
    <t>508-230-1200 x215</t>
  </si>
  <si>
    <t>508-230-1215</t>
  </si>
  <si>
    <t>llopes@sersd.org</t>
  </si>
  <si>
    <t>Southern Berkshire</t>
  </si>
  <si>
    <t>07650000</t>
  </si>
  <si>
    <t>PO BOX 339</t>
  </si>
  <si>
    <t>Southern Worcester County Regional Vocational Technical</t>
  </si>
  <si>
    <t>08760000</t>
  </si>
  <si>
    <t>John A LaFleche</t>
  </si>
  <si>
    <t>57 Old Muggett Hill Road</t>
  </si>
  <si>
    <t>Charlton</t>
  </si>
  <si>
    <t>01507</t>
  </si>
  <si>
    <t>508-248-5971 x1703</t>
  </si>
  <si>
    <t>508-248-4747</t>
  </si>
  <si>
    <t>Southwick-Tolland-Granville Regional School District</t>
  </si>
  <si>
    <t>07660000</t>
  </si>
  <si>
    <t>Spencer-E Brookfield</t>
  </si>
  <si>
    <t>07670000</t>
  </si>
  <si>
    <t>02810000</t>
  </si>
  <si>
    <t>Daniel J Warwick</t>
  </si>
  <si>
    <t>1550 Main Street</t>
  </si>
  <si>
    <t>01103</t>
  </si>
  <si>
    <t>413-787-7100</t>
  </si>
  <si>
    <t>413-787-7171</t>
  </si>
  <si>
    <t>warwickd@springfieldpublicschools.com</t>
  </si>
  <si>
    <t>02840000</t>
  </si>
  <si>
    <t>149 Franklin Street</t>
  </si>
  <si>
    <t>781-279-3802</t>
  </si>
  <si>
    <t>781-279-3818</t>
  </si>
  <si>
    <t>02850000</t>
  </si>
  <si>
    <t>Marguerite C Rizzi</t>
  </si>
  <si>
    <t>232 Pearl Street</t>
  </si>
  <si>
    <t>781-344-4000 x1232</t>
  </si>
  <si>
    <t>781-344-6417</t>
  </si>
  <si>
    <t>m_rizzi@stoughtonschools.org</t>
  </si>
  <si>
    <t>Sturbridge</t>
  </si>
  <si>
    <t>02870000</t>
  </si>
  <si>
    <t>02880000</t>
  </si>
  <si>
    <t>40 Fairbank Road</t>
  </si>
  <si>
    <t>978-443-9001</t>
  </si>
  <si>
    <t>Sunderland</t>
  </si>
  <si>
    <t>02890000</t>
  </si>
  <si>
    <t>Sutton</t>
  </si>
  <si>
    <t>02900000</t>
  </si>
  <si>
    <t>Theodore F Friend</t>
  </si>
  <si>
    <t>383 Boston Rd</t>
  </si>
  <si>
    <t>01590</t>
  </si>
  <si>
    <t>508-581-1600</t>
  </si>
  <si>
    <t>508-865-6463</t>
  </si>
  <si>
    <t>friendt@suttonschools.net</t>
  </si>
  <si>
    <t>Swampscott</t>
  </si>
  <si>
    <t>02910000</t>
  </si>
  <si>
    <t>Pamela R Angelakis</t>
  </si>
  <si>
    <t>207 Forest Avenue</t>
  </si>
  <si>
    <t>01907</t>
  </si>
  <si>
    <t>781-596-8800</t>
  </si>
  <si>
    <t>781-599-2502</t>
  </si>
  <si>
    <t>angelakis@swampscott.k12.ma.us</t>
  </si>
  <si>
    <t>02920000</t>
  </si>
  <si>
    <t>John J Robidoux</t>
  </si>
  <si>
    <t>1 Gardners Neck Road</t>
  </si>
  <si>
    <t>508-675-1195</t>
  </si>
  <si>
    <t>508-672-1040</t>
  </si>
  <si>
    <t>jrobidoux@swanseaschools.org</t>
  </si>
  <si>
    <t>Tantasqua</t>
  </si>
  <si>
    <t>07700000</t>
  </si>
  <si>
    <t>02930000</t>
  </si>
  <si>
    <t>215 Harris Street</t>
  </si>
  <si>
    <t>508-821-1201</t>
  </si>
  <si>
    <t>508-821-1177</t>
  </si>
  <si>
    <t>Tewksbury</t>
  </si>
  <si>
    <t>02950000</t>
  </si>
  <si>
    <t>Christopher Malone</t>
  </si>
  <si>
    <t>139 Pleasant Street</t>
  </si>
  <si>
    <t>01876</t>
  </si>
  <si>
    <t>978-640-7800</t>
  </si>
  <si>
    <t>978-640-7804</t>
  </si>
  <si>
    <t>cmalone@tewksbury.k12.ma.us</t>
  </si>
  <si>
    <t>Tisbury</t>
  </si>
  <si>
    <t>02960000</t>
  </si>
  <si>
    <t>Topsfield</t>
  </si>
  <si>
    <t>02980000</t>
  </si>
  <si>
    <t>Tri-County Regional Vocational Technical</t>
  </si>
  <si>
    <t>08780000</t>
  </si>
  <si>
    <t>Stephen Dockray</t>
  </si>
  <si>
    <t>147 Pond Street</t>
  </si>
  <si>
    <t>508-528-5400 x101</t>
  </si>
  <si>
    <t>508-528-6074</t>
  </si>
  <si>
    <t>dockray@tri-county.us</t>
  </si>
  <si>
    <t>Triton</t>
  </si>
  <si>
    <t>07730000</t>
  </si>
  <si>
    <t>Brian L Forget</t>
  </si>
  <si>
    <t>Truro</t>
  </si>
  <si>
    <t>03000000</t>
  </si>
  <si>
    <t>Michael Gradone</t>
  </si>
  <si>
    <t>P O Box 2029</t>
  </si>
  <si>
    <t>02666</t>
  </si>
  <si>
    <t>508-487-1558</t>
  </si>
  <si>
    <t>508-487-4289</t>
  </si>
  <si>
    <t>gradonem@truromass.org</t>
  </si>
  <si>
    <t>03010000</t>
  </si>
  <si>
    <t>Michael Robert Flanagan</t>
  </si>
  <si>
    <t>50 Norris Rd</t>
  </si>
  <si>
    <t>978-649-7488</t>
  </si>
  <si>
    <t>978-649-7199</t>
  </si>
  <si>
    <t>michael.flanagan@tyngsboroughps.org</t>
  </si>
  <si>
    <t>Up-Island Regional</t>
  </si>
  <si>
    <t>07740000</t>
  </si>
  <si>
    <t>Upper Cape Cod Regional Vocational Technical</t>
  </si>
  <si>
    <t>08790000</t>
  </si>
  <si>
    <t>Robert A Dutch</t>
  </si>
  <si>
    <t>220 Sandwich Rd</t>
  </si>
  <si>
    <t>508-759-7711 x201</t>
  </si>
  <si>
    <t>508-759-7208</t>
  </si>
  <si>
    <t>bdutch@uppercapetech.org</t>
  </si>
  <si>
    <t>Uxbridge</t>
  </si>
  <si>
    <t>03040000</t>
  </si>
  <si>
    <t>01569</t>
  </si>
  <si>
    <t>508-278-8648 x100</t>
  </si>
  <si>
    <t>Wachusett</t>
  </si>
  <si>
    <t>07750000</t>
  </si>
  <si>
    <t>c/o Jefferson School</t>
  </si>
  <si>
    <t>darryll_mccall@wrsd.net</t>
  </si>
  <si>
    <t>03050000</t>
  </si>
  <si>
    <t>60 Farm Street</t>
  </si>
  <si>
    <t>781-246-6400</t>
  </si>
  <si>
    <t>781-245-9164</t>
  </si>
  <si>
    <t>Wales</t>
  </si>
  <si>
    <t>03060000</t>
  </si>
  <si>
    <t>03070000</t>
  </si>
  <si>
    <t>Lincoln D Lynch</t>
  </si>
  <si>
    <t>135 School Street</t>
  </si>
  <si>
    <t>508-660-7200</t>
  </si>
  <si>
    <t>508-668-1167</t>
  </si>
  <si>
    <t>llynch@walpole.k12.ma.us</t>
  </si>
  <si>
    <t>Waltham</t>
  </si>
  <si>
    <t>03080000</t>
  </si>
  <si>
    <t>Drew M Echelson</t>
  </si>
  <si>
    <t>617 Lexington Street</t>
  </si>
  <si>
    <t>02452</t>
  </si>
  <si>
    <t>781-314-5400</t>
  </si>
  <si>
    <t>781-314-5411</t>
  </si>
  <si>
    <t>drewechelson@walthampublicschools.org</t>
  </si>
  <si>
    <t>Ware</t>
  </si>
  <si>
    <t>03090000</t>
  </si>
  <si>
    <t>Marlene A Di Leo</t>
  </si>
  <si>
    <t>P O Box 240</t>
  </si>
  <si>
    <t>01082</t>
  </si>
  <si>
    <t>413-967-4271 x16</t>
  </si>
  <si>
    <t>413-967-9580</t>
  </si>
  <si>
    <t>mdileo@ware.k12.ma.us</t>
  </si>
  <si>
    <t>Wareham</t>
  </si>
  <si>
    <t>03100000</t>
  </si>
  <si>
    <t>Kimberly Shaver-Hood</t>
  </si>
  <si>
    <t>48 Marion Road</t>
  </si>
  <si>
    <t>02571</t>
  </si>
  <si>
    <t>508-291-3500</t>
  </si>
  <si>
    <t>508-291-3578</t>
  </si>
  <si>
    <t>kshaver-hood@wareham.k12.ma.us</t>
  </si>
  <si>
    <t>Watertown</t>
  </si>
  <si>
    <t>03140000</t>
  </si>
  <si>
    <t>30 Common Street</t>
  </si>
  <si>
    <t>02472</t>
  </si>
  <si>
    <t>617-926-7700</t>
  </si>
  <si>
    <t>617-923-1234</t>
  </si>
  <si>
    <t>Wayland</t>
  </si>
  <si>
    <t>03150000</t>
  </si>
  <si>
    <t>41 Cochituate Rd</t>
  </si>
  <si>
    <t>01778</t>
  </si>
  <si>
    <t>508-358-3774</t>
  </si>
  <si>
    <t>508-358-7708</t>
  </si>
  <si>
    <t>Webster</t>
  </si>
  <si>
    <t>03160000</t>
  </si>
  <si>
    <t>01570</t>
  </si>
  <si>
    <t>508-943-0104</t>
  </si>
  <si>
    <t>Wellesley</t>
  </si>
  <si>
    <t>03170000</t>
  </si>
  <si>
    <t>David Lussier</t>
  </si>
  <si>
    <t>40 Kingsbury Street</t>
  </si>
  <si>
    <t>02481</t>
  </si>
  <si>
    <t>781-446-6210 x4505</t>
  </si>
  <si>
    <t>lussierd@wellesleyps.org</t>
  </si>
  <si>
    <t>Wellfleet</t>
  </si>
  <si>
    <t>03180000</t>
  </si>
  <si>
    <t>West Boylston</t>
  </si>
  <si>
    <t>03220000</t>
  </si>
  <si>
    <t>Elizabeth A Schaper</t>
  </si>
  <si>
    <t>125 Crescent Street</t>
  </si>
  <si>
    <t>01583</t>
  </si>
  <si>
    <t>508-835-2917 x207</t>
  </si>
  <si>
    <t>508-835-8992</t>
  </si>
  <si>
    <t>elizabethschaper@wbschools.com</t>
  </si>
  <si>
    <t>West Bridgewater</t>
  </si>
  <si>
    <t>03230000</t>
  </si>
  <si>
    <t>Patricia W Oakley</t>
  </si>
  <si>
    <t>2 Spring Street</t>
  </si>
  <si>
    <t>02379</t>
  </si>
  <si>
    <t>508-894-1230</t>
  </si>
  <si>
    <t>508-894-1232</t>
  </si>
  <si>
    <t>poakley@wbridgewater.com</t>
  </si>
  <si>
    <t>03320000</t>
  </si>
  <si>
    <t>Michael J. Richard</t>
  </si>
  <si>
    <t>26 Central Street</t>
  </si>
  <si>
    <t>413-263-3300</t>
  </si>
  <si>
    <t>413-495-1725</t>
  </si>
  <si>
    <t>mrichard@wsps.org</t>
  </si>
  <si>
    <t>Westborough</t>
  </si>
  <si>
    <t>03210000</t>
  </si>
  <si>
    <t>Amber Bock</t>
  </si>
  <si>
    <t>45 West Main Street</t>
  </si>
  <si>
    <t>01581</t>
  </si>
  <si>
    <t>508-836-7700</t>
  </si>
  <si>
    <t>508-836-7704</t>
  </si>
  <si>
    <t>bocka@westboroughk12.org</t>
  </si>
  <si>
    <t>Westfield</t>
  </si>
  <si>
    <t>03250000</t>
  </si>
  <si>
    <t>Stefan J Czaporowski</t>
  </si>
  <si>
    <t>94 North Elm Street</t>
  </si>
  <si>
    <t>Suite 101</t>
  </si>
  <si>
    <t>01085</t>
  </si>
  <si>
    <t>413-572-6403</t>
  </si>
  <si>
    <t>413-572-6518</t>
  </si>
  <si>
    <t>s.czaporowski@schoolsofwestfield.org</t>
  </si>
  <si>
    <t>03260000</t>
  </si>
  <si>
    <t>Everett V Olsen</t>
  </si>
  <si>
    <t>23 Depot Street</t>
  </si>
  <si>
    <t>978-692-5560 x2103</t>
  </si>
  <si>
    <t>978-392-4497</t>
  </si>
  <si>
    <t>bolsen@westfordk12.us</t>
  </si>
  <si>
    <t>03270000</t>
  </si>
  <si>
    <t>Weston</t>
  </si>
  <si>
    <t>03300000</t>
  </si>
  <si>
    <t>Midge Connolly</t>
  </si>
  <si>
    <t>89 Wellesley Street</t>
  </si>
  <si>
    <t>02493</t>
  </si>
  <si>
    <t>781-786-5210</t>
  </si>
  <si>
    <t>781-786-5209</t>
  </si>
  <si>
    <t>connollym@weston.org</t>
  </si>
  <si>
    <t>Westport</t>
  </si>
  <si>
    <t>03310000</t>
  </si>
  <si>
    <t>17 Main Rd</t>
  </si>
  <si>
    <t>02790</t>
  </si>
  <si>
    <t>508-636-1140</t>
  </si>
  <si>
    <t>508-636-1146</t>
  </si>
  <si>
    <t>Westwood</t>
  </si>
  <si>
    <t>03350000</t>
  </si>
  <si>
    <t>220 Nahatan Street</t>
  </si>
  <si>
    <t>02090</t>
  </si>
  <si>
    <t>781-326-8154</t>
  </si>
  <si>
    <t>Weymouth</t>
  </si>
  <si>
    <t>03360000</t>
  </si>
  <si>
    <t>Jennifer E Curtis-Whipple</t>
  </si>
  <si>
    <t>111 Middle Street</t>
  </si>
  <si>
    <t>02189</t>
  </si>
  <si>
    <t>781-335-1460 x20331</t>
  </si>
  <si>
    <t>781-335-8777</t>
  </si>
  <si>
    <t>jennifer.whipple@weymouthschools.org</t>
  </si>
  <si>
    <t>Whately</t>
  </si>
  <si>
    <t>03370000</t>
  </si>
  <si>
    <t>Whitman-Hanson</t>
  </si>
  <si>
    <t>07800000</t>
  </si>
  <si>
    <t>Whittier Regional Vocational Technical</t>
  </si>
  <si>
    <t>08850000</t>
  </si>
  <si>
    <t>Maureen A Lynch</t>
  </si>
  <si>
    <t>115 Amesbury Line Rd</t>
  </si>
  <si>
    <t>978-373-4101 x225</t>
  </si>
  <si>
    <t>978-521-0260</t>
  </si>
  <si>
    <t>mlynch@whittier.tec.ma.us</t>
  </si>
  <si>
    <t>Williamsburg</t>
  </si>
  <si>
    <t>03400000</t>
  </si>
  <si>
    <t>Wilmington</t>
  </si>
  <si>
    <t>03420000</t>
  </si>
  <si>
    <t>161 Church Street</t>
  </si>
  <si>
    <t>01887</t>
  </si>
  <si>
    <t>978-694-6000</t>
  </si>
  <si>
    <t>978-694-6005</t>
  </si>
  <si>
    <t>Winchendon</t>
  </si>
  <si>
    <t>03430000</t>
  </si>
  <si>
    <t>175 Grove Street</t>
  </si>
  <si>
    <t>01475</t>
  </si>
  <si>
    <t>978-297-0031</t>
  </si>
  <si>
    <t>978-297-5250</t>
  </si>
  <si>
    <t>Winchester</t>
  </si>
  <si>
    <t>03440000</t>
  </si>
  <si>
    <t>Judith Evans</t>
  </si>
  <si>
    <t>40 Samoset Road</t>
  </si>
  <si>
    <t>01890</t>
  </si>
  <si>
    <t>781-721-7004</t>
  </si>
  <si>
    <t>781-721-0016</t>
  </si>
  <si>
    <t>jevans@winchesterps.org</t>
  </si>
  <si>
    <t>Winthrop</t>
  </si>
  <si>
    <t>03460000</t>
  </si>
  <si>
    <t>1 Metcalf Square</t>
  </si>
  <si>
    <t>02152</t>
  </si>
  <si>
    <t>617-846-5500 x110</t>
  </si>
  <si>
    <t>617-539-0891</t>
  </si>
  <si>
    <t>Woburn</t>
  </si>
  <si>
    <t>03470000</t>
  </si>
  <si>
    <t>55 Locust Street</t>
  </si>
  <si>
    <t>01801</t>
  </si>
  <si>
    <t>781-937-8233 x11200</t>
  </si>
  <si>
    <t>781-932-0668</t>
  </si>
  <si>
    <t>03480000</t>
  </si>
  <si>
    <t>Maureen F Binienda</t>
  </si>
  <si>
    <t>20 Irving Street</t>
  </si>
  <si>
    <t>01609</t>
  </si>
  <si>
    <t>508-799-3115</t>
  </si>
  <si>
    <t>508-799-3119</t>
  </si>
  <si>
    <t>Worthington</t>
  </si>
  <si>
    <t>03490000</t>
  </si>
  <si>
    <t>Wrentham</t>
  </si>
  <si>
    <t>03500000</t>
  </si>
  <si>
    <t>Allan Walter Cameron</t>
  </si>
  <si>
    <t>120 Taunton Street</t>
  </si>
  <si>
    <t>02093</t>
  </si>
  <si>
    <t>508-384-5430</t>
  </si>
  <si>
    <t>508-384-5444</t>
  </si>
  <si>
    <t>camerona@wrenthamschools.org</t>
  </si>
  <si>
    <t>Emails</t>
  </si>
  <si>
    <t>*</t>
  </si>
  <si>
    <t>School Choice Receiving District Status</t>
  </si>
  <si>
    <t>Massachusetts Department of Elementary and Secondary Education</t>
  </si>
  <si>
    <t>Office of District and School Finance</t>
  </si>
  <si>
    <t>Open grades</t>
  </si>
  <si>
    <t>Specified grades</t>
  </si>
  <si>
    <t>Open grades2</t>
  </si>
  <si>
    <t>Select your district:</t>
  </si>
  <si>
    <t>Contact name:</t>
  </si>
  <si>
    <t>Title:</t>
  </si>
  <si>
    <t>Email:</t>
  </si>
  <si>
    <t>Phone:</t>
  </si>
  <si>
    <t>If yes, please indicate the date that the vote took place:</t>
  </si>
  <si>
    <t>Did the school committee vote specify that the district will only accept new school choice students in certain grades?</t>
  </si>
  <si>
    <t>0050	Canton</t>
  </si>
  <si>
    <t>Superintendent of Schools</t>
  </si>
  <si>
    <t>0773	Triton</t>
  </si>
  <si>
    <t>Brian.Forget@tritonschools.org</t>
  </si>
  <si>
    <t>0291	Swampscott</t>
  </si>
  <si>
    <t>Executive Assistant to Superintendent</t>
  </si>
  <si>
    <t>kniefs@carver.org</t>
  </si>
  <si>
    <t>Executive Assistant to the Superintendent</t>
  </si>
  <si>
    <t>0821	Greater Fall River Regional Vocational Technical</t>
  </si>
  <si>
    <t>Gary Reese</t>
  </si>
  <si>
    <t>0717	Mohawk Trail</t>
  </si>
  <si>
    <t>508-987-6050 x1111</t>
  </si>
  <si>
    <t>tenczam@lpsma.net</t>
  </si>
  <si>
    <t>0685	Hawlemont</t>
  </si>
  <si>
    <t>Paul Zinni</t>
  </si>
  <si>
    <t>rlind@nbschools.org</t>
  </si>
  <si>
    <t>Org4Code</t>
  </si>
  <si>
    <t>StatusLookup</t>
  </si>
  <si>
    <t>VoteLookup</t>
  </si>
  <si>
    <t>Blank</t>
  </si>
  <si>
    <t>1071 Washington St.</t>
  </si>
  <si>
    <t>Steven P Lemanski</t>
  </si>
  <si>
    <t>slemanski@agawamed.org</t>
  </si>
  <si>
    <t>meg@mybps.us</t>
  </si>
  <si>
    <t>Jeffrey Zanghi</t>
  </si>
  <si>
    <t>jzanghi@bbrsd.org</t>
  </si>
  <si>
    <t>Steven Meyer</t>
  </si>
  <si>
    <t>smeyer@clinton.k12.ma.us</t>
  </si>
  <si>
    <t>Laurie Hunter</t>
  </si>
  <si>
    <t>lhunter@concordps.org</t>
  </si>
  <si>
    <t>Kevin G Maines</t>
  </si>
  <si>
    <t>kmaines@douglasps.net</t>
  </si>
  <si>
    <t>Andrew W. Keough</t>
  </si>
  <si>
    <t>keougha@doversherborn.org</t>
  </si>
  <si>
    <t>John Antonucci</t>
  </si>
  <si>
    <t>jantonucci@duxbury.k12.ma.us</t>
  </si>
  <si>
    <t>Lisha Marie Cabral</t>
  </si>
  <si>
    <t>lcabral@easton.k12.ma.us</t>
  </si>
  <si>
    <t>Amy A Berdos</t>
  </si>
  <si>
    <t>berdosa@foxborough.k12.ma.us</t>
  </si>
  <si>
    <t>73 Mt. Wayte Avenue</t>
  </si>
  <si>
    <t>Suite 5</t>
  </si>
  <si>
    <t>508-626-9118</t>
  </si>
  <si>
    <t>Sara Ahern</t>
  </si>
  <si>
    <t>aherns@franklinps.net</t>
  </si>
  <si>
    <t>Julie A Hamilton</t>
  </si>
  <si>
    <t>hamilton@holbrook.k12.ma.us</t>
  </si>
  <si>
    <t>Carol Cavanaugh</t>
  </si>
  <si>
    <t>ccavanaugh@hopkinton.k12.ma.us</t>
  </si>
  <si>
    <t>Marco Rodrigues</t>
  </si>
  <si>
    <t>mcrodrigues@hudson.k12.ma.us</t>
  </si>
  <si>
    <t>Michael F Devine</t>
  </si>
  <si>
    <t>mdevine@town.hull.ma.us</t>
  </si>
  <si>
    <t>Brian J Blake</t>
  </si>
  <si>
    <t>bblake@ipsk12.net</t>
  </si>
  <si>
    <t>237 Essex Street</t>
  </si>
  <si>
    <t>H. Jake Eberwein</t>
  </si>
  <si>
    <t>Marilyn A Tencza</t>
  </si>
  <si>
    <t>Paula L Deacon</t>
  </si>
  <si>
    <t>781-861-2580</t>
  </si>
  <si>
    <t>John Oteri</t>
  </si>
  <si>
    <t>JOTERI@MALDENPS.ORG</t>
  </si>
  <si>
    <t>Anna P Nolin</t>
  </si>
  <si>
    <t>508-647-6500 x0</t>
  </si>
  <si>
    <t>anolin@natickps.org</t>
  </si>
  <si>
    <t>Richard A. Lind</t>
  </si>
  <si>
    <t>David Thomson</t>
  </si>
  <si>
    <t>dthomson@norwood.k12.ma.us</t>
  </si>
  <si>
    <t>Kristine Nash</t>
  </si>
  <si>
    <t>27 Lowell Street</t>
  </si>
  <si>
    <t>86 Pond Road</t>
  </si>
  <si>
    <t>01367</t>
  </si>
  <si>
    <t>413-664-9292</t>
  </si>
  <si>
    <t>413-664-9942</t>
  </si>
  <si>
    <t>Ronald Griffin</t>
  </si>
  <si>
    <t>rjgriffin@scit.org</t>
  </si>
  <si>
    <t>Victoria Greer</t>
  </si>
  <si>
    <t>v_greer@sharon.k12.ma.us</t>
  </si>
  <si>
    <t>Jeffrey Villar</t>
  </si>
  <si>
    <t>Jvillar@southbridgepublic.org</t>
  </si>
  <si>
    <t>John Macero</t>
  </si>
  <si>
    <t>jmacero@stonehamschools.org</t>
  </si>
  <si>
    <t>9 North Main Street</t>
  </si>
  <si>
    <t>Deanne Galdston</t>
  </si>
  <si>
    <t>Deanne.Galdston@watertown.k12.ma.us</t>
  </si>
  <si>
    <t>Arthur Unobskey</t>
  </si>
  <si>
    <t>Arthur_Unobskey@wayland.k12.ma.us</t>
  </si>
  <si>
    <t>Ruthann Petruno-Goguen</t>
  </si>
  <si>
    <t>rgoguen@webster-schools.org</t>
  </si>
  <si>
    <t>781-446-6208</t>
  </si>
  <si>
    <t>Emily J Parks</t>
  </si>
  <si>
    <t>781-326-7500 x1341</t>
  </si>
  <si>
    <t>eparks@westwood.k12.ma.us</t>
  </si>
  <si>
    <t>Lisa Anne Howard</t>
  </si>
  <si>
    <t>lhoward@winthrop.k12.ma.us</t>
  </si>
  <si>
    <t>Matthew T. Crowley</t>
  </si>
  <si>
    <t>mcrowley@woburnps.com</t>
  </si>
  <si>
    <t>Institutional Schools</t>
  </si>
  <si>
    <t>03700000</t>
  </si>
  <si>
    <t>Mary Lou Chapman</t>
  </si>
  <si>
    <t>75 Pleasant Street</t>
  </si>
  <si>
    <t>Room 4-429</t>
  </si>
  <si>
    <t>781-338-3305</t>
  </si>
  <si>
    <t>mchapman@doe.mass.edu</t>
  </si>
  <si>
    <t>Andrew Linkenhoker</t>
  </si>
  <si>
    <t>alinkenhoker@smithtec.org</t>
  </si>
  <si>
    <t>Ma Academy for Math and Science</t>
  </si>
  <si>
    <t>04680000</t>
  </si>
  <si>
    <t>Michael G Barney</t>
  </si>
  <si>
    <t>85 Prescott Street</t>
  </si>
  <si>
    <t>01605</t>
  </si>
  <si>
    <t>508-831-5859</t>
  </si>
  <si>
    <t>508-831-5880</t>
  </si>
  <si>
    <t>mbarney@wpi.edu</t>
  </si>
  <si>
    <t>Darcy Fernandes</t>
  </si>
  <si>
    <t>dfernandes@arrsd.org</t>
  </si>
  <si>
    <t>Laura Chesson</t>
  </si>
  <si>
    <t>lchesson@gdrsd.org</t>
  </si>
  <si>
    <t>97 F Sumner Turner Road</t>
  </si>
  <si>
    <t>Beth Regulbuto</t>
  </si>
  <si>
    <t>bregulbuto@sbrsd.org</t>
  </si>
  <si>
    <t>Joseph Mastrocola</t>
  </si>
  <si>
    <t>jmastrocola@gltech.org</t>
  </si>
  <si>
    <t>JLafleche@baypath.net</t>
  </si>
  <si>
    <t>Adele Sands</t>
  </si>
  <si>
    <t>asands@bcahs.com</t>
  </si>
  <si>
    <t>39010000</t>
  </si>
  <si>
    <t>413-475-3879</t>
  </si>
  <si>
    <t>413-475-3909</t>
  </si>
  <si>
    <t>TEC Connections Academy Commonwealth Virtual School District</t>
  </si>
  <si>
    <t>39020000</t>
  </si>
  <si>
    <t>Adam N. Goldberg</t>
  </si>
  <si>
    <t>141 Mansion Drive</t>
  </si>
  <si>
    <t>East Walpole</t>
  </si>
  <si>
    <t>02032</t>
  </si>
  <si>
    <t>774-315-5123</t>
  </si>
  <si>
    <t>agoldberg@tecca.connectionsacademy.org</t>
  </si>
  <si>
    <t>darius.modestow@frsu38.org</t>
  </si>
  <si>
    <t>Elizabeth Zielinski</t>
  </si>
  <si>
    <t>jcabral@tauntonschools.org</t>
  </si>
  <si>
    <t>See if you can set-up next year's survey to only allow 1 response per district</t>
  </si>
  <si>
    <t>K-11</t>
  </si>
  <si>
    <t>Concat</t>
  </si>
  <si>
    <t>GradeSpan</t>
  </si>
  <si>
    <t>FinalStatus</t>
  </si>
  <si>
    <t>Grades</t>
  </si>
  <si>
    <t>Survey</t>
  </si>
  <si>
    <t>Letters/Emails</t>
  </si>
  <si>
    <t>Grades2</t>
  </si>
  <si>
    <t>DOR</t>
  </si>
  <si>
    <t/>
  </si>
  <si>
    <t>508-923-2000</t>
  </si>
  <si>
    <t>978-355-4668</t>
  </si>
  <si>
    <t>kburnham@lunenburgonline.com</t>
  </si>
  <si>
    <t>Peter J Light</t>
  </si>
  <si>
    <t>15 Charter Rd</t>
  </si>
  <si>
    <t>plight@abschools.org</t>
  </si>
  <si>
    <t>Paula Bailey</t>
  </si>
  <si>
    <t>paulabailey@acushnetschools.us</t>
  </si>
  <si>
    <t>John Vosburgh</t>
  </si>
  <si>
    <t>vosburghj@acrsd.net</t>
  </si>
  <si>
    <t>Christine M. Godino</t>
  </si>
  <si>
    <t>cgodino@avon.k12.ma.us</t>
  </si>
  <si>
    <t>pmarano@bpsdk12.org</t>
  </si>
  <si>
    <t>Jason Defalco</t>
  </si>
  <si>
    <t>jdefalco@bmrsd.net</t>
  </si>
  <si>
    <t>lperille@bostonpublicschools.org</t>
  </si>
  <si>
    <t>781-380-0130 x8485</t>
  </si>
  <si>
    <t>Aaron Osborne</t>
  </si>
  <si>
    <t>30 Smith Road</t>
  </si>
  <si>
    <t>Chesterfield</t>
  </si>
  <si>
    <t>01012</t>
  </si>
  <si>
    <t>aosborne@hr-k12.org</t>
  </si>
  <si>
    <t>Darius E Modestow</t>
  </si>
  <si>
    <t>knash@dcrsd.org</t>
  </si>
  <si>
    <t>Allison Leclair</t>
  </si>
  <si>
    <t>superintendent@epsd.us</t>
  </si>
  <si>
    <t>Heidi T Riccio</t>
  </si>
  <si>
    <t>hriccio@essextech.net</t>
  </si>
  <si>
    <t>Lori K Duerr</t>
  </si>
  <si>
    <t>lduerr@falmouth.k12.ma.us</t>
  </si>
  <si>
    <t>rmartin@fcts.us</t>
  </si>
  <si>
    <t>508-839-5421 x1020</t>
  </si>
  <si>
    <t>238 Main St.</t>
  </si>
  <si>
    <t>3rd Floor</t>
  </si>
  <si>
    <t>skhelfaoui@gcvs.org</t>
  </si>
  <si>
    <t>Margaret Marotta</t>
  </si>
  <si>
    <t>margaret.marotta@haverhill-ps.org</t>
  </si>
  <si>
    <t>508-520-8315</t>
  </si>
  <si>
    <t>zinnip@kingphilip.org</t>
  </si>
  <si>
    <t>978-975-5905 x25011</t>
  </si>
  <si>
    <t>3 Washburn Square</t>
  </si>
  <si>
    <t>Kimberly Merrick</t>
  </si>
  <si>
    <t>kmerrick@lenoxps.org</t>
  </si>
  <si>
    <t>paula.deacon@leominsterschools.org</t>
  </si>
  <si>
    <t>Julie L Hackett</t>
  </si>
  <si>
    <t>jhackett@lexingtonma.org</t>
  </si>
  <si>
    <t>Kathleen A. Burnham</t>
  </si>
  <si>
    <t>Michael Edmund Bergeron</t>
  </si>
  <si>
    <t>mbergeron@mps-edu.org</t>
  </si>
  <si>
    <t>Marice Edouard-Vincent</t>
  </si>
  <si>
    <t>medouardvincent@medford.k12.ma.us</t>
  </si>
  <si>
    <t>Brandi L Kwong</t>
  </si>
  <si>
    <t>bikwong@methuen.k12.ma.us</t>
  </si>
  <si>
    <t>tanderson@newbedfordschools.org</t>
  </si>
  <si>
    <t>Sean Gallagher</t>
  </si>
  <si>
    <t>sgallagher@newburyport.k12.ma.us</t>
  </si>
  <si>
    <t>Gregg T Gilligan</t>
  </si>
  <si>
    <t>gilligang@northandoverpublicschools.com</t>
  </si>
  <si>
    <t>Brad Morgan</t>
  </si>
  <si>
    <t>66 Brookline Street</t>
  </si>
  <si>
    <t>Towsend</t>
  </si>
  <si>
    <t>01469</t>
  </si>
  <si>
    <t>bmorgan@nmrsd.org</t>
  </si>
  <si>
    <t>Amy B McKinstry</t>
  </si>
  <si>
    <t>ezielinski@oxps.org</t>
  </si>
  <si>
    <t>4107 Main Street</t>
  </si>
  <si>
    <t>Cara E Murtagh</t>
  </si>
  <si>
    <t>murtaghc@peabody.k12.ma.us</t>
  </si>
  <si>
    <t>Justin Bartholomew</t>
  </si>
  <si>
    <t>jbartholomew@prsd.org</t>
  </si>
  <si>
    <t>Jonathan A. Scagel</t>
  </si>
  <si>
    <t>scagelj@pvrsdk12.org</t>
  </si>
  <si>
    <t>11 Lincoln Street</t>
  </si>
  <si>
    <t>Sheila A Muir</t>
  </si>
  <si>
    <t>smuir@qrsd.org</t>
  </si>
  <si>
    <t>Thea R Stovell</t>
  </si>
  <si>
    <t>stovellt@randolph.k12.ma.us</t>
  </si>
  <si>
    <t>dkelly@reverek12.org</t>
  </si>
  <si>
    <t>John Franzoni</t>
  </si>
  <si>
    <t>Jfranzoni@nbsunion.com</t>
  </si>
  <si>
    <t>Paul Haughey</t>
  </si>
  <si>
    <t>haugheyp@sebrsd.org</t>
  </si>
  <si>
    <t>Brad J Crozier</t>
  </si>
  <si>
    <t>978-443-1058</t>
  </si>
  <si>
    <t>brad_crozier@sudbury.k12.ma.us</t>
  </si>
  <si>
    <t>774-256-9343</t>
  </si>
  <si>
    <t>John J Cabral</t>
  </si>
  <si>
    <t>Frank Tiano</t>
  </si>
  <si>
    <t>508-278-8654</t>
  </si>
  <si>
    <t>ftiano@uxbridge.k12.ma.us</t>
  </si>
  <si>
    <t>Douglas Lyons</t>
  </si>
  <si>
    <t>Doug.Lyons@wpsk12.org</t>
  </si>
  <si>
    <t>77 Poland Street</t>
  </si>
  <si>
    <t>greese@westportschools.org</t>
  </si>
  <si>
    <t>Jeffrey B Szymaniak</t>
  </si>
  <si>
    <t>Jeffrey.Szymaniak@whrsd.org</t>
  </si>
  <si>
    <t>Glenn Brand</t>
  </si>
  <si>
    <t>glenn.brand@wpsk12.com</t>
  </si>
  <si>
    <t>Gretchen Morse-Dobosz</t>
  </si>
  <si>
    <t>147 Huntington Road</t>
  </si>
  <si>
    <t>01098</t>
  </si>
  <si>
    <t>413-238-5856</t>
  </si>
  <si>
    <t>gmorsedobosz@hr-k12.org</t>
  </si>
  <si>
    <t>978-827-1434</t>
  </si>
  <si>
    <t>Superintendent-Director</t>
  </si>
  <si>
    <t>0048	Burlington</t>
  </si>
  <si>
    <t>0161	Ludlow</t>
  </si>
  <si>
    <t>Executive Secretary</t>
  </si>
  <si>
    <t>0099	Foxborough</t>
  </si>
  <si>
    <t>0117	Hadley</t>
  </si>
  <si>
    <t>978-779-0539</t>
  </si>
  <si>
    <t>Administrative Assistant to the Superintendent</t>
  </si>
  <si>
    <t>Administrative Assistant</t>
  </si>
  <si>
    <t>413-498-2911</t>
  </si>
  <si>
    <t>Robert A Tremblay</t>
  </si>
  <si>
    <t>rtremblay@framingham.k12.ma.us</t>
  </si>
  <si>
    <t>18 Harborview Road</t>
  </si>
  <si>
    <t>10 Main Street</t>
  </si>
  <si>
    <t>508-987-6050</t>
  </si>
  <si>
    <t>0350	Wrentham</t>
  </si>
  <si>
    <t>978-639-3211</t>
  </si>
  <si>
    <t>Executive Assistant</t>
  </si>
  <si>
    <t>mary.bergeron@lawrence.k12.ma.us</t>
  </si>
  <si>
    <t>978-975-5905</t>
  </si>
  <si>
    <t>978-448-5505</t>
  </si>
  <si>
    <t>South Shore</t>
  </si>
  <si>
    <t>Acton Boxborough</t>
  </si>
  <si>
    <t>Minuteman</t>
  </si>
  <si>
    <t>Old Colony</t>
  </si>
  <si>
    <t>Bristol County</t>
  </si>
  <si>
    <t>Adams</t>
  </si>
  <si>
    <t>Northern Berkshire</t>
  </si>
  <si>
    <t>Whittier</t>
  </si>
  <si>
    <t>Amherst Pelham</t>
  </si>
  <si>
    <t>Greater Lawrence</t>
  </si>
  <si>
    <t>Ashburnham Westminster</t>
  </si>
  <si>
    <t>Montachusett</t>
  </si>
  <si>
    <t>South Middlesex</t>
  </si>
  <si>
    <t>Athol Royalston</t>
  </si>
  <si>
    <t>Southern Worcester</t>
  </si>
  <si>
    <t>Blue Hills</t>
  </si>
  <si>
    <t>Norfolk County</t>
  </si>
  <si>
    <t>Ayer Shirley</t>
  </si>
  <si>
    <t>Nashoba Valley</t>
  </si>
  <si>
    <t>Cape Cod</t>
  </si>
  <si>
    <t>Shawsheen Valley</t>
  </si>
  <si>
    <t>Pathfinder</t>
  </si>
  <si>
    <t>Blackstone Valley</t>
  </si>
  <si>
    <t>Somerset Berkley</t>
  </si>
  <si>
    <t>Bristol Plymouth</t>
  </si>
  <si>
    <t>Berlin Boylston</t>
  </si>
  <si>
    <t>Assabet Valley</t>
  </si>
  <si>
    <t>Franklin County</t>
  </si>
  <si>
    <t>Essex North Shore</t>
  </si>
  <si>
    <t>Blackstone Millville</t>
  </si>
  <si>
    <t>Upper Cape Cod</t>
  </si>
  <si>
    <t>Boxborough</t>
  </si>
  <si>
    <t>Bridgewater Raynham</t>
  </si>
  <si>
    <t>Southeastern</t>
  </si>
  <si>
    <t>Concord Carlisle</t>
  </si>
  <si>
    <t>Dudley Charlton</t>
  </si>
  <si>
    <t>Monomoy</t>
  </si>
  <si>
    <t>Northeast Metropolitan</t>
  </si>
  <si>
    <t>Chesterfield Goshen</t>
  </si>
  <si>
    <t>Marthas Vineyard</t>
  </si>
  <si>
    <t>Upisland</t>
  </si>
  <si>
    <t>Greater New Bedford</t>
  </si>
  <si>
    <t>Dennis Yarmouth</t>
  </si>
  <si>
    <t>Dighton Rehoboth</t>
  </si>
  <si>
    <t>Dover Sherborn</t>
  </si>
  <si>
    <t>Greater Lowell</t>
  </si>
  <si>
    <t>Groton Dunstable</t>
  </si>
  <si>
    <t>Spencer East Brookfield</t>
  </si>
  <si>
    <t>Manchester Essex</t>
  </si>
  <si>
    <t>Greater Fall River</t>
  </si>
  <si>
    <t>Tri County</t>
  </si>
  <si>
    <t>Freetown Lakeville</t>
  </si>
  <si>
    <t>Gill Montague</t>
  </si>
  <si>
    <t>Southwick Tolland Granville</t>
  </si>
  <si>
    <t>Hamilton Wenham</t>
  </si>
  <si>
    <t>Hampden Wilbraham</t>
  </si>
  <si>
    <t>Whitman Hanson</t>
  </si>
  <si>
    <t>Hubbardston</t>
  </si>
  <si>
    <t>Lanesborough</t>
  </si>
  <si>
    <t>Lincoln Sudbury</t>
  </si>
  <si>
    <t>Mendon Upton</t>
  </si>
  <si>
    <t>New Braintree</t>
  </si>
  <si>
    <t>New Salem Wendell</t>
  </si>
  <si>
    <t>Northboro Southboro</t>
  </si>
  <si>
    <t>Oakham</t>
  </si>
  <si>
    <t>Farmington River</t>
  </si>
  <si>
    <t>Pepperell</t>
  </si>
  <si>
    <t>Shirley</t>
  </si>
  <si>
    <t>Townsend</t>
  </si>
  <si>
    <t>Quaboag</t>
  </si>
  <si>
    <t>West Tisbury</t>
  </si>
  <si>
    <t>Updated 7/20/2018 (source list - Public School Districts Directory, District Profiles</t>
  </si>
  <si>
    <t>Grade</t>
  </si>
  <si>
    <t>Operating Status</t>
  </si>
  <si>
    <t>City/Town</t>
  </si>
  <si>
    <t>Regional District Town of Location</t>
  </si>
  <si>
    <t>Member of Regional</t>
  </si>
  <si>
    <t>WAF - Muni</t>
  </si>
  <si>
    <t>PK,K,01,02,03,04,05,06,07,08,09,10,11,12</t>
  </si>
  <si>
    <t>T</t>
  </si>
  <si>
    <t>na</t>
  </si>
  <si>
    <t>yes</t>
  </si>
  <si>
    <t>00020000</t>
  </si>
  <si>
    <t>Acton (non-op)</t>
  </si>
  <si>
    <t>16 Charter Road</t>
  </si>
  <si>
    <t>NA</t>
  </si>
  <si>
    <t>PK,K,01,02,03,04,05,06,07,08</t>
  </si>
  <si>
    <t>00040000</t>
  </si>
  <si>
    <t>Adams (non-op)</t>
  </si>
  <si>
    <t>Kristen L. Gordon</t>
  </si>
  <si>
    <t>191 Church Street</t>
  </si>
  <si>
    <t>413-743-2939 x1</t>
  </si>
  <si>
    <t>gordonk@acrsd.net</t>
  </si>
  <si>
    <t>C</t>
  </si>
  <si>
    <t>no</t>
  </si>
  <si>
    <t>00060000</t>
  </si>
  <si>
    <t>Alford (non-op)</t>
  </si>
  <si>
    <t>PO Box 339</t>
  </si>
  <si>
    <t>Gary Stephen Reese</t>
  </si>
  <si>
    <t>reeseg@amesburyma.gov</t>
  </si>
  <si>
    <t>PK,K,01,02,03,04,05,06</t>
  </si>
  <si>
    <t>00110000</t>
  </si>
  <si>
    <t>Ashburnham (non-op)</t>
  </si>
  <si>
    <t>00120000</t>
  </si>
  <si>
    <t>Ashby (non-op)</t>
  </si>
  <si>
    <t>jlanders@nmrsd.org</t>
  </si>
  <si>
    <t>00130000</t>
  </si>
  <si>
    <t>Ashfield (non-op)</t>
  </si>
  <si>
    <t>24 Ashfield Road</t>
  </si>
  <si>
    <t>mbuoniconti@mtrsd.k12.ma.us</t>
  </si>
  <si>
    <t>00150000</t>
  </si>
  <si>
    <t>Athol (non-op)</t>
  </si>
  <si>
    <t>P.O.Box 968</t>
  </si>
  <si>
    <t>00190000</t>
  </si>
  <si>
    <t>Ayer (non-op)</t>
  </si>
  <si>
    <t>141 Washington Street</t>
  </si>
  <si>
    <t>978-772-8600 x227</t>
  </si>
  <si>
    <t>978-772-7444</t>
  </si>
  <si>
    <t>00210000</t>
  </si>
  <si>
    <t>Barre (non-op)</t>
  </si>
  <si>
    <t>Maureen M Marshall</t>
  </si>
  <si>
    <t>mmarshall@qrsd.org</t>
  </si>
  <si>
    <t>00220000</t>
  </si>
  <si>
    <t>Becket (non-op)</t>
  </si>
  <si>
    <t>PK,K,01,02,03,04,05</t>
  </si>
  <si>
    <t>00290000</t>
  </si>
  <si>
    <t>Bernardston (non-op)</t>
  </si>
  <si>
    <t>Dayle A Doiron</t>
  </si>
  <si>
    <t>97 F Sumner Turner Rd</t>
  </si>
  <si>
    <t>413-498-0045</t>
  </si>
  <si>
    <t>doirond@pioneervalley.k12.ma.us</t>
  </si>
  <si>
    <t>t</t>
  </si>
  <si>
    <t>00320000</t>
  </si>
  <si>
    <t>Blackstone (non-op)</t>
  </si>
  <si>
    <t>00330000</t>
  </si>
  <si>
    <t>Blandford (non-op)</t>
  </si>
  <si>
    <t>413-685-1011</t>
  </si>
  <si>
    <t>00340000</t>
  </si>
  <si>
    <t>Bolton (non-op)</t>
  </si>
  <si>
    <t>978-779-6812</t>
  </si>
  <si>
    <t>Laura Perille</t>
  </si>
  <si>
    <t>00370000</t>
  </si>
  <si>
    <t>Boxborough (non-op)</t>
  </si>
  <si>
    <t>493 Massachusetts Avenue</t>
  </si>
  <si>
    <t>01719</t>
  </si>
  <si>
    <t>978-263-4569 x696</t>
  </si>
  <si>
    <t>978-263-0477</t>
  </si>
  <si>
    <t>781-380-0130 x8475</t>
  </si>
  <si>
    <t>fhackett@braintreema.gov</t>
  </si>
  <si>
    <t>00420000</t>
  </si>
  <si>
    <t>Bridgewater (non-op)</t>
  </si>
  <si>
    <t>00470000</t>
  </si>
  <si>
    <t>Buckland (non-op)</t>
  </si>
  <si>
    <t>00530000</t>
  </si>
  <si>
    <t>Charlemont (non-op)</t>
  </si>
  <si>
    <t>00540000</t>
  </si>
  <si>
    <t>Charlton (non-op)</t>
  </si>
  <si>
    <t>Gregg J Desto</t>
  </si>
  <si>
    <t>gdesto@dcrsd.org</t>
  </si>
  <si>
    <t>00550000</t>
  </si>
  <si>
    <t>Chatham (non-op)</t>
  </si>
  <si>
    <t>00580000</t>
  </si>
  <si>
    <t>Cheshire (non-op)</t>
  </si>
  <si>
    <t>00590000</t>
  </si>
  <si>
    <t>Chester (non-op)</t>
  </si>
  <si>
    <t>00600000</t>
  </si>
  <si>
    <t>Chesterfield (non-op)</t>
  </si>
  <si>
    <t>Craig L Jurgensen</t>
  </si>
  <si>
    <t>cjurgensen@hr-k12.org</t>
  </si>
  <si>
    <t>00620000</t>
  </si>
  <si>
    <t>Chilmark (non-op)</t>
  </si>
  <si>
    <t>K,01,02,03,04,05,06,07,08</t>
  </si>
  <si>
    <t>00660000</t>
  </si>
  <si>
    <t>Colrain (non-op)</t>
  </si>
  <si>
    <t>00690000</t>
  </si>
  <si>
    <t>Cummington (non-op)</t>
  </si>
  <si>
    <t>254 Hinsdale Road</t>
  </si>
  <si>
    <t>Box 299</t>
  </si>
  <si>
    <t>00700000</t>
  </si>
  <si>
    <t>Dalton (non-op)</t>
  </si>
  <si>
    <t>00750000</t>
  </si>
  <si>
    <t>Dennis (non-op)</t>
  </si>
  <si>
    <t>508-398-7605</t>
  </si>
  <si>
    <t>00760000</t>
  </si>
  <si>
    <t>Dighton (non-op)</t>
  </si>
  <si>
    <t>00800000</t>
  </si>
  <si>
    <t>Dudley (non-op)</t>
  </si>
  <si>
    <t>00810000</t>
  </si>
  <si>
    <t>Dunstable (non-op)</t>
  </si>
  <si>
    <t>00840000</t>
  </si>
  <si>
    <t>East Brookfield (non-op)</t>
  </si>
  <si>
    <t>Edward Malvey</t>
  </si>
  <si>
    <t>malveye@sebrsd.org</t>
  </si>
  <si>
    <t>00900000</t>
  </si>
  <si>
    <t>Egremont (non-op)</t>
  </si>
  <si>
    <t>413-229-8734</t>
  </si>
  <si>
    <t>00920000</t>
  </si>
  <si>
    <t>Essex (non-op)</t>
  </si>
  <si>
    <t>36 Lincoln Street</t>
  </si>
  <si>
    <t>P. O. Box 1407</t>
  </si>
  <si>
    <t>Beaudoinp@manchester.ma.us</t>
  </si>
  <si>
    <t>Frederick F Foresteire</t>
  </si>
  <si>
    <t>fforesteire@everett.k12.ma.us</t>
  </si>
  <si>
    <t>Andre R Ravenelle</t>
  </si>
  <si>
    <t>ravenellea@fitchburg.k12.ma.us</t>
  </si>
  <si>
    <t>jfranzoni@nbsunion.com</t>
  </si>
  <si>
    <t>01020000</t>
  </si>
  <si>
    <t>Freetown (non-op)</t>
  </si>
  <si>
    <t>01040000</t>
  </si>
  <si>
    <t>Aquinnah (non-op)</t>
  </si>
  <si>
    <t>01060000</t>
  </si>
  <si>
    <t>Gill (non-op)</t>
  </si>
  <si>
    <t>01080000</t>
  </si>
  <si>
    <t>Goshen (non-op)</t>
  </si>
  <si>
    <t>06,07</t>
  </si>
  <si>
    <t>508-839-5421 x1021</t>
  </si>
  <si>
    <t>01120000</t>
  </si>
  <si>
    <t>Granville (non-op)</t>
  </si>
  <si>
    <t>01130000</t>
  </si>
  <si>
    <t>Great Barrington (non-op)</t>
  </si>
  <si>
    <t>207 Pleasant Street</t>
  </si>
  <si>
    <t>PO Box 596</t>
  </si>
  <si>
    <t>Housatonic</t>
  </si>
  <si>
    <t>01236</t>
  </si>
  <si>
    <t>413-274-6400 x19</t>
  </si>
  <si>
    <t>01150000</t>
  </si>
  <si>
    <t>Groton (non-op)</t>
  </si>
  <si>
    <t>01160000</t>
  </si>
  <si>
    <t>Groveland (non-op)</t>
  </si>
  <si>
    <t>Jeffrey J Mulqueen</t>
  </si>
  <si>
    <t>617-363-2280 x20</t>
  </si>
  <si>
    <t>jmulqueen@prsd.org</t>
  </si>
  <si>
    <t>K,01,02,03,04,05,06</t>
  </si>
  <si>
    <t>01190000</t>
  </si>
  <si>
    <t>Hamilton (non-op)</t>
  </si>
  <si>
    <t>01200000</t>
  </si>
  <si>
    <t>Hampden (non-op)</t>
  </si>
  <si>
    <t>Maurice M O'Shea</t>
  </si>
  <si>
    <t>moshea@hwrsd.org</t>
  </si>
  <si>
    <t>01230000</t>
  </si>
  <si>
    <t>Hanson (non-op)</t>
  </si>
  <si>
    <t>Ruth C Gilbert-Whitner</t>
  </si>
  <si>
    <t>Ruth.Whitner@whrsd.k12.ma.us</t>
  </si>
  <si>
    <t>01240000</t>
  </si>
  <si>
    <t>Hardwick (non-op)</t>
  </si>
  <si>
    <t>PO Box 576</t>
  </si>
  <si>
    <t>Gilbertville</t>
  </si>
  <si>
    <t>01031</t>
  </si>
  <si>
    <t>413-477-6351</t>
  </si>
  <si>
    <t>01260000</t>
  </si>
  <si>
    <t>Harwich (non-op)</t>
  </si>
  <si>
    <t>01290000</t>
  </si>
  <si>
    <t>Hawley (non-op)</t>
  </si>
  <si>
    <t>01300000</t>
  </si>
  <si>
    <t>Heath (non-op)</t>
  </si>
  <si>
    <t>01320000</t>
  </si>
  <si>
    <t>Hinsdale (non-op)</t>
  </si>
  <si>
    <t>01340000</t>
  </si>
  <si>
    <t>Holden (non-op)</t>
  </si>
  <si>
    <t>Jefferson School</t>
  </si>
  <si>
    <t>Darryll_McCall@wrsd.net</t>
  </si>
  <si>
    <t>01400000</t>
  </si>
  <si>
    <t>Hubbardston (non-op)</t>
  </si>
  <si>
    <t>8 Elm Street</t>
  </si>
  <si>
    <t>01452</t>
  </si>
  <si>
    <t>978-928-4487</t>
  </si>
  <si>
    <t>180 Harborview Road</t>
  </si>
  <si>
    <t>01430000</t>
  </si>
  <si>
    <t>Huntington (non-op)</t>
  </si>
  <si>
    <t>01460000</t>
  </si>
  <si>
    <t>Lakeville (non-op)</t>
  </si>
  <si>
    <t>01470000</t>
  </si>
  <si>
    <t>Lancaster (non-op)</t>
  </si>
  <si>
    <t>01480000</t>
  </si>
  <si>
    <t>Lanesborough (non-op)</t>
  </si>
  <si>
    <t>188 Summer Street</t>
  </si>
  <si>
    <t>01237</t>
  </si>
  <si>
    <t>Mary L Bergeron</t>
  </si>
  <si>
    <t>jeberwein@leepublicschools.net</t>
  </si>
  <si>
    <t>1078 Main Street</t>
  </si>
  <si>
    <t>paula.deacon@leominster.mec.edu</t>
  </si>
  <si>
    <t>01560000</t>
  </si>
  <si>
    <t>Leyden (non-op)</t>
  </si>
  <si>
    <t>skhelfaoui@lowell.k12.ma.us</t>
  </si>
  <si>
    <t>Catherine C Latham</t>
  </si>
  <si>
    <t>lathamc@lynnschools.org</t>
  </si>
  <si>
    <t>01660000</t>
  </si>
  <si>
    <t>Manchester (non-op)</t>
  </si>
  <si>
    <t>Maryann A Perry</t>
  </si>
  <si>
    <t>dwhite@orr.mec.edu</t>
  </si>
  <si>
    <t>Roy E Belson</t>
  </si>
  <si>
    <t>rbelson@medford.k12.ma.us</t>
  </si>
  <si>
    <t>01790000</t>
  </si>
  <si>
    <t>Mendon (non-op)</t>
  </si>
  <si>
    <t>150 North Ave, POB 5</t>
  </si>
  <si>
    <t>01800000</t>
  </si>
  <si>
    <t>Merrimac (non-op)</t>
  </si>
  <si>
    <t>John Seymour</t>
  </si>
  <si>
    <t>seymour@prsd.org</t>
  </si>
  <si>
    <t>Judith A Scannell</t>
  </si>
  <si>
    <t>jhscannell@methuen.k12.ma.us</t>
  </si>
  <si>
    <t>01830000</t>
  </si>
  <si>
    <t>Middlefield (non-op)</t>
  </si>
  <si>
    <t>01880000</t>
  </si>
  <si>
    <t>Millville (non-op)</t>
  </si>
  <si>
    <t>01900000</t>
  </si>
  <si>
    <t>Monroe (non-op)</t>
  </si>
  <si>
    <t>98 Church Street</t>
  </si>
  <si>
    <t>01920000</t>
  </si>
  <si>
    <t>Montague (non-op)</t>
  </si>
  <si>
    <t>01930000</t>
  </si>
  <si>
    <t>Monterey (non-op)</t>
  </si>
  <si>
    <t>01940000</t>
  </si>
  <si>
    <t>Montgomery (non-op)</t>
  </si>
  <si>
    <t>01950000</t>
  </si>
  <si>
    <t>Mount Washington (non-op)</t>
  </si>
  <si>
    <t>Leslieann Furcht</t>
  </si>
  <si>
    <t>118 East Street</t>
  </si>
  <si>
    <t>Mt Washington</t>
  </si>
  <si>
    <t>01258</t>
  </si>
  <si>
    <t>413-528-2839</t>
  </si>
  <si>
    <t>lfurcht@hotmail.com</t>
  </si>
  <si>
    <t>cozortm@nps.k12.ma.us</t>
  </si>
  <si>
    <t>02000000</t>
  </si>
  <si>
    <t>New Ashford (non-op)</t>
  </si>
  <si>
    <t>413-698-4001</t>
  </si>
  <si>
    <t>02020000</t>
  </si>
  <si>
    <t>New Braintree (non-op)</t>
  </si>
  <si>
    <t>15 Memorial Drive</t>
  </si>
  <si>
    <t>01531</t>
  </si>
  <si>
    <t>02030000</t>
  </si>
  <si>
    <t>Newbury (non-op)</t>
  </si>
  <si>
    <t>brian.forget@tritonschools.org</t>
  </si>
  <si>
    <t>02050000</t>
  </si>
  <si>
    <t>New Marlborough (non-op)</t>
  </si>
  <si>
    <t>02060000</t>
  </si>
  <si>
    <t>New Salem (non-op)</t>
  </si>
  <si>
    <t>37 Main Street</t>
  </si>
  <si>
    <t>Suite 200</t>
  </si>
  <si>
    <t>No. Attleborough</t>
  </si>
  <si>
    <t>Catherine A Stickney</t>
  </si>
  <si>
    <t>cstickney@nps.org</t>
  </si>
  <si>
    <t>02160000</t>
  </si>
  <si>
    <t>Northfield (non-op)</t>
  </si>
  <si>
    <t>02220000</t>
  </si>
  <si>
    <t>Oakham (non-op)</t>
  </si>
  <si>
    <t>1 Deacon Allen Drive</t>
  </si>
  <si>
    <t>PO Box 99</t>
  </si>
  <si>
    <t>01068</t>
  </si>
  <si>
    <t>K,01,02,03,04,05</t>
  </si>
  <si>
    <t>02250000</t>
  </si>
  <si>
    <t>Otis (non-op)</t>
  </si>
  <si>
    <t>555 N Main, POB 679</t>
  </si>
  <si>
    <t>413-269-4466</t>
  </si>
  <si>
    <t>24 Converse Street</t>
  </si>
  <si>
    <t>c/o Suite 1</t>
  </si>
  <si>
    <t>02280000</t>
  </si>
  <si>
    <t>Paxton (non-op)</t>
  </si>
  <si>
    <t>02320000</t>
  </si>
  <si>
    <t>Pepperell (non-op)</t>
  </si>
  <si>
    <t>02330000</t>
  </si>
  <si>
    <t>Peru (non-op)</t>
  </si>
  <si>
    <t>02350000</t>
  </si>
  <si>
    <t>Phillipston (non-op)</t>
  </si>
  <si>
    <t>462 Baldwinville Road</t>
  </si>
  <si>
    <t>978-939-5179</t>
  </si>
  <si>
    <t>02370000</t>
  </si>
  <si>
    <t>Plainfield (non-op)</t>
  </si>
  <si>
    <t>253 South Meadow Rd</t>
  </si>
  <si>
    <t>02410000</t>
  </si>
  <si>
    <t>Princeton (non-op)</t>
  </si>
  <si>
    <t>Angela Burke-Morton</t>
  </si>
  <si>
    <t>burkea@randolph.k12.ma.us</t>
  </si>
  <si>
    <t>02450000</t>
  </si>
  <si>
    <t>Raynham (non-op)</t>
  </si>
  <si>
    <t>508-279-2140 x13</t>
  </si>
  <si>
    <t>02470000</t>
  </si>
  <si>
    <t>Rehoboth (non-op)</t>
  </si>
  <si>
    <t>dkelly@revere.mec.edu</t>
  </si>
  <si>
    <t>02540000</t>
  </si>
  <si>
    <t>Rowley (non-op)</t>
  </si>
  <si>
    <t>bforget@trsd.net</t>
  </si>
  <si>
    <t>02550000</t>
  </si>
  <si>
    <t>Royalston (non-op)</t>
  </si>
  <si>
    <t>250 South Main Street</t>
  </si>
  <si>
    <t>02560000</t>
  </si>
  <si>
    <t>Russell (non-op)</t>
  </si>
  <si>
    <t>02570000</t>
  </si>
  <si>
    <t>Rutland (non-op)</t>
  </si>
  <si>
    <t>Margarita Ruiz</t>
  </si>
  <si>
    <t>margaritaruiz@salemk12.org</t>
  </si>
  <si>
    <t>02590000</t>
  </si>
  <si>
    <t>Salisbury (non-op)</t>
  </si>
  <si>
    <t>02600000</t>
  </si>
  <si>
    <t>Sandisfield (non-op)</t>
  </si>
  <si>
    <t>Arlene F Bosco</t>
  </si>
  <si>
    <t>boscoa@seekonkschools.org</t>
  </si>
  <si>
    <t>02670000</t>
  </si>
  <si>
    <t>Sheffield (non-op)</t>
  </si>
  <si>
    <t>491 Berkshire School Road</t>
  </si>
  <si>
    <t>P. O. Box 339</t>
  </si>
  <si>
    <t>02680000</t>
  </si>
  <si>
    <t>Shelburne (non-op)</t>
  </si>
  <si>
    <t>02700000</t>
  </si>
  <si>
    <t>Shirley (non-op)</t>
  </si>
  <si>
    <t>34 Lancaster Rd</t>
  </si>
  <si>
    <t>01464</t>
  </si>
  <si>
    <t>978-425-2630 x410</t>
  </si>
  <si>
    <t>978-425-0766</t>
  </si>
  <si>
    <t>02790000</t>
  </si>
  <si>
    <t>Southwick (non-op)</t>
  </si>
  <si>
    <t>02800000</t>
  </si>
  <si>
    <t>Spencer (non-op)</t>
  </si>
  <si>
    <t>Nadine L Crowe</t>
  </si>
  <si>
    <t>crowen@sebrsd.org</t>
  </si>
  <si>
    <t>02820000</t>
  </si>
  <si>
    <t>Sterling (non-op)</t>
  </si>
  <si>
    <t>02830000</t>
  </si>
  <si>
    <t>Stockbridge (non-op)</t>
  </si>
  <si>
    <t>02860000</t>
  </si>
  <si>
    <t>Stow (non-op)</t>
  </si>
  <si>
    <t>02940000</t>
  </si>
  <si>
    <t>Templeton (non-op)</t>
  </si>
  <si>
    <t>02970000</t>
  </si>
  <si>
    <t>Tolland (non-op)</t>
  </si>
  <si>
    <t>02990000</t>
  </si>
  <si>
    <t>Townsend (non-op)</t>
  </si>
  <si>
    <t>03020000</t>
  </si>
  <si>
    <t>Tyringham (non-op)</t>
  </si>
  <si>
    <t>Alfred W Skrocki</t>
  </si>
  <si>
    <t>14 Park Street</t>
  </si>
  <si>
    <t>askrocki@leepublicschools.net</t>
  </si>
  <si>
    <t>03030000</t>
  </si>
  <si>
    <t>Upton (non-op)</t>
  </si>
  <si>
    <t>jmaruszcak@mursd.org</t>
  </si>
  <si>
    <t>508-278-8612</t>
  </si>
  <si>
    <t>03110000</t>
  </si>
  <si>
    <t>Warren (non-op)</t>
  </si>
  <si>
    <t>413-436-9256 x103</t>
  </si>
  <si>
    <t>bkustigian@quaboag.org</t>
  </si>
  <si>
    <t>03120000</t>
  </si>
  <si>
    <t>03130000</t>
  </si>
  <si>
    <t>Washington (non-op)</t>
  </si>
  <si>
    <t>K,01,02,03,04,05,06,07,08,09,10,11,12</t>
  </si>
  <si>
    <t>03190000</t>
  </si>
  <si>
    <t>Wendell (non-op)</t>
  </si>
  <si>
    <t>03200000</t>
  </si>
  <si>
    <t>Wenham (non-op)</t>
  </si>
  <si>
    <t>03240000</t>
  </si>
  <si>
    <t>West Brookfield (non-op)</t>
  </si>
  <si>
    <t>48 High Street</t>
  </si>
  <si>
    <t>03280000</t>
  </si>
  <si>
    <t>Westminster (non-op)</t>
  </si>
  <si>
    <t>03290000</t>
  </si>
  <si>
    <t>West Newbury (non-op)</t>
  </si>
  <si>
    <t>03330000</t>
  </si>
  <si>
    <t>West Stockbridge (non-op)</t>
  </si>
  <si>
    <t>03340000</t>
  </si>
  <si>
    <t>West Tisbury (non-op)</t>
  </si>
  <si>
    <t>dandrea@mvyps.org</t>
  </si>
  <si>
    <t>03380000</t>
  </si>
  <si>
    <t>Whitman (non-op)</t>
  </si>
  <si>
    <t>03390000</t>
  </si>
  <si>
    <t>Wilbraham (non-op)</t>
  </si>
  <si>
    <t>03410000</t>
  </si>
  <si>
    <t>Williamstown (non-op)</t>
  </si>
  <si>
    <t>115 Church Street</t>
  </si>
  <si>
    <t>Steven Haddad</t>
  </si>
  <si>
    <t>shaddad@winchendonk12.org</t>
  </si>
  <si>
    <t>03450000</t>
  </si>
  <si>
    <t>Windsor (non-op)</t>
  </si>
  <si>
    <t>BiniendaM@worc.k12.ma.us</t>
  </si>
  <si>
    <t>03510000</t>
  </si>
  <si>
    <t>Yarmouth (non-op)</t>
  </si>
  <si>
    <t>03520000</t>
  </si>
  <si>
    <t>Devens (non-op)</t>
  </si>
  <si>
    <t>270 Barnum Rd</t>
  </si>
  <si>
    <t>Devens</t>
  </si>
  <si>
    <t>978-772-6340</t>
  </si>
  <si>
    <t>978-772-7577</t>
  </si>
  <si>
    <t>01,02,03,04,05,06,07,08,09,10,11,12</t>
  </si>
  <si>
    <t>09,10,11,12</t>
  </si>
  <si>
    <t>04070000</t>
  </si>
  <si>
    <t>Dudley Street Neighborhood Charter School (District)</t>
  </si>
  <si>
    <t>Charter District</t>
  </si>
  <si>
    <t>Charter School Leader</t>
  </si>
  <si>
    <t>Dawn Lewis</t>
  </si>
  <si>
    <t>6 Shirley Street</t>
  </si>
  <si>
    <t>617-635-8507</t>
  </si>
  <si>
    <t>617-635-6320</t>
  </si>
  <si>
    <t>dlewis@dudleystreetschool.org</t>
  </si>
  <si>
    <t>04090000</t>
  </si>
  <si>
    <t>Alma del Mar Charter School (District)</t>
  </si>
  <si>
    <t>Will Gardner</t>
  </si>
  <si>
    <t>26 Madeira Avenue</t>
  </si>
  <si>
    <t>02746</t>
  </si>
  <si>
    <t>508-542-7153</t>
  </si>
  <si>
    <t>877-719-8773</t>
  </si>
  <si>
    <t>willgardner@almadelmar.org</t>
  </si>
  <si>
    <t>K,01,02,03,04,05,06,07</t>
  </si>
  <si>
    <t>04100000</t>
  </si>
  <si>
    <t>Excel Academy Charter (District)</t>
  </si>
  <si>
    <t>Owen Stearns</t>
  </si>
  <si>
    <t>58 Moore Street</t>
  </si>
  <si>
    <t>East Boston</t>
  </si>
  <si>
    <t>02128</t>
  </si>
  <si>
    <t>617-874-4080</t>
  </si>
  <si>
    <t>617-516-1603</t>
  </si>
  <si>
    <t>ostearns@excelacademy.org</t>
  </si>
  <si>
    <t>05,06,07,08,09,10</t>
  </si>
  <si>
    <t>04110000</t>
  </si>
  <si>
    <t>Boston Green Academy Horace Mann Charter School (District)</t>
  </si>
  <si>
    <t>Matthew Barry Holzer</t>
  </si>
  <si>
    <t>20 Warren St.</t>
  </si>
  <si>
    <t>Brighton</t>
  </si>
  <si>
    <t>02135</t>
  </si>
  <si>
    <t>617-635-9860</t>
  </si>
  <si>
    <t>617-635-9858</t>
  </si>
  <si>
    <t>mholzer@bostonpublicschools.org</t>
  </si>
  <si>
    <t>06,07,08,09,10,11,12</t>
  </si>
  <si>
    <t>04120000</t>
  </si>
  <si>
    <t>Academy Of the Pacific Rim Charter Public (District)</t>
  </si>
  <si>
    <t>Spencer Blasdale</t>
  </si>
  <si>
    <t>1 Westinghouse Plaza</t>
  </si>
  <si>
    <t>Hyde Park</t>
  </si>
  <si>
    <t>02136</t>
  </si>
  <si>
    <t>617-361-0050 x112</t>
  </si>
  <si>
    <t>617-361-0045</t>
  </si>
  <si>
    <t>sblasdale@pacrim.org</t>
  </si>
  <si>
    <t>05,06,07,08,09,10,11,12</t>
  </si>
  <si>
    <t>04130000</t>
  </si>
  <si>
    <t>Four Rivers Charter Public (District)</t>
  </si>
  <si>
    <t>Peter A Garbus</t>
  </si>
  <si>
    <t>248 Colrain Road</t>
  </si>
  <si>
    <t>413-775-4577</t>
  </si>
  <si>
    <t>413-775-4578</t>
  </si>
  <si>
    <t>pgarbus@fourriverscharter.org</t>
  </si>
  <si>
    <t>07,08,09,10,11,12</t>
  </si>
  <si>
    <t>04140000</t>
  </si>
  <si>
    <t>Berkshire Arts and Technology Charter Public (District)</t>
  </si>
  <si>
    <t>James White</t>
  </si>
  <si>
    <t>1 Commercial Pl</t>
  </si>
  <si>
    <t>PO Box 267</t>
  </si>
  <si>
    <t>01220</t>
  </si>
  <si>
    <t>413-743-7311</t>
  </si>
  <si>
    <t>413-743-7327</t>
  </si>
  <si>
    <t>j.white@bartcharter.org</t>
  </si>
  <si>
    <t>04160000</t>
  </si>
  <si>
    <t>Boston Preparatory Charter Public (District)</t>
  </si>
  <si>
    <t>Sharon Marie Liszanckie</t>
  </si>
  <si>
    <t>885 River Street</t>
  </si>
  <si>
    <t>617-333-6688</t>
  </si>
  <si>
    <t>617-333-6689</t>
  </si>
  <si>
    <t>sliszanckie@bostonprep.org</t>
  </si>
  <si>
    <t>04170000</t>
  </si>
  <si>
    <t>Bridge Boston Charter School (District)</t>
  </si>
  <si>
    <t>Diana Lam</t>
  </si>
  <si>
    <t>435 Warren St.</t>
  </si>
  <si>
    <t>857-229-1601</t>
  </si>
  <si>
    <t>dlam@bridgebostoncs.org</t>
  </si>
  <si>
    <t>04180000</t>
  </si>
  <si>
    <t>Christa McAuliffe Charter Public (District)</t>
  </si>
  <si>
    <t>Kristin S. Harrison</t>
  </si>
  <si>
    <t>139 Newbury St</t>
  </si>
  <si>
    <t>01701</t>
  </si>
  <si>
    <t>508-879-9000 x613</t>
  </si>
  <si>
    <t>508-471-3135</t>
  </si>
  <si>
    <t>kharrison@mcauliffecharter.org</t>
  </si>
  <si>
    <t>06,07,08</t>
  </si>
  <si>
    <t>04190000</t>
  </si>
  <si>
    <t>Helen Y. Davis Leadership Academy Charter Public (District)</t>
  </si>
  <si>
    <t>Chris Coblyn</t>
  </si>
  <si>
    <t>23 Leonard Street</t>
  </si>
  <si>
    <t>02122</t>
  </si>
  <si>
    <t>617-474-7950</t>
  </si>
  <si>
    <t>617-474-7957</t>
  </si>
  <si>
    <t>ccoblyn@dlacps.org</t>
  </si>
  <si>
    <t>04200000</t>
  </si>
  <si>
    <t>Benjamin Banneker Charter Public (District)</t>
  </si>
  <si>
    <t>Sherley Bretous-Carre</t>
  </si>
  <si>
    <t>21 Notre Dame Avenue</t>
  </si>
  <si>
    <t>02140</t>
  </si>
  <si>
    <t>617-497-7771</t>
  </si>
  <si>
    <t>617-497-4223</t>
  </si>
  <si>
    <t>sbretous@banneker.org</t>
  </si>
  <si>
    <t>04240000</t>
  </si>
  <si>
    <t>Boston Day and Evening Academy Charter (District)</t>
  </si>
  <si>
    <t>Alison Hramiec</t>
  </si>
  <si>
    <t>20 Kearsarge Ave</t>
  </si>
  <si>
    <t>617-635-6789 x102</t>
  </si>
  <si>
    <t>617-635-6380</t>
  </si>
  <si>
    <t>ahramiec@boston.k12.ma.us</t>
  </si>
  <si>
    <t>04260000</t>
  </si>
  <si>
    <t>Community Day Charter Public School - Gateway (District)</t>
  </si>
  <si>
    <t>Mary Chance</t>
  </si>
  <si>
    <t>190 Hampshire Street</t>
  </si>
  <si>
    <t>978-722-2538</t>
  </si>
  <si>
    <t>978-686-9382</t>
  </si>
  <si>
    <t>mchance@cdcps.org</t>
  </si>
  <si>
    <t>04270000</t>
  </si>
  <si>
    <t>Barnstable Community Horace Mann Charter Public (District)</t>
  </si>
  <si>
    <t>Sheila Kukstis</t>
  </si>
  <si>
    <t>165 Bearses Way</t>
  </si>
  <si>
    <t>508-790-6485</t>
  </si>
  <si>
    <t>508-790-6432</t>
  </si>
  <si>
    <t>kukstis_sheila@mybps.us</t>
  </si>
  <si>
    <t>K,01,02,03</t>
  </si>
  <si>
    <t>04280000</t>
  </si>
  <si>
    <t>Brooke Charter School (District)</t>
  </si>
  <si>
    <t>Kimberly J. Steadman</t>
  </si>
  <si>
    <t>190 Cummins Highway</t>
  </si>
  <si>
    <t>Roslindale</t>
  </si>
  <si>
    <t>02131</t>
  </si>
  <si>
    <t>617-325-7977 x203</t>
  </si>
  <si>
    <t>617-325-2260</t>
  </si>
  <si>
    <t>ksteadman@ebrooke.org</t>
  </si>
  <si>
    <t>K,01,02,03,04,05,06,07,08,09</t>
  </si>
  <si>
    <t>04290000</t>
  </si>
  <si>
    <t>KIPP Academy Lynn Charter (District)</t>
  </si>
  <si>
    <t>Caleb Dolan</t>
  </si>
  <si>
    <t>90 High Rock Street</t>
  </si>
  <si>
    <t>01902</t>
  </si>
  <si>
    <t>781-598-1609</t>
  </si>
  <si>
    <t>781-598-1639</t>
  </si>
  <si>
    <t>cdolan@kippma.org</t>
  </si>
  <si>
    <t>K,01,05,06,07,08,09,10,11,12</t>
  </si>
  <si>
    <t>04300000</t>
  </si>
  <si>
    <t>Advanced Math and Science Academy Charter (District)</t>
  </si>
  <si>
    <t>Anders Lewis</t>
  </si>
  <si>
    <t>201 Forest Street</t>
  </si>
  <si>
    <t>508-597-2400</t>
  </si>
  <si>
    <t>508-597-2499</t>
  </si>
  <si>
    <t>a.lewis@amsacs.org</t>
  </si>
  <si>
    <t>04310000</t>
  </si>
  <si>
    <t>Community Day Charter Public School - R. Kingman Webster (District)</t>
  </si>
  <si>
    <t>978-686-9327</t>
  </si>
  <si>
    <t>978-687-0513</t>
  </si>
  <si>
    <t>04320000</t>
  </si>
  <si>
    <t>Cape Cod Lighthouse Charter (District)</t>
  </si>
  <si>
    <t>Paul M Niles</t>
  </si>
  <si>
    <t>195 Route 137</t>
  </si>
  <si>
    <t>East Harwich</t>
  </si>
  <si>
    <t>774-408-7994</t>
  </si>
  <si>
    <t>774-237-9041</t>
  </si>
  <si>
    <t>pniles@cclcs.info</t>
  </si>
  <si>
    <t>04350000</t>
  </si>
  <si>
    <t>Innovation Academy Charter (District)</t>
  </si>
  <si>
    <t>Gregory J Orpen</t>
  </si>
  <si>
    <t>72 Tyng Road</t>
  </si>
  <si>
    <t>978-649-0432</t>
  </si>
  <si>
    <t>978-649-6337</t>
  </si>
  <si>
    <t>gorpen@innovationcharter.org</t>
  </si>
  <si>
    <t>04360000</t>
  </si>
  <si>
    <t>Community Charter School of Cambridge (District)</t>
  </si>
  <si>
    <t>Caleb Hurst-Hiller</t>
  </si>
  <si>
    <t>245 Bent Street</t>
  </si>
  <si>
    <t>617-354-0047</t>
  </si>
  <si>
    <t>617-354-3624</t>
  </si>
  <si>
    <t>chh@ccscambridge.org</t>
  </si>
  <si>
    <t>04370000</t>
  </si>
  <si>
    <t>City on a Hill Charter Public School Circuit Street (District)</t>
  </si>
  <si>
    <t>Kevin Taylor</t>
  </si>
  <si>
    <t>15 Allerton Street</t>
  </si>
  <si>
    <t>617-533-9457</t>
  </si>
  <si>
    <t>ktaylor@cityonahill.org</t>
  </si>
  <si>
    <t>04380000</t>
  </si>
  <si>
    <t>Codman Academy Charter Public (District)</t>
  </si>
  <si>
    <t>Thabiti Akil Brown</t>
  </si>
  <si>
    <t>637 Washington Street</t>
  </si>
  <si>
    <t>Dorchester</t>
  </si>
  <si>
    <t>02124</t>
  </si>
  <si>
    <t>617-287-0700</t>
  </si>
  <si>
    <t>617-287-9064</t>
  </si>
  <si>
    <t>tbrown@codmanacademy.org</t>
  </si>
  <si>
    <t>04390000</t>
  </si>
  <si>
    <t>Conservatory Lab Charter (District)</t>
  </si>
  <si>
    <t>John Chistolini</t>
  </si>
  <si>
    <t>2120 Dorchester Avenue</t>
  </si>
  <si>
    <t>617-254-8904 x210</t>
  </si>
  <si>
    <t>617-254-8909</t>
  </si>
  <si>
    <t>jchistolini@conservatorylab.org</t>
  </si>
  <si>
    <t>04400000</t>
  </si>
  <si>
    <t>Community Day Charter Public School - Prospect (District)</t>
  </si>
  <si>
    <t>978-681-5838</t>
  </si>
  <si>
    <t>04410000</t>
  </si>
  <si>
    <t>Sabis International Charter (District)</t>
  </si>
  <si>
    <t>Karen Reuter</t>
  </si>
  <si>
    <t>160 Joan Street</t>
  </si>
  <si>
    <t>01129</t>
  </si>
  <si>
    <t>413-783-2600</t>
  </si>
  <si>
    <t>413-783-2555</t>
  </si>
  <si>
    <t>kreuter@sabis.net</t>
  </si>
  <si>
    <t>04440000</t>
  </si>
  <si>
    <t>Neighborhood House Charter (District)</t>
  </si>
  <si>
    <t>Kate N Scott</t>
  </si>
  <si>
    <t>21 Queen Street</t>
  </si>
  <si>
    <t>617-825-0703 x3221</t>
  </si>
  <si>
    <t>617-825-1829</t>
  </si>
  <si>
    <t>kscott@thenhcs.org</t>
  </si>
  <si>
    <t>04450000</t>
  </si>
  <si>
    <t>Abby Kelley Foster Charter Public (District)</t>
  </si>
  <si>
    <t>Brian Haas</t>
  </si>
  <si>
    <t>10 New Bond Street</t>
  </si>
  <si>
    <t>01606</t>
  </si>
  <si>
    <t>508-854-8400 x3600</t>
  </si>
  <si>
    <t>508-854-8484</t>
  </si>
  <si>
    <t>bhaas@akfcs.org</t>
  </si>
  <si>
    <t>04460000</t>
  </si>
  <si>
    <t>Foxborough Regional Charter (District)</t>
  </si>
  <si>
    <t>Mark Fish Logan</t>
  </si>
  <si>
    <t>131 Central Street</t>
  </si>
  <si>
    <t>35 Commercial Street</t>
  </si>
  <si>
    <t>508-543-2508</t>
  </si>
  <si>
    <t>508-543-7982</t>
  </si>
  <si>
    <t>mlogan@foxboroughrcs.org</t>
  </si>
  <si>
    <t>04470000</t>
  </si>
  <si>
    <t>Benjamin Franklin Classical Charter Public (District)</t>
  </si>
  <si>
    <t>Heather Zolnowski</t>
  </si>
  <si>
    <t>201 Main Street</t>
  </si>
  <si>
    <t>508-541-3434 x101</t>
  </si>
  <si>
    <t>508-541-5396</t>
  </si>
  <si>
    <t>hzolnowski@bfccps.org</t>
  </si>
  <si>
    <t>04490000</t>
  </si>
  <si>
    <t>Boston Collegiate Charter (District)</t>
  </si>
  <si>
    <t>Shannah Varon</t>
  </si>
  <si>
    <t>11 Mayhew Street</t>
  </si>
  <si>
    <t>02125</t>
  </si>
  <si>
    <t>617-265-1172</t>
  </si>
  <si>
    <t>617-265-1176</t>
  </si>
  <si>
    <t>svaron@bostoncollegiate.org</t>
  </si>
  <si>
    <t>04500000</t>
  </si>
  <si>
    <t>Hilltown Cooperative Charter Public (District)</t>
  </si>
  <si>
    <t>Daniel L Klatz</t>
  </si>
  <si>
    <t>1 Industrial Parkway</t>
  </si>
  <si>
    <t>01039</t>
  </si>
  <si>
    <t>413-529-7178</t>
  </si>
  <si>
    <t>413-527-1530</t>
  </si>
  <si>
    <t>dklatz@hilltowncharter.org</t>
  </si>
  <si>
    <t>04520000</t>
  </si>
  <si>
    <t>Edward M. Kennedy Academy for Health Careers (Horace Mann Charter) (District)</t>
  </si>
  <si>
    <t>Caren S Walker Gregory</t>
  </si>
  <si>
    <t>360 Huntington Avenue</t>
  </si>
  <si>
    <t>c/o 102 Cahners Hall</t>
  </si>
  <si>
    <t>02115</t>
  </si>
  <si>
    <t>617-373-8576</t>
  </si>
  <si>
    <t>617-373-7850</t>
  </si>
  <si>
    <t>cswalker@bostonpublicschools.org</t>
  </si>
  <si>
    <t>04530000</t>
  </si>
  <si>
    <t>Holyoke Community Charter (District)</t>
  </si>
  <si>
    <t>Sonia Pope</t>
  </si>
  <si>
    <t>2200 Northampton Street</t>
  </si>
  <si>
    <t>413-533-0111</t>
  </si>
  <si>
    <t>413-536-5444</t>
  </si>
  <si>
    <t>spope@sabis.net</t>
  </si>
  <si>
    <t>04540000</t>
  </si>
  <si>
    <t>Lawrence Family Development Charter (District)</t>
  </si>
  <si>
    <t>Ralph Carrero</t>
  </si>
  <si>
    <t>34 West Street</t>
  </si>
  <si>
    <t>01841</t>
  </si>
  <si>
    <t>978-689-9863</t>
  </si>
  <si>
    <t>978-689-8133</t>
  </si>
  <si>
    <t>rcarrero@lfdcs.org</t>
  </si>
  <si>
    <t>04550000</t>
  </si>
  <si>
    <t>Hill View Montessori Charter Public (District)</t>
  </si>
  <si>
    <t>Phil Arnold</t>
  </si>
  <si>
    <t>75 Foundation Ave</t>
  </si>
  <si>
    <t>Ward Hill Business Park</t>
  </si>
  <si>
    <t>01835</t>
  </si>
  <si>
    <t>978-521-2616 x100</t>
  </si>
  <si>
    <t>978-521-2656</t>
  </si>
  <si>
    <t>parnold@hvmcps.org</t>
  </si>
  <si>
    <t>04560000</t>
  </si>
  <si>
    <t>Lowell Community Charter Public (District)</t>
  </si>
  <si>
    <t>Nicholas Leonardos</t>
  </si>
  <si>
    <t>206 Jackson Street</t>
  </si>
  <si>
    <t>978-323-0800 x218</t>
  </si>
  <si>
    <t>978-323-4600</t>
  </si>
  <si>
    <t>nleonardos@lccps.org</t>
  </si>
  <si>
    <t>04580000</t>
  </si>
  <si>
    <t>Lowell Middlesex Academy Charter (District)</t>
  </si>
  <si>
    <t>Margaret A McDevitt</t>
  </si>
  <si>
    <t>67 Middle St</t>
  </si>
  <si>
    <t>978-656-3165</t>
  </si>
  <si>
    <t>978-459-0456</t>
  </si>
  <si>
    <t>mcdevittm@middlesex.mass.edu</t>
  </si>
  <si>
    <t>04630000</t>
  </si>
  <si>
    <t>KIPP Academy Boston Charter School (District)</t>
  </si>
  <si>
    <t>37 Babson Street</t>
  </si>
  <si>
    <t>KIPP Academy Boston</t>
  </si>
  <si>
    <t>Mattapan</t>
  </si>
  <si>
    <t>02126</t>
  </si>
  <si>
    <t>617-393-5682</t>
  </si>
  <si>
    <t>617-652-7461</t>
  </si>
  <si>
    <t>K,01,02,05,06,07,08</t>
  </si>
  <si>
    <t>04640000</t>
  </si>
  <si>
    <t>Marblehead Community Charter Public (District)</t>
  </si>
  <si>
    <t>Helena M Cullen-Hamzeh</t>
  </si>
  <si>
    <t>17 Lime Street</t>
  </si>
  <si>
    <t>781-631-0777 x11</t>
  </si>
  <si>
    <t>781-631-0500</t>
  </si>
  <si>
    <t>nch@marbleheadcharter.com</t>
  </si>
  <si>
    <t>04,05,06,07,08</t>
  </si>
  <si>
    <t>04660000</t>
  </si>
  <si>
    <t>Martha's Vineyard Charter (District)</t>
  </si>
  <si>
    <t>Peter Steedman</t>
  </si>
  <si>
    <t>PO Box 1150</t>
  </si>
  <si>
    <t>02575</t>
  </si>
  <si>
    <t>508-693-9900</t>
  </si>
  <si>
    <t>508-696-9008</t>
  </si>
  <si>
    <t>psteedman@mvpcs.org</t>
  </si>
  <si>
    <t>11,12</t>
  </si>
  <si>
    <t>04690000</t>
  </si>
  <si>
    <t>MATCH Charter Public School (District)</t>
  </si>
  <si>
    <t>Nnenna Ude</t>
  </si>
  <si>
    <t>1001 Commonwealth Avenue</t>
  </si>
  <si>
    <t>02215</t>
  </si>
  <si>
    <t>617-232-0300</t>
  </si>
  <si>
    <t>617-232-2838</t>
  </si>
  <si>
    <t>nnenna.ude@matcheducation.org</t>
  </si>
  <si>
    <t>04700000</t>
  </si>
  <si>
    <t>Mystic Valley Regional Charter (District)</t>
  </si>
  <si>
    <t>Alex Dan</t>
  </si>
  <si>
    <t>4 Laurel Street</t>
  </si>
  <si>
    <t>781-388-0222 x2103</t>
  </si>
  <si>
    <t>781-321-5688</t>
  </si>
  <si>
    <t>adan@mvrcs.org</t>
  </si>
  <si>
    <t>04740000</t>
  </si>
  <si>
    <t>Sizer School: A North Central Charter Essential (District)</t>
  </si>
  <si>
    <t>Courtney Harter</t>
  </si>
  <si>
    <t>500 Rindge Road</t>
  </si>
  <si>
    <t>978-345-2701</t>
  </si>
  <si>
    <t>978-345-9127</t>
  </si>
  <si>
    <t>harterc@sizerschool.org</t>
  </si>
  <si>
    <t>04780000</t>
  </si>
  <si>
    <t>Francis W. Parker Charter Essential (District)</t>
  </si>
  <si>
    <t>Todd A Sumner</t>
  </si>
  <si>
    <t>49 Antietam Street</t>
  </si>
  <si>
    <t>01434</t>
  </si>
  <si>
    <t>978-772-3293</t>
  </si>
  <si>
    <t>978-772-3295</t>
  </si>
  <si>
    <t>tsumner@theparkerschool.org</t>
  </si>
  <si>
    <t>04790000</t>
  </si>
  <si>
    <t>Pioneer Valley Performing Arts Charter Public (District)</t>
  </si>
  <si>
    <t>Marc Kenen</t>
  </si>
  <si>
    <t>15 Mulligan Drive</t>
  </si>
  <si>
    <t>413-552-1580</t>
  </si>
  <si>
    <t>413-552-1594</t>
  </si>
  <si>
    <t>mkenen@pvpa.org</t>
  </si>
  <si>
    <t>04800000</t>
  </si>
  <si>
    <t>UP Academy Charter School of Boston (District)</t>
  </si>
  <si>
    <t>Rashidah Lawson</t>
  </si>
  <si>
    <t>215 Dorchester Street</t>
  </si>
  <si>
    <t>02127</t>
  </si>
  <si>
    <t>617-635-8819</t>
  </si>
  <si>
    <t>rlawson@upacademyboston.org</t>
  </si>
  <si>
    <t>04810000</t>
  </si>
  <si>
    <t>Boston Renaissance Charter Public (District)</t>
  </si>
  <si>
    <t>Alexandra Helen Banhares-Buckmire</t>
  </si>
  <si>
    <t>1415 Hyde Park Ave</t>
  </si>
  <si>
    <t>617-357-0900</t>
  </si>
  <si>
    <t>617-357-0949</t>
  </si>
  <si>
    <t>abuckmire@bostonrenaissance.org</t>
  </si>
  <si>
    <t>04820000</t>
  </si>
  <si>
    <t>River Valley Charter (District)</t>
  </si>
  <si>
    <t>Andrew R. Willemsen</t>
  </si>
  <si>
    <t>2 Perry Way</t>
  </si>
  <si>
    <t>978-465-0065</t>
  </si>
  <si>
    <t>978-465-0119</t>
  </si>
  <si>
    <t>awillemsen@rivervalleycharter.org</t>
  </si>
  <si>
    <t>04830000</t>
  </si>
  <si>
    <t>Rising Tide Charter Public (District)</t>
  </si>
  <si>
    <t>Michael Travers O'Keefe</t>
  </si>
  <si>
    <t>59 Armstrong Road</t>
  </si>
  <si>
    <t>508-747-2620 x512</t>
  </si>
  <si>
    <t>508-747-1826</t>
  </si>
  <si>
    <t>mokeefe@risingtide.org</t>
  </si>
  <si>
    <t>04840000</t>
  </si>
  <si>
    <t>Roxbury Preparatory Charter (District)</t>
  </si>
  <si>
    <t>Kate Armstrong</t>
  </si>
  <si>
    <t>120 Fisher Avenue</t>
  </si>
  <si>
    <t>02120</t>
  </si>
  <si>
    <t>617-566-2361</t>
  </si>
  <si>
    <t>617-566-2373</t>
  </si>
  <si>
    <t>karmstrong@uncommonschools.org</t>
  </si>
  <si>
    <t>04850000</t>
  </si>
  <si>
    <t>Salem Academy Charter (District)</t>
  </si>
  <si>
    <t>Kathy Egmont</t>
  </si>
  <si>
    <t>45 Congress Street</t>
  </si>
  <si>
    <t>c/o Shetland Pk</t>
  </si>
  <si>
    <t>978-744-2105 x112</t>
  </si>
  <si>
    <t>978-744-7246</t>
  </si>
  <si>
    <t>kegmont@salemacademycs.org</t>
  </si>
  <si>
    <t>04860000</t>
  </si>
  <si>
    <t>Seven Hills Charter Public (District)</t>
  </si>
  <si>
    <t>Leo Flanagan</t>
  </si>
  <si>
    <t>51 Gage Street</t>
  </si>
  <si>
    <t>774-420-7650 x0</t>
  </si>
  <si>
    <t>774-420-7295</t>
  </si>
  <si>
    <t>lflanagan@sevenhillscharter.org</t>
  </si>
  <si>
    <t>04870000</t>
  </si>
  <si>
    <t>Prospect Hill Academy Charter (District)</t>
  </si>
  <si>
    <t>Angela Faye Allen</t>
  </si>
  <si>
    <t>50 Essex Street</t>
  </si>
  <si>
    <t>02139</t>
  </si>
  <si>
    <t>617-284-7800</t>
  </si>
  <si>
    <t>617-284-7980</t>
  </si>
  <si>
    <t>aallen@phacs.org</t>
  </si>
  <si>
    <t>04880000</t>
  </si>
  <si>
    <t>South Shore Charter Public (District)</t>
  </si>
  <si>
    <t>Alicia E Savage</t>
  </si>
  <si>
    <t>100 Longwater Circle</t>
  </si>
  <si>
    <t>781-982-4202 x101</t>
  </si>
  <si>
    <t>781-982-4201</t>
  </si>
  <si>
    <t>asavage@sscps.org</t>
  </si>
  <si>
    <t>04890000</t>
  </si>
  <si>
    <t>Sturgis Charter Public (District)</t>
  </si>
  <si>
    <t>Paul Richard Marble</t>
  </si>
  <si>
    <t>427 Main Street</t>
  </si>
  <si>
    <t>508-778-1782</t>
  </si>
  <si>
    <t>508-771-6785</t>
  </si>
  <si>
    <t>pmarble@sturgischarterschool.org</t>
  </si>
  <si>
    <t>04910000</t>
  </si>
  <si>
    <t>Atlantis Charter (District)</t>
  </si>
  <si>
    <t>Robert L Beatty</t>
  </si>
  <si>
    <t>991 Jefferson St</t>
  </si>
  <si>
    <t>02721</t>
  </si>
  <si>
    <t>508-646-6410</t>
  </si>
  <si>
    <t>508-672-3489</t>
  </si>
  <si>
    <t>robert.beatty@atlantiscs.org</t>
  </si>
  <si>
    <t>K,01,02,03,04,05,06,07,08,09,10,11</t>
  </si>
  <si>
    <t>04920000</t>
  </si>
  <si>
    <t>Martin Luther King Jr. Charter School of Excellence (District)</t>
  </si>
  <si>
    <t>Calvin McFadden</t>
  </si>
  <si>
    <t>285 Dorset Street</t>
  </si>
  <si>
    <t>01108</t>
  </si>
  <si>
    <t>413-214-7806</t>
  </si>
  <si>
    <t>413-214-7838</t>
  </si>
  <si>
    <t>CMcFadden@mlkcs.org</t>
  </si>
  <si>
    <t>04930000</t>
  </si>
  <si>
    <t>Phoenix Charter Academy (District)</t>
  </si>
  <si>
    <t>Beth E Anderson</t>
  </si>
  <si>
    <t>175 Hawthorne Street</t>
  </si>
  <si>
    <t>617-889-3100 x111</t>
  </si>
  <si>
    <t>617-889-3144</t>
  </si>
  <si>
    <t>banderson@phoenixcharteracademy.org</t>
  </si>
  <si>
    <t>04940000</t>
  </si>
  <si>
    <t>Pioneer Charter School of Science (District)</t>
  </si>
  <si>
    <t>Barish Icin</t>
  </si>
  <si>
    <t>51-59 Summer Street</t>
  </si>
  <si>
    <t>617-389-7277</t>
  </si>
  <si>
    <t>617-389-7278</t>
  </si>
  <si>
    <t>icin@pioneercss.org</t>
  </si>
  <si>
    <t>K,01,02,07,08,09,10,11,12</t>
  </si>
  <si>
    <t>04960000</t>
  </si>
  <si>
    <t>Global Learning Charter Public (District)</t>
  </si>
  <si>
    <t>Stephen J Furtado</t>
  </si>
  <si>
    <t>190 Ashley Boulevard</t>
  </si>
  <si>
    <t>508-991-4105</t>
  </si>
  <si>
    <t>508-991-4110</t>
  </si>
  <si>
    <t>sfurtado@glcps.org</t>
  </si>
  <si>
    <t>04970000</t>
  </si>
  <si>
    <t>Pioneer Valley Chinese Immersion Charter (District)</t>
  </si>
  <si>
    <t>Kathleen Wang</t>
  </si>
  <si>
    <t>317 Russell Street</t>
  </si>
  <si>
    <t>413-582-7040</t>
  </si>
  <si>
    <t>413-582-7068</t>
  </si>
  <si>
    <t>info@pvcics.org</t>
  </si>
  <si>
    <t>04980000</t>
  </si>
  <si>
    <t>Veritas Preparatory Charter School (District)</t>
  </si>
  <si>
    <t>Ashley Martin</t>
  </si>
  <si>
    <t>370 Pine Street</t>
  </si>
  <si>
    <t>01105</t>
  </si>
  <si>
    <t>413-539-0055</t>
  </si>
  <si>
    <t>413-306-5076</t>
  </si>
  <si>
    <t>amartin@vpcs.org</t>
  </si>
  <si>
    <t>05,06,07,08</t>
  </si>
  <si>
    <t>04990000</t>
  </si>
  <si>
    <t>Hampden Charter School of Science (District)</t>
  </si>
  <si>
    <t>Tarkan Topcuoglu</t>
  </si>
  <si>
    <t>20 Johnson Road</t>
  </si>
  <si>
    <t>01022</t>
  </si>
  <si>
    <t>413-593-9090</t>
  </si>
  <si>
    <t>413-294-2648</t>
  </si>
  <si>
    <t>ttopcuoglu@hampdencharter.org</t>
  </si>
  <si>
    <t>16 Charter Rd</t>
  </si>
  <si>
    <t>508-520-7991 x250</t>
  </si>
  <si>
    <t>508-520-2044</t>
  </si>
  <si>
    <t>45 Main Street</t>
  </si>
  <si>
    <t>01463</t>
  </si>
  <si>
    <t>PK,07,08,09,10,11,12</t>
  </si>
  <si>
    <t>Timothy G. Broadrick</t>
  </si>
  <si>
    <t>tbroadrick@shawsheen.tec.ma.us</t>
  </si>
  <si>
    <t>35010000</t>
  </si>
  <si>
    <t>Paulo Freire Social Justice Charter School (District)</t>
  </si>
  <si>
    <t>Isabelina Rodriguez</t>
  </si>
  <si>
    <t>161 Lower Westfield ROad</t>
  </si>
  <si>
    <t>413-536-3201</t>
  </si>
  <si>
    <t>413-536-3206</t>
  </si>
  <si>
    <t>irodriguez@paulofreirecharterschool.org</t>
  </si>
  <si>
    <t>35020000</t>
  </si>
  <si>
    <t>Baystate Academy Charter Public School (District)</t>
  </si>
  <si>
    <t>Timothy L Sneed</t>
  </si>
  <si>
    <t>2001 Roosevelt Avenue</t>
  </si>
  <si>
    <t>01104</t>
  </si>
  <si>
    <t>413-366-5103</t>
  </si>
  <si>
    <t>413-366-5101</t>
  </si>
  <si>
    <t>tsneed@bacps.net</t>
  </si>
  <si>
    <t>06,07,08,09,10</t>
  </si>
  <si>
    <t>35030000</t>
  </si>
  <si>
    <t>Collegiate Charter School of Lowell (District)</t>
  </si>
  <si>
    <t>Laurie Hodgdon</t>
  </si>
  <si>
    <t>1857 Middlesex Street</t>
  </si>
  <si>
    <t>01851</t>
  </si>
  <si>
    <t>978-458-1399</t>
  </si>
  <si>
    <t>978-458-1366</t>
  </si>
  <si>
    <t>lhodgdon@sabis.net</t>
  </si>
  <si>
    <t>35040000</t>
  </si>
  <si>
    <t>City on a Hill Charter Public School Dudley Square (District)</t>
  </si>
  <si>
    <t>35050000</t>
  </si>
  <si>
    <t>UP Academy Charter School of Dorchester (District)</t>
  </si>
  <si>
    <t>Brittany Morse</t>
  </si>
  <si>
    <t>35 Westville Street</t>
  </si>
  <si>
    <t>617-635-8810</t>
  </si>
  <si>
    <t>bmorse@upacademydorchester.org</t>
  </si>
  <si>
    <t>35060000</t>
  </si>
  <si>
    <t>Pioneer Charter School of Science II (PCSS-II) (District)</t>
  </si>
  <si>
    <t>97 Main Street</t>
  </si>
  <si>
    <t>781-666-3945</t>
  </si>
  <si>
    <t>781-666-3910</t>
  </si>
  <si>
    <t>35070000</t>
  </si>
  <si>
    <t>City on a Hill Charter Public School New Bedford (District)</t>
  </si>
  <si>
    <t>09,10,11</t>
  </si>
  <si>
    <t>35080000</t>
  </si>
  <si>
    <t>Phoenix Academy Public Charter High School Springfield (District)</t>
  </si>
  <si>
    <t>65 Lincoln Street</t>
  </si>
  <si>
    <t>413-273-1236</t>
  </si>
  <si>
    <t>413-294-2500</t>
  </si>
  <si>
    <t>35090000</t>
  </si>
  <si>
    <t>Argosy Collegiate Charter School (District)</t>
  </si>
  <si>
    <t>Kristen Pavao</t>
  </si>
  <si>
    <t>263 Hamlet Street</t>
  </si>
  <si>
    <t>02724</t>
  </si>
  <si>
    <t>508-567-4725</t>
  </si>
  <si>
    <t>774-365-4383</t>
  </si>
  <si>
    <t>kpavao@argosycollegiate.org</t>
  </si>
  <si>
    <t>35100000</t>
  </si>
  <si>
    <t>Springfield Preparatory Charter School (District)</t>
  </si>
  <si>
    <t>Bill Spirer</t>
  </si>
  <si>
    <t>370 Pine St.</t>
  </si>
  <si>
    <t>413-231-2722</t>
  </si>
  <si>
    <t>bspirer@springfieldprep.org</t>
  </si>
  <si>
    <t>K,01,02</t>
  </si>
  <si>
    <t>35110000</t>
  </si>
  <si>
    <t>Bentley Academy Charter School (District)</t>
  </si>
  <si>
    <t>Marlena Lima Afonso</t>
  </si>
  <si>
    <t>25 Memorial Drive</t>
  </si>
  <si>
    <t>978-740-1260</t>
  </si>
  <si>
    <t>978-740-1164</t>
  </si>
  <si>
    <t>marlenaafonso@salemk12.org</t>
  </si>
  <si>
    <t>35130000</t>
  </si>
  <si>
    <t>New Heights Charter School of Brockton (District)</t>
  </si>
  <si>
    <t>Omari Walker</t>
  </si>
  <si>
    <t>1690 Main Street</t>
  </si>
  <si>
    <t>508-857-4633</t>
  </si>
  <si>
    <t>508-857-5721</t>
  </si>
  <si>
    <t>owalker@nhcsb.org</t>
  </si>
  <si>
    <t>35140000</t>
  </si>
  <si>
    <t>Libertas Academy Charter School (District)</t>
  </si>
  <si>
    <t>Modesto Montero</t>
  </si>
  <si>
    <t>146 Chestnut Street</t>
  </si>
  <si>
    <t>413-342-5510 x001</t>
  </si>
  <si>
    <t>mmontero@libertasacademy.org</t>
  </si>
  <si>
    <t>35150000</t>
  </si>
  <si>
    <t>Old Sturbridge Academy Charter Public School (District)</t>
  </si>
  <si>
    <t>James Donahue</t>
  </si>
  <si>
    <t>2 Old Sturbridge Village Road</t>
  </si>
  <si>
    <t>01566</t>
  </si>
  <si>
    <t>774-922-1840</t>
  </si>
  <si>
    <t>JDonahue@OSV.ORG</t>
  </si>
  <si>
    <t>Massachusetts Virtual Academy at Greenfield Commonwealth Virtual District</t>
  </si>
  <si>
    <t>Judith Houle</t>
  </si>
  <si>
    <t>278 Main St.</t>
  </si>
  <si>
    <t>Ste. 205</t>
  </si>
  <si>
    <t>jhoule@gcvs.org</t>
  </si>
  <si>
    <t>V</t>
  </si>
  <si>
    <t>Berlin (non-op)</t>
  </si>
  <si>
    <t>Boylston (non-op)</t>
  </si>
  <si>
    <t>0002</t>
  </si>
  <si>
    <t>0037</t>
  </si>
  <si>
    <t>0004</t>
  </si>
  <si>
    <t>0058</t>
  </si>
  <si>
    <t>0011</t>
  </si>
  <si>
    <t>0328</t>
  </si>
  <si>
    <t>0015</t>
  </si>
  <si>
    <t>0255</t>
  </si>
  <si>
    <t>0019</t>
  </si>
  <si>
    <t>0270</t>
  </si>
  <si>
    <t>0113</t>
  </si>
  <si>
    <t>0283</t>
  </si>
  <si>
    <t>0333</t>
  </si>
  <si>
    <t>0028</t>
  </si>
  <si>
    <t>0039</t>
  </si>
  <si>
    <t>0032</t>
  </si>
  <si>
    <t>0188</t>
  </si>
  <si>
    <t>0042</t>
  </si>
  <si>
    <t>0245</t>
  </si>
  <si>
    <t>0060</t>
  </si>
  <si>
    <t>0108</t>
  </si>
  <si>
    <t>0022</t>
  </si>
  <si>
    <t>0069</t>
  </si>
  <si>
    <t>0070</t>
  </si>
  <si>
    <t>0132</t>
  </si>
  <si>
    <t>0233</t>
  </si>
  <si>
    <t>0313</t>
  </si>
  <si>
    <t>0345</t>
  </si>
  <si>
    <t>0075</t>
  </si>
  <si>
    <t>0351</t>
  </si>
  <si>
    <t>0076</t>
  </si>
  <si>
    <t>0247</t>
  </si>
  <si>
    <t>0054</t>
  </si>
  <si>
    <t>0080</t>
  </si>
  <si>
    <t>0225</t>
  </si>
  <si>
    <t>0260</t>
  </si>
  <si>
    <t>0102</t>
  </si>
  <si>
    <t>0146</t>
  </si>
  <si>
    <t>0033</t>
  </si>
  <si>
    <t>0059</t>
  </si>
  <si>
    <t>0143</t>
  </si>
  <si>
    <t>0183</t>
  </si>
  <si>
    <t>0194</t>
  </si>
  <si>
    <t>0256</t>
  </si>
  <si>
    <t>0081</t>
  </si>
  <si>
    <t>0115</t>
  </si>
  <si>
    <t>0106</t>
  </si>
  <si>
    <t>0192</t>
  </si>
  <si>
    <t>0119</t>
  </si>
  <si>
    <t>0320</t>
  </si>
  <si>
    <t>0120</t>
  </si>
  <si>
    <t>0339</t>
  </si>
  <si>
    <t>0053</t>
  </si>
  <si>
    <t>0129</t>
  </si>
  <si>
    <t>0092</t>
  </si>
  <si>
    <t>0166</t>
  </si>
  <si>
    <t>0062</t>
  </si>
  <si>
    <t>0104</t>
  </si>
  <si>
    <t>0334</t>
  </si>
  <si>
    <t>0179</t>
  </si>
  <si>
    <t>0303</t>
  </si>
  <si>
    <t>0055</t>
  </si>
  <si>
    <t>0126</t>
  </si>
  <si>
    <t>0148</t>
  </si>
  <si>
    <t>0341</t>
  </si>
  <si>
    <t>0013</t>
  </si>
  <si>
    <t>0047</t>
  </si>
  <si>
    <t>0066</t>
  </si>
  <si>
    <t>0130</t>
  </si>
  <si>
    <t>0237</t>
  </si>
  <si>
    <t>0268</t>
  </si>
  <si>
    <t>0235</t>
  </si>
  <si>
    <t>0294</t>
  </si>
  <si>
    <t>0034</t>
  </si>
  <si>
    <t>0147</t>
  </si>
  <si>
    <t>0286</t>
  </si>
  <si>
    <t>0206</t>
  </si>
  <si>
    <t>0319</t>
  </si>
  <si>
    <t>0012</t>
  </si>
  <si>
    <t>0232</t>
  </si>
  <si>
    <t>0299</t>
  </si>
  <si>
    <t>0116</t>
  </si>
  <si>
    <t>0180</t>
  </si>
  <si>
    <t>0329</t>
  </si>
  <si>
    <t>0029</t>
  </si>
  <si>
    <t>0156</t>
  </si>
  <si>
    <t>0216</t>
  </si>
  <si>
    <t>0312</t>
  </si>
  <si>
    <t>0021</t>
  </si>
  <si>
    <t>0124</t>
  </si>
  <si>
    <t>0140</t>
  </si>
  <si>
    <t>0202</t>
  </si>
  <si>
    <t>0222</t>
  </si>
  <si>
    <t>0006</t>
  </si>
  <si>
    <t>0090</t>
  </si>
  <si>
    <t>0193</t>
  </si>
  <si>
    <t>0205</t>
  </si>
  <si>
    <t>0267</t>
  </si>
  <si>
    <t>0112</t>
  </si>
  <si>
    <t>0279</t>
  </si>
  <si>
    <t>0297</t>
  </si>
  <si>
    <t>0084</t>
  </si>
  <si>
    <t>0280</t>
  </si>
  <si>
    <t>0203</t>
  </si>
  <si>
    <t>0254</t>
  </si>
  <si>
    <t>0259</t>
  </si>
  <si>
    <t>0134</t>
  </si>
  <si>
    <t>0228</t>
  </si>
  <si>
    <t>0241</t>
  </si>
  <si>
    <t>0257</t>
  </si>
  <si>
    <t>0282</t>
  </si>
  <si>
    <t>0311</t>
  </si>
  <si>
    <t>0324</t>
  </si>
  <si>
    <t>0123</t>
  </si>
  <si>
    <t>0338</t>
  </si>
  <si>
    <t>0190</t>
  </si>
  <si>
    <t>Northampton Smith</t>
  </si>
  <si>
    <t>Hoosac Valley</t>
  </si>
  <si>
    <t>0195</t>
  </si>
  <si>
    <t>0200</t>
  </si>
  <si>
    <t>0302</t>
  </si>
  <si>
    <t>0352</t>
  </si>
  <si>
    <t>3901</t>
  </si>
  <si>
    <t>3902</t>
  </si>
  <si>
    <t>0178	Melrose</t>
  </si>
  <si>
    <t>0851	Northern Berkshire Regional Vocational Technical</t>
  </si>
  <si>
    <t>James J. Brosnan</t>
  </si>
  <si>
    <t>413-663-5383</t>
  </si>
  <si>
    <t>0879	Upper Cape Cod Regional Vocational Technical</t>
  </si>
  <si>
    <t>0219	Norwell</t>
  </si>
  <si>
    <t>K:Please indicate which grade(s) were specified in the vote, select all that apply:</t>
  </si>
  <si>
    <t>1:Please indicate which grade(s) were specified in the vote, select all that apply:</t>
  </si>
  <si>
    <t>2:Please indicate which grade(s) were specified in the vote, select all that apply:</t>
  </si>
  <si>
    <t>3:Please indicate which grade(s) were specified in the vote, select all that apply:</t>
  </si>
  <si>
    <t>4:Please indicate which grade(s) were specified in the vote, select all that apply:</t>
  </si>
  <si>
    <t>5:Please indicate which grade(s) were specified in the vote, select all that apply:</t>
  </si>
  <si>
    <t>6:Please indicate which grade(s) were specified in the vote, select all that apply:</t>
  </si>
  <si>
    <t>7:Please indicate which grade(s) were specified in the vote, select all that apply:</t>
  </si>
  <si>
    <t>8:Please indicate which grade(s) were specified in the vote, select all that apply:</t>
  </si>
  <si>
    <t>9:Please indicate which grade(s) were specified in the vote, select all that apply:</t>
  </si>
  <si>
    <t>10:Please indicate which grade(s) were specified in the vote, select all that apply:</t>
  </si>
  <si>
    <t>11:Please indicate which grade(s) were specified in the vote, select all that apply:</t>
  </si>
  <si>
    <t>12:Please indicate which grade(s) were specified in the vote, select all that apply:</t>
  </si>
  <si>
    <t>Duplicates</t>
  </si>
  <si>
    <t>Brian C Cameron</t>
  </si>
  <si>
    <t>bcameron@belchertownps.org</t>
  </si>
  <si>
    <t>413-298-4672</t>
  </si>
  <si>
    <t>Suzanne M Charochak</t>
  </si>
  <si>
    <t>scharochak@beverlyschools.org</t>
  </si>
  <si>
    <t>Jill M Rossetti</t>
  </si>
  <si>
    <t>781-828-5800 x4000</t>
  </si>
  <si>
    <t>jrossetti@bluehills.org</t>
  </si>
  <si>
    <t>Kerri Anne Quinlan-Zhou</t>
  </si>
  <si>
    <t>kzhou@bourneps.org</t>
  </si>
  <si>
    <t>135 Berkshire Street</t>
  </si>
  <si>
    <t>Almudena Abeyta</t>
  </si>
  <si>
    <t>500 Broadway</t>
  </si>
  <si>
    <t>Room 216</t>
  </si>
  <si>
    <t>aabeyta@chelseama.gov</t>
  </si>
  <si>
    <t>PO Box 300</t>
  </si>
  <si>
    <t>Patrick E Sullivan</t>
  </si>
  <si>
    <t>psullivan@cohassetk12.org</t>
  </si>
  <si>
    <t>slamarche@dcrsd.org</t>
  </si>
  <si>
    <t>Jennifer Culkeen</t>
  </si>
  <si>
    <t>culkeen@erving.com</t>
  </si>
  <si>
    <t>Jill Davis</t>
  </si>
  <si>
    <t>jdavis@gltech.org</t>
  </si>
  <si>
    <t>344 Main Street</t>
  </si>
  <si>
    <t>Jill Proulx</t>
  </si>
  <si>
    <t>JProulx@slrsd.org</t>
  </si>
  <si>
    <t>Hoosac Valley Regional</t>
  </si>
  <si>
    <t>Aaron Dean</t>
  </si>
  <si>
    <t>deana@acrsd.net</t>
  </si>
  <si>
    <t>Shawn P Connelly</t>
  </si>
  <si>
    <t>shawn.connelly@state.ma.us</t>
  </si>
  <si>
    <t>508-520-7991 x2300</t>
  </si>
  <si>
    <t>Michael Richard</t>
  </si>
  <si>
    <t>mjrichard@leepublicschools.net</t>
  </si>
  <si>
    <t>mharvey@masconomet.org</t>
  </si>
  <si>
    <t>pdeboer@mpspk12.org</t>
  </si>
  <si>
    <t>413-458-9582 x4000</t>
  </si>
  <si>
    <t>Patrick C Daly</t>
  </si>
  <si>
    <t>pdaly@nrpsk12.org</t>
  </si>
  <si>
    <t>Gregory L Martineau</t>
  </si>
  <si>
    <t>gmartineau@nsboro.k12.ma.us</t>
  </si>
  <si>
    <t>Provincetown Schools</t>
  </si>
  <si>
    <t>508-487-5205 x206</t>
  </si>
  <si>
    <t>413-787-6959 x49842</t>
  </si>
  <si>
    <t>Patrick Lattuca</t>
  </si>
  <si>
    <t>Bridget A Gough</t>
  </si>
  <si>
    <t>bgough@walpole.k12.ma.us</t>
  </si>
  <si>
    <t>781-618-7411</t>
  </si>
  <si>
    <t>0177	Medway</t>
  </si>
  <si>
    <t>0057	Chelsea</t>
  </si>
  <si>
    <t>0740	Old Rochester</t>
  </si>
  <si>
    <t>0336	Weymouth</t>
  </si>
  <si>
    <t>0023	Bedford</t>
  </si>
  <si>
    <t>0346	Winthrop</t>
  </si>
  <si>
    <t>Assistant Superintendent</t>
  </si>
  <si>
    <t>0007	Amesbury</t>
  </si>
  <si>
    <t>Interim Superintendent</t>
  </si>
  <si>
    <t>Status21</t>
  </si>
  <si>
    <t>Ralph C. Mahar</t>
  </si>
  <si>
    <t>Dudley-Charlton</t>
  </si>
  <si>
    <t>Southwick-Tolland-Granville</t>
  </si>
  <si>
    <t>Spencer-East Brookfield</t>
  </si>
  <si>
    <t>Up-Island</t>
  </si>
  <si>
    <t xml:space="preserve">Assabet Valley </t>
  </si>
  <si>
    <t xml:space="preserve">Blackstone Valley </t>
  </si>
  <si>
    <t xml:space="preserve">Blue Hills </t>
  </si>
  <si>
    <t xml:space="preserve">Bristol-Plymouth </t>
  </si>
  <si>
    <t xml:space="preserve">Cape Cod </t>
  </si>
  <si>
    <t xml:space="preserve">Franklin County </t>
  </si>
  <si>
    <t xml:space="preserve">Greater Fall River </t>
  </si>
  <si>
    <t xml:space="preserve">Greater Lawrence </t>
  </si>
  <si>
    <t xml:space="preserve">Greater New Bedford </t>
  </si>
  <si>
    <t xml:space="preserve">Greater Lowell </t>
  </si>
  <si>
    <t xml:space="preserve">South Middlesex </t>
  </si>
  <si>
    <t xml:space="preserve">Minuteman </t>
  </si>
  <si>
    <t xml:space="preserve">Montachusett </t>
  </si>
  <si>
    <t xml:space="preserve">Northern Berkshire </t>
  </si>
  <si>
    <t xml:space="preserve">Nashoba Valley </t>
  </si>
  <si>
    <t xml:space="preserve">Northeast Metropolitan </t>
  </si>
  <si>
    <t xml:space="preserve">Old Colony </t>
  </si>
  <si>
    <t xml:space="preserve">Pathfinder </t>
  </si>
  <si>
    <t xml:space="preserve">Shawsheen Valley </t>
  </si>
  <si>
    <t xml:space="preserve">Southeastern </t>
  </si>
  <si>
    <t xml:space="preserve">South Shore </t>
  </si>
  <si>
    <t xml:space="preserve">Southern Worcester County </t>
  </si>
  <si>
    <t xml:space="preserve">Tri-County </t>
  </si>
  <si>
    <t xml:space="preserve">Upper Cape Cod </t>
  </si>
  <si>
    <t xml:space="preserve">Whittier </t>
  </si>
  <si>
    <r>
      <t xml:space="preserve">Each year, school committees decide whether their district will participate in the school choice program in the upcoming school year. </t>
    </r>
    <r>
      <rPr>
        <b/>
        <sz val="12"/>
        <rFont val="Calibri"/>
        <family val="2"/>
        <scheme val="minor"/>
      </rPr>
      <t>If they choose not to participate, they must take a vote prior to June 1</t>
    </r>
    <r>
      <rPr>
        <sz val="12"/>
        <rFont val="Calibri"/>
        <family val="2"/>
        <scheme val="minor"/>
      </rPr>
      <t>. Districts report their decisions to the Department each year, the results are listed below. Some districts choose to accept new students, but only in certain grades (see the grades listed below). If districts do not formally restrict enrollment to certain grades, assume that all grades are open for applications. Districts with an asterisk enroll school choice students who were accepted in prior years, but are not planning to admit new students in the current year.</t>
    </r>
  </si>
  <si>
    <r>
      <t>For information about contacting a district, see the Department's profiles directory</t>
    </r>
    <r>
      <rPr>
        <sz val="12"/>
        <color rgb="FF0000FF"/>
        <rFont val="Calibri"/>
        <family val="2"/>
        <scheme val="minor"/>
      </rPr>
      <t>.</t>
    </r>
  </si>
  <si>
    <t>Copy columns L &amp; M over to columns D &amp; E and paste as values</t>
  </si>
  <si>
    <t>brian.beck@gmrsd.org</t>
  </si>
  <si>
    <t>elizabeth.mcandrews@amesburyma.gov</t>
  </si>
  <si>
    <t>Roger Forget</t>
  </si>
  <si>
    <t>rforget@uppercapetech.org</t>
  </si>
  <si>
    <t>taubin@westportschools.org</t>
  </si>
  <si>
    <t>Michael Nelson</t>
  </si>
  <si>
    <t>mikenelson@oldrochester.org</t>
  </si>
  <si>
    <t>Matthew Keegan</t>
  </si>
  <si>
    <t>Administrative Assistant to Superintendent</t>
  </si>
  <si>
    <t>sheila Hoffman</t>
  </si>
  <si>
    <t>shoffman@agawamed.org</t>
  </si>
  <si>
    <t>Elizabeth S McAndrews</t>
  </si>
  <si>
    <t>Todd Stewart</t>
  </si>
  <si>
    <t>tstewart@awrsd.org</t>
  </si>
  <si>
    <t>781-821-5060 x1134</t>
  </si>
  <si>
    <t>Leslie C Blake-Davis</t>
  </si>
  <si>
    <t>lblakedavis@cbrsd.org</t>
  </si>
  <si>
    <t>Paul Vieira</t>
  </si>
  <si>
    <t>pvieira@douglasps.net</t>
  </si>
  <si>
    <t>PO Box 7</t>
  </si>
  <si>
    <t>978-544-2253</t>
  </si>
  <si>
    <t>Brian Elwood Beck</t>
  </si>
  <si>
    <t>blummis@gloucesterschools.com</t>
  </si>
  <si>
    <t>Rebecca Phillips</t>
  </si>
  <si>
    <t>3080 HANCOCK ROAD</t>
  </si>
  <si>
    <t>HANCOCK</t>
  </si>
  <si>
    <t>413-738-5676</t>
  </si>
  <si>
    <t>413-739-5676</t>
  </si>
  <si>
    <t>rphillips@hancockschool.org</t>
  </si>
  <si>
    <t>Sheryl L. Stanton</t>
  </si>
  <si>
    <t>sstanton@mtrsd.org</t>
  </si>
  <si>
    <t>Susan E Kustka</t>
  </si>
  <si>
    <t>Kustkas@holliston.k12.ma.us</t>
  </si>
  <si>
    <t>Anthony Soto</t>
  </si>
  <si>
    <t>asoto@hps.holyoke.ma.us</t>
  </si>
  <si>
    <t>Judith E Kuehn</t>
  </si>
  <si>
    <t>jkuehn@town.hull.ma.us</t>
  </si>
  <si>
    <t>781-830-8803</t>
  </si>
  <si>
    <t>1781 Cold Spring</t>
  </si>
  <si>
    <t>25 Union Street</t>
  </si>
  <si>
    <t>508-460-3509 x13801</t>
  </si>
  <si>
    <t>508-624-6965</t>
  </si>
  <si>
    <t>bhaas@maynard.k12.ma.us</t>
  </si>
  <si>
    <t>Robert S Mullaney</t>
  </si>
  <si>
    <t>rmullaney@millisschools.org</t>
  </si>
  <si>
    <t>jmccandless@mgrhs.org</t>
  </si>
  <si>
    <t>Elizabeth Hallett</t>
  </si>
  <si>
    <t>hallette@npsk.org</t>
  </si>
  <si>
    <t>amckinstry@nps.org</t>
  </si>
  <si>
    <t>ezielinski@rcmahar.org</t>
  </si>
  <si>
    <t>Joshua P Vadala</t>
  </si>
  <si>
    <t>vadalaj@peabody.k12.ma.us</t>
  </si>
  <si>
    <t>Joseph Curtis</t>
  </si>
  <si>
    <t>jcurtis@pittsfield.net</t>
  </si>
  <si>
    <t>Christopher S Campbell</t>
  </si>
  <si>
    <t>ccampbell@plymouth.k12.ma.us</t>
  </si>
  <si>
    <t>Kevin Mulvey</t>
  </si>
  <si>
    <t>kevinmulvey@quincypublicschools.com</t>
  </si>
  <si>
    <t>szrike@salemk12.org</t>
  </si>
  <si>
    <t>William Burkhead</t>
  </si>
  <si>
    <t>781-545-8759 x32310</t>
  </si>
  <si>
    <t>wburkhead@scit.org</t>
  </si>
  <si>
    <t>781-878-8822 x412</t>
  </si>
  <si>
    <t>Kyle John Brenner</t>
  </si>
  <si>
    <t>KBrenner@baypath.net</t>
  </si>
  <si>
    <t>Southfield (non-op)</t>
  </si>
  <si>
    <t>03530000</t>
  </si>
  <si>
    <t>Kevin R Donovan</t>
  </si>
  <si>
    <t>223 Shea Memorial Drive</t>
  </si>
  <si>
    <t>c/o South Shore Tri-Town Development Corporation</t>
  </si>
  <si>
    <t>South Weymouth</t>
  </si>
  <si>
    <t>02190</t>
  </si>
  <si>
    <t>781-682-2187 x106</t>
  </si>
  <si>
    <t>info@southfield.com</t>
  </si>
  <si>
    <t>haughyp@sebrsd.org</t>
  </si>
  <si>
    <t>31 Pierce Street</t>
  </si>
  <si>
    <t>781-344-4000 x51232</t>
  </si>
  <si>
    <t>300A Greylock Street</t>
  </si>
  <si>
    <t>Richard Meagher</t>
  </si>
  <si>
    <t>RichardMeagher@wbschools.com</t>
  </si>
  <si>
    <t>Mark Bodwell</t>
  </si>
  <si>
    <t>mbodwell@wbridgewater.com</t>
  </si>
  <si>
    <t>Thomas Aubin</t>
  </si>
  <si>
    <t>0301	Tyngsborough</t>
  </si>
  <si>
    <t>0778	Quaboag Regional</t>
  </si>
  <si>
    <t>0027	Berkley</t>
  </si>
  <si>
    <t>Principal</t>
  </si>
  <si>
    <t>0056	Chelmsford</t>
  </si>
  <si>
    <t>0026	Belmont</t>
  </si>
  <si>
    <t>Artemis Tingos</t>
  </si>
  <si>
    <t>0122	Hanover</t>
  </si>
  <si>
    <t>Tahnee Warner</t>
  </si>
  <si>
    <t>twarner@hanoverschools.org</t>
  </si>
  <si>
    <t>0829	South Middlesex Regional Vocational Technical</t>
  </si>
  <si>
    <t>0186	Millbury</t>
  </si>
  <si>
    <t>0100	Framingham</t>
  </si>
  <si>
    <t>0150	Lee</t>
  </si>
  <si>
    <t>0121	Hancock</t>
  </si>
  <si>
    <t>0083	East Bridgewater</t>
  </si>
  <si>
    <t>Aimee Stevens</t>
  </si>
  <si>
    <t>astevens@ebps.net</t>
  </si>
  <si>
    <t>508-378-5954</t>
  </si>
  <si>
    <t>Deputy Superintendent</t>
  </si>
  <si>
    <t>0172	Mashpee</t>
  </si>
  <si>
    <t>0645	Dennis-Yarmouth</t>
  </si>
  <si>
    <t>0695	Lincoln-Sudbury</t>
  </si>
  <si>
    <t>0683	Hampshire</t>
  </si>
  <si>
    <t>0170	Marlborough</t>
  </si>
  <si>
    <t>0155	Lexington</t>
  </si>
  <si>
    <t>0017	Auburn</t>
  </si>
  <si>
    <t>Column2</t>
  </si>
  <si>
    <t>8-12</t>
  </si>
  <si>
    <t>K-12</t>
  </si>
  <si>
    <t>5-12</t>
  </si>
  <si>
    <t>8-11</t>
  </si>
  <si>
    <t>9, 10</t>
  </si>
  <si>
    <t>K-2, 4-12</t>
  </si>
  <si>
    <t xml:space="preserve">Acton </t>
  </si>
  <si>
    <t xml:space="preserve">Adams </t>
  </si>
  <si>
    <t xml:space="preserve">Alford </t>
  </si>
  <si>
    <t xml:space="preserve">Ashburnham </t>
  </si>
  <si>
    <t xml:space="preserve">Ashby </t>
  </si>
  <si>
    <t xml:space="preserve">Ashfield </t>
  </si>
  <si>
    <t xml:space="preserve">Athol </t>
  </si>
  <si>
    <t xml:space="preserve">Ayer </t>
  </si>
  <si>
    <t xml:space="preserve">Barre </t>
  </si>
  <si>
    <t xml:space="preserve">Becket </t>
  </si>
  <si>
    <t xml:space="preserve">Berlin </t>
  </si>
  <si>
    <t xml:space="preserve">Bernardston </t>
  </si>
  <si>
    <t xml:space="preserve">Blackstone </t>
  </si>
  <si>
    <t xml:space="preserve">Blandford </t>
  </si>
  <si>
    <t xml:space="preserve">Bolton </t>
  </si>
  <si>
    <t xml:space="preserve">Boxborough </t>
  </si>
  <si>
    <t xml:space="preserve">Boylston </t>
  </si>
  <si>
    <t xml:space="preserve">Bridgewater </t>
  </si>
  <si>
    <t xml:space="preserve">Buckland </t>
  </si>
  <si>
    <t xml:space="preserve">Charlemont </t>
  </si>
  <si>
    <t xml:space="preserve">Charlton </t>
  </si>
  <si>
    <t xml:space="preserve">Chatham </t>
  </si>
  <si>
    <t xml:space="preserve">Cheshire </t>
  </si>
  <si>
    <t xml:space="preserve">Chester </t>
  </si>
  <si>
    <t xml:space="preserve">Chesterfield </t>
  </si>
  <si>
    <t xml:space="preserve">Chilmark </t>
  </si>
  <si>
    <t xml:space="preserve">Colrain </t>
  </si>
  <si>
    <t xml:space="preserve">Cummington </t>
  </si>
  <si>
    <t xml:space="preserve">Dalton </t>
  </si>
  <si>
    <t xml:space="preserve">Dennis </t>
  </si>
  <si>
    <t xml:space="preserve">Dighton </t>
  </si>
  <si>
    <t xml:space="preserve">Dudley </t>
  </si>
  <si>
    <t xml:space="preserve">Dunstable </t>
  </si>
  <si>
    <t xml:space="preserve">East Brookfield </t>
  </si>
  <si>
    <t xml:space="preserve">Egremont </t>
  </si>
  <si>
    <t xml:space="preserve">Essex </t>
  </si>
  <si>
    <t xml:space="preserve">Freetown </t>
  </si>
  <si>
    <t xml:space="preserve">Aquinnah </t>
  </si>
  <si>
    <t xml:space="preserve">Gill </t>
  </si>
  <si>
    <t xml:space="preserve">Goshen </t>
  </si>
  <si>
    <t xml:space="preserve">Granville </t>
  </si>
  <si>
    <t xml:space="preserve">Great Barrington </t>
  </si>
  <si>
    <t xml:space="preserve">Groton </t>
  </si>
  <si>
    <t xml:space="preserve">Groveland </t>
  </si>
  <si>
    <t xml:space="preserve">Hamilton </t>
  </si>
  <si>
    <t xml:space="preserve">Hampden </t>
  </si>
  <si>
    <t xml:space="preserve">Hanson </t>
  </si>
  <si>
    <t xml:space="preserve">Hardwick </t>
  </si>
  <si>
    <t xml:space="preserve">Harwich </t>
  </si>
  <si>
    <t xml:space="preserve">Hawley </t>
  </si>
  <si>
    <t xml:space="preserve">Heath </t>
  </si>
  <si>
    <t xml:space="preserve">Hinsdale </t>
  </si>
  <si>
    <t xml:space="preserve">Holden </t>
  </si>
  <si>
    <t xml:space="preserve">Hubbardston </t>
  </si>
  <si>
    <t xml:space="preserve">Huntington </t>
  </si>
  <si>
    <t xml:space="preserve">Lakeville </t>
  </si>
  <si>
    <t xml:space="preserve">Lancaster </t>
  </si>
  <si>
    <t xml:space="preserve">Lanesborough </t>
  </si>
  <si>
    <t xml:space="preserve">Leyden </t>
  </si>
  <si>
    <t xml:space="preserve">Manchester </t>
  </si>
  <si>
    <t xml:space="preserve">Mendon </t>
  </si>
  <si>
    <t xml:space="preserve">Merrimac </t>
  </si>
  <si>
    <t xml:space="preserve">Middlefield </t>
  </si>
  <si>
    <t xml:space="preserve">Millville </t>
  </si>
  <si>
    <t xml:space="preserve">Monroe </t>
  </si>
  <si>
    <t xml:space="preserve">Montague </t>
  </si>
  <si>
    <t xml:space="preserve">Monterey </t>
  </si>
  <si>
    <t xml:space="preserve">Montgomery </t>
  </si>
  <si>
    <t xml:space="preserve">Mount Washington </t>
  </si>
  <si>
    <t xml:space="preserve">New Ashford </t>
  </si>
  <si>
    <t xml:space="preserve">New Braintree </t>
  </si>
  <si>
    <t xml:space="preserve">Newbury </t>
  </si>
  <si>
    <t xml:space="preserve">New Marlborough </t>
  </si>
  <si>
    <t xml:space="preserve">New Salem </t>
  </si>
  <si>
    <t xml:space="preserve">Northfield </t>
  </si>
  <si>
    <t xml:space="preserve">Oakham </t>
  </si>
  <si>
    <t xml:space="preserve">Otis </t>
  </si>
  <si>
    <t xml:space="preserve">Paxton </t>
  </si>
  <si>
    <t xml:space="preserve">Pepperell </t>
  </si>
  <si>
    <t xml:space="preserve">Peru </t>
  </si>
  <si>
    <t xml:space="preserve">Phillipston </t>
  </si>
  <si>
    <t xml:space="preserve">Plainfield </t>
  </si>
  <si>
    <t xml:space="preserve">Princeton </t>
  </si>
  <si>
    <t xml:space="preserve">Raynham </t>
  </si>
  <si>
    <t xml:space="preserve">Rehoboth </t>
  </si>
  <si>
    <t xml:space="preserve">Rowley </t>
  </si>
  <si>
    <t xml:space="preserve">Royalston </t>
  </si>
  <si>
    <t xml:space="preserve">Russell </t>
  </si>
  <si>
    <t xml:space="preserve">Rutland </t>
  </si>
  <si>
    <t xml:space="preserve">Salisbury </t>
  </si>
  <si>
    <t xml:space="preserve">Sandisfield </t>
  </si>
  <si>
    <t xml:space="preserve">Sheffield </t>
  </si>
  <si>
    <t xml:space="preserve">Shelburne </t>
  </si>
  <si>
    <t xml:space="preserve">Shirley </t>
  </si>
  <si>
    <t xml:space="preserve">Southwick </t>
  </si>
  <si>
    <t xml:space="preserve">Spencer </t>
  </si>
  <si>
    <t xml:space="preserve">Sterling </t>
  </si>
  <si>
    <t xml:space="preserve">Stockbridge </t>
  </si>
  <si>
    <t xml:space="preserve">Stow </t>
  </si>
  <si>
    <t xml:space="preserve">Templeton </t>
  </si>
  <si>
    <t xml:space="preserve">Tolland </t>
  </si>
  <si>
    <t xml:space="preserve">Townsend </t>
  </si>
  <si>
    <t xml:space="preserve">Tyringham </t>
  </si>
  <si>
    <t xml:space="preserve">Upton </t>
  </si>
  <si>
    <t xml:space="preserve">Warren </t>
  </si>
  <si>
    <t xml:space="preserve">Warwick </t>
  </si>
  <si>
    <t xml:space="preserve">Washington </t>
  </si>
  <si>
    <t xml:space="preserve">Wendell </t>
  </si>
  <si>
    <t xml:space="preserve">Wenham </t>
  </si>
  <si>
    <t xml:space="preserve">West Brookfield </t>
  </si>
  <si>
    <t xml:space="preserve">Westminster </t>
  </si>
  <si>
    <t xml:space="preserve">West Newbury </t>
  </si>
  <si>
    <t xml:space="preserve">West Stockbridge </t>
  </si>
  <si>
    <t xml:space="preserve">West Tisbury </t>
  </si>
  <si>
    <t xml:space="preserve">Whitman </t>
  </si>
  <si>
    <t xml:space="preserve">Wilbraham </t>
  </si>
  <si>
    <t xml:space="preserve">Williamstown </t>
  </si>
  <si>
    <t xml:space="preserve">Windsor </t>
  </si>
  <si>
    <t xml:space="preserve">Yarmouth </t>
  </si>
  <si>
    <t xml:space="preserve">Devens </t>
  </si>
  <si>
    <t>0000</t>
  </si>
  <si>
    <t>K, 4- 6, 9</t>
  </si>
  <si>
    <t>Daniel Grayton</t>
  </si>
  <si>
    <t>daniel.grayton@amesburyma.org</t>
  </si>
  <si>
    <t>Melissa Ryan</t>
  </si>
  <si>
    <t>mryan@berkleypublicschools.org</t>
  </si>
  <si>
    <t>Brooke Clenchy</t>
  </si>
  <si>
    <t>clenchyb@nausetschools.org</t>
  </si>
  <si>
    <t>vgreer@cpsd.us</t>
  </si>
  <si>
    <t>Colleen Hutchinson</t>
  </si>
  <si>
    <t>hutchinsonc@cantonma.org</t>
  </si>
  <si>
    <t>Michael Wood</t>
  </si>
  <si>
    <t>mwood@hatfieldps.net</t>
  </si>
  <si>
    <t>Sara Jorge</t>
  </si>
  <si>
    <t>sjorge@lexingtonma.org</t>
  </si>
  <si>
    <t>781-979-2294</t>
  </si>
  <si>
    <t>Kerri Sundeen</t>
  </si>
  <si>
    <t>ksundeen@millburyschools.org</t>
  </si>
  <si>
    <t>Eric Tracy</t>
  </si>
  <si>
    <t>e.tracy@hwschools.net</t>
  </si>
  <si>
    <t>Lauren Hotz</t>
  </si>
  <si>
    <t>lhotz@hr-k12.org</t>
  </si>
  <si>
    <t>Patricia Kinsella</t>
  </si>
  <si>
    <t>kinsellap@pvrsdk12.org</t>
  </si>
  <si>
    <t>Brian Forget</t>
  </si>
  <si>
    <t>Magda Parvey</t>
  </si>
  <si>
    <t>30 Whittier Court</t>
  </si>
  <si>
    <t>magda.parvey@andoverma.us</t>
  </si>
  <si>
    <t>Elizabeth Homan</t>
  </si>
  <si>
    <t>781-316-3501</t>
  </si>
  <si>
    <t>ehoman@arlington.k12.ma.us</t>
  </si>
  <si>
    <t>Elizabeth Chamberland</t>
  </si>
  <si>
    <t>echamberland@auburn.k12.ma.us</t>
  </si>
  <si>
    <t>Adam Renda</t>
  </si>
  <si>
    <t>arenda@asrsd.org</t>
  </si>
  <si>
    <t>Melissa L Eakins-Ryan</t>
  </si>
  <si>
    <t>Kirk T Downing</t>
  </si>
  <si>
    <t>kdowning@nrsd.net</t>
  </si>
  <si>
    <t>James E Lee</t>
  </si>
  <si>
    <t>jim.lee@braintreeschools.org</t>
  </si>
  <si>
    <t>Deborah Boyd</t>
  </si>
  <si>
    <t>boydd@tantasqua.org</t>
  </si>
  <si>
    <t>Linus Guillory</t>
  </si>
  <si>
    <t>linus_guillory@psbma.org</t>
  </si>
  <si>
    <t>Victoria L Greer</t>
  </si>
  <si>
    <t>Derek F Folan</t>
  </si>
  <si>
    <t>foland@cantonma.org</t>
  </si>
  <si>
    <t>Diana Bonneville</t>
  </si>
  <si>
    <t>dbonneville@hr-k12.org</t>
  </si>
  <si>
    <t>Alvin W Morton</t>
  </si>
  <si>
    <t>134 Dulong Circle</t>
  </si>
  <si>
    <t>978-774-4800 x2430</t>
  </si>
  <si>
    <t>Danielle Klingaman</t>
  </si>
  <si>
    <t>dklingaman@duxbury.k12.ma.us</t>
  </si>
  <si>
    <t>Tara M Kohler</t>
  </si>
  <si>
    <t>tkohler@fairhavenps.net</t>
  </si>
  <si>
    <t>Maria F Pontes</t>
  </si>
  <si>
    <t>mpontes@fallriverschools.org</t>
  </si>
  <si>
    <t>19 Flagg Drive</t>
  </si>
  <si>
    <t>Kristen M Smidy</t>
  </si>
  <si>
    <t>ksmidy@grsd.org</t>
  </si>
  <si>
    <t>Benjamin R. Lummis</t>
  </si>
  <si>
    <t>Stephen Sullivan</t>
  </si>
  <si>
    <t>ssullivan@granbyschoolsma.net</t>
  </si>
  <si>
    <t>Greater Commonwealth Virtual District</t>
  </si>
  <si>
    <t>Michael Watson</t>
  </si>
  <si>
    <t>mwatson@gnbvt.edu</t>
  </si>
  <si>
    <t>Christine DeBarge</t>
  </si>
  <si>
    <t>413-772-1326</t>
  </si>
  <si>
    <t>413-772-1379</t>
  </si>
  <si>
    <t>chrdeb1@gpsk12.org</t>
  </si>
  <si>
    <t>27A Massachusetts Avenue</t>
  </si>
  <si>
    <t>Anne Ludes</t>
  </si>
  <si>
    <t>aludes@wpi.edu</t>
  </si>
  <si>
    <t>Ligia Beatriz Noriega</t>
  </si>
  <si>
    <t>110 Pleasant St</t>
  </si>
  <si>
    <t>lnoriega@maldenps.org</t>
  </si>
  <si>
    <t>781-639-3140 x10114</t>
  </si>
  <si>
    <t>Maureen M Cohen</t>
  </si>
  <si>
    <t>mcohen@mursd.org</t>
  </si>
  <si>
    <t>John Martin</t>
  </si>
  <si>
    <t>jmartin@norfolkaggie.org</t>
  </si>
  <si>
    <t>John J. Antonucci</t>
  </si>
  <si>
    <t>jantonucci@naschools.net</t>
  </si>
  <si>
    <t>Michael Lucas</t>
  </si>
  <si>
    <t>mlucas@oxps.org</t>
  </si>
  <si>
    <t>Eric Duda</t>
  </si>
  <si>
    <t>duda@pathfindertech.org</t>
  </si>
  <si>
    <t>413-498-2911 x603</t>
  </si>
  <si>
    <t>Thomas Milaschewski</t>
  </si>
  <si>
    <t>thomas.milaschewski@reading.k12.ma.us</t>
  </si>
  <si>
    <t>Peter Botelho</t>
  </si>
  <si>
    <t>pbotelho@sharonschools.net</t>
  </si>
  <si>
    <t>132 Torrey Rd</t>
  </si>
  <si>
    <t>Southern Worcester County Regional Vocational School District</t>
  </si>
  <si>
    <t>Brenda Regan</t>
  </si>
  <si>
    <t>bregan@tewksbury.k12.ma.us</t>
  </si>
  <si>
    <t>maguire@tri-county.us</t>
  </si>
  <si>
    <t>Stephanie Costigan</t>
  </si>
  <si>
    <t>costigans@truromass.org</t>
  </si>
  <si>
    <t>781-314-5405</t>
  </si>
  <si>
    <t>Central Office, 4 Viking Drive, Door 22</t>
  </si>
  <si>
    <t>Omar X. Easy</t>
  </si>
  <si>
    <t>508-835-2917</t>
  </si>
  <si>
    <t>cchew@westfordk12.us</t>
  </si>
  <si>
    <t>Robert Wargo</t>
  </si>
  <si>
    <t>robert.wargo@weymouthschools.org</t>
  </si>
  <si>
    <t>781-618-7099</t>
  </si>
  <si>
    <t>Frank Hackett</t>
  </si>
  <si>
    <t>fhackett@winchesterps.org</t>
  </si>
  <si>
    <t>Emailed</t>
  </si>
  <si>
    <t>0242	Provincetown</t>
  </si>
  <si>
    <t>0212	North Attleborough</t>
  </si>
  <si>
    <t>Elizabeth Bonin</t>
  </si>
  <si>
    <t>District Data Analyst</t>
  </si>
  <si>
    <t>ebonin@naschools.net</t>
  </si>
  <si>
    <t>0001	Abington</t>
  </si>
  <si>
    <t>0745	Pentucket</t>
  </si>
  <si>
    <t>0855	Old Colony Regional Vocational Technical</t>
  </si>
  <si>
    <t>0227	Palmer</t>
  </si>
  <si>
    <t>0105	Georgetown</t>
  </si>
  <si>
    <t>0157	Lincoln</t>
  </si>
  <si>
    <t>6-10</t>
  </si>
  <si>
    <t>K-6</t>
  </si>
  <si>
    <t>10-12</t>
  </si>
  <si>
    <t>K, 4-12</t>
  </si>
  <si>
    <t>K, 9-12</t>
  </si>
  <si>
    <t>K-9</t>
  </si>
  <si>
    <t>K-5, 7-9</t>
  </si>
  <si>
    <t>2, 4-7, 9-12</t>
  </si>
  <si>
    <t>Not specified- Contact the district</t>
  </si>
  <si>
    <t>Sharita Langston</t>
  </si>
  <si>
    <t>ggoyette@provincetownschools.com</t>
  </si>
  <si>
    <t>0089	Edgartown</t>
  </si>
  <si>
    <t>rsmith@mvyps.org</t>
  </si>
  <si>
    <t>413.583.8372</t>
  </si>
  <si>
    <t>Melissa Wilcox</t>
  </si>
  <si>
    <t>melissawilcox@oldrochester.org</t>
  </si>
  <si>
    <t>Ellen Quinn</t>
  </si>
  <si>
    <t>equinn@medwayschools.org</t>
  </si>
  <si>
    <t>0278	South Hadley</t>
  </si>
  <si>
    <t>0045	Brookfield</t>
  </si>
  <si>
    <t>0135	Holland</t>
  </si>
  <si>
    <t>0306	Wales</t>
  </si>
  <si>
    <t>0774	Up-Island Regional</t>
  </si>
  <si>
    <t>0221	Oak Bluffs</t>
  </si>
  <si>
    <t>0296	Tisbury</t>
  </si>
  <si>
    <t>781-335-1460</t>
  </si>
  <si>
    <t>Executive Administrative Assistant to the Superintendent</t>
  </si>
  <si>
    <t>Brian S. Bentley</t>
  </si>
  <si>
    <t>bbentley@dimanregional.org</t>
  </si>
  <si>
    <t>508-672-1070</t>
  </si>
  <si>
    <t>mmurphy@mps-edu.org</t>
  </si>
  <si>
    <t>atingos@belmontschools.net</t>
  </si>
  <si>
    <t>Office Manager to the Superintendent and the School Committee</t>
  </si>
  <si>
    <t>Veronica Dyer-Medina</t>
  </si>
  <si>
    <t>vdyermedina@chelseama.gov</t>
  </si>
  <si>
    <t>Warwick</t>
  </si>
  <si>
    <t>Status23</t>
  </si>
  <si>
    <t>0068	Conway</t>
  </si>
  <si>
    <t>0096	Falmouth</t>
  </si>
  <si>
    <t>0332	West Springfield</t>
  </si>
  <si>
    <t>0290	Sutton</t>
  </si>
  <si>
    <t>Dianne Guillen</t>
  </si>
  <si>
    <t>guillend@suttonschools.net</t>
  </si>
  <si>
    <t>0331	Westport</t>
  </si>
  <si>
    <t>0753	Quabbin</t>
  </si>
  <si>
    <t>Jessica Bennett</t>
  </si>
  <si>
    <t>jbennett@qrsd.org</t>
  </si>
  <si>
    <t>0243	Quincy</t>
  </si>
  <si>
    <t>Laura Owens</t>
  </si>
  <si>
    <t>lauraowens@quincypublicschools.com</t>
  </si>
  <si>
    <t>617-984-8702</t>
  </si>
  <si>
    <t>0016	Attleboro</t>
  </si>
  <si>
    <t>0145	Kingston</t>
  </si>
  <si>
    <t>David Murphy</t>
  </si>
  <si>
    <t>Manager of Information Systems</t>
  </si>
  <si>
    <t>dmurphy@slrsd.org</t>
  </si>
  <si>
    <t>781-582-3573</t>
  </si>
  <si>
    <t>0735	North Middlesex</t>
  </si>
  <si>
    <t>Robin Eibye</t>
  </si>
  <si>
    <t>reibye@nmrsd.org</t>
  </si>
  <si>
    <t>0040	Braintree</t>
  </si>
  <si>
    <t>Darius Modestow</t>
  </si>
  <si>
    <t>0670	Frontier</t>
  </si>
  <si>
    <t>0337	Whately</t>
  </si>
  <si>
    <t>0289	Sunderland</t>
  </si>
  <si>
    <t>0087	East Longmeadow</t>
  </si>
  <si>
    <t>Samantha Velazquez</t>
  </si>
  <si>
    <t>samantha.velazquez@eastlongmeadowma.gov</t>
  </si>
  <si>
    <t>0074	Deerfield</t>
  </si>
  <si>
    <t>0801	Assabet Valley Regional Vocational Technical</t>
  </si>
  <si>
    <t>0832	Montachusett Regional Vocational Technical</t>
  </si>
  <si>
    <t>Assistant to the Superintendent</t>
  </si>
  <si>
    <t>0077	Douglas</t>
  </si>
  <si>
    <t>0187	Millis</t>
  </si>
  <si>
    <t>Susan Sarnie</t>
  </si>
  <si>
    <t>ssarnie@millisschools.org</t>
  </si>
  <si>
    <t>0660	Nauset</t>
  </si>
  <si>
    <t>0138	Hopedale</t>
  </si>
  <si>
    <t>Karen Crebase</t>
  </si>
  <si>
    <t>0258	Salem</t>
  </si>
  <si>
    <t>astrauss@freelake.org</t>
  </si>
  <si>
    <t>0171	Marshfield</t>
  </si>
  <si>
    <t>0304	Uxbridge</t>
  </si>
  <si>
    <t>mbaldassarre@uxbridge.k12.ma.us</t>
  </si>
  <si>
    <t>0167	Mansfield</t>
  </si>
  <si>
    <t>Diane Nugent</t>
  </si>
  <si>
    <t>diane.nugent@mansfieldschools.com</t>
  </si>
  <si>
    <t>0226	Oxford</t>
  </si>
  <si>
    <t>Suzanne Kelley</t>
  </si>
  <si>
    <t>District Registrar</t>
  </si>
  <si>
    <t>skelley@oxps.org</t>
  </si>
  <si>
    <t>508-987-6050 x 1128</t>
  </si>
  <si>
    <t>0872	Southeastern Regional Vocational Technical</t>
  </si>
  <si>
    <t>Holly McClanan</t>
  </si>
  <si>
    <t>hmcclanan@sersd.org</t>
  </si>
  <si>
    <t>0766	Southwick-Tolland-Granville Regional School District</t>
  </si>
  <si>
    <t>Erin Mountain</t>
  </si>
  <si>
    <t>emountain@stgrsd.org</t>
  </si>
  <si>
    <t>0238	Plainville</t>
  </si>
  <si>
    <t>Jennifer Parson</t>
  </si>
  <si>
    <t>jparson@plainville.k12.ma.us</t>
  </si>
  <si>
    <t>0625	Bridgewater-Raynham</t>
  </si>
  <si>
    <t>Ryan Powers</t>
  </si>
  <si>
    <t>rpowers@bridge-rayn.org</t>
  </si>
  <si>
    <t>0770	Tantasqua</t>
  </si>
  <si>
    <t>0082	Duxbury</t>
  </si>
  <si>
    <t>0014	Ashland</t>
  </si>
  <si>
    <t>Gretchen King</t>
  </si>
  <si>
    <t>gking@ashland.k12.ma.us</t>
  </si>
  <si>
    <t>0236	Pittsfield</t>
  </si>
  <si>
    <t>0818	Franklin County Regional Vocational Technical</t>
  </si>
  <si>
    <t>dljungberg@stonehamschools.org</t>
  </si>
  <si>
    <t>0342	Wilmington</t>
  </si>
  <si>
    <t>Tracy Ingersoll</t>
  </si>
  <si>
    <t>tracy.ingersoll@wpsk12.com</t>
  </si>
  <si>
    <t>0806	Blue Hills Regional Vocational Technical</t>
  </si>
  <si>
    <t>Pam Donnellan</t>
  </si>
  <si>
    <t>Admin Secretary to the Superintendent</t>
  </si>
  <si>
    <t>pdonnellan@bluehills.org</t>
  </si>
  <si>
    <t>0030	Beverly</t>
  </si>
  <si>
    <t>0275	Southampton</t>
  </si>
  <si>
    <t>0271	Shrewsbury</t>
  </si>
  <si>
    <t>Kim Fitzpatrick</t>
  </si>
  <si>
    <t>Financial Coordinator</t>
  </si>
  <si>
    <t>kfitzpatrick@shrewsbury.k12.ma.us</t>
  </si>
  <si>
    <t>0101	Franklin</t>
  </si>
  <si>
    <t>Denise Miller</t>
  </si>
  <si>
    <t>Admin. Asst. to Supt.</t>
  </si>
  <si>
    <t>millerd@franklinps.net</t>
  </si>
  <si>
    <t>508-553-4819</t>
  </si>
  <si>
    <t>0295	Tewksbury</t>
  </si>
  <si>
    <t>0712	Monomoy Regional School District</t>
  </si>
  <si>
    <t>0072	Dartmouth</t>
  </si>
  <si>
    <t>0618	Berkshire Hills</t>
  </si>
  <si>
    <t>0760	Silver Lake</t>
  </si>
  <si>
    <t>0817	Essex North Shore Agricultural and Technical School District</t>
  </si>
  <si>
    <t>Marie Znamierowski</t>
  </si>
  <si>
    <t>Director of Business Operations</t>
  </si>
  <si>
    <t>mznamierowski@essextech.net</t>
  </si>
  <si>
    <t>0600	Acton-Boxborough</t>
  </si>
  <si>
    <t>Peter Light</t>
  </si>
  <si>
    <t>978-264-4700</t>
  </si>
  <si>
    <t>0658	Dudley-Charlton Reg</t>
  </si>
  <si>
    <t>Steven M. Lamarche</t>
  </si>
  <si>
    <t>0184	Middleton</t>
  </si>
  <si>
    <t>Scott R. Morrison</t>
  </si>
  <si>
    <t>0298	Topsfield</t>
  </si>
  <si>
    <t>0038	Boxford</t>
  </si>
  <si>
    <t>0173	Mattapoisett</t>
  </si>
  <si>
    <t>0063	Clarksburg</t>
  </si>
  <si>
    <t>0263	Savoy</t>
  </si>
  <si>
    <t>0253	Rowe</t>
  </si>
  <si>
    <t>Exec Assistant to the Superintendent</t>
  </si>
  <si>
    <t>Bwilliams@fcts.us</t>
  </si>
  <si>
    <t>0218	Norton</t>
  </si>
  <si>
    <t>0240	Plympton</t>
  </si>
  <si>
    <t>0043	Brimfield</t>
  </si>
  <si>
    <t>0024	Belchertown</t>
  </si>
  <si>
    <t>Heather Hammon</t>
  </si>
  <si>
    <t>0239	Plymouth</t>
  </si>
  <si>
    <t>0217	North Reading</t>
  </si>
  <si>
    <t>Patrick Daly</t>
  </si>
  <si>
    <t>0720	Narragansett</t>
  </si>
  <si>
    <t>0308	Waltham</t>
  </si>
  <si>
    <t>Michelle Kern</t>
  </si>
  <si>
    <t>Executive Asst. to the Superintendent and School Committee</t>
  </si>
  <si>
    <t>michellekern@walthampublicschools.org</t>
  </si>
  <si>
    <t>0196	Nahant</t>
  </si>
  <si>
    <t>0010	Arlington</t>
  </si>
  <si>
    <t>ediggins@arlington.k12.ma.us</t>
  </si>
  <si>
    <t>0307	Walpole</t>
  </si>
  <si>
    <t>0210	Northampton</t>
  </si>
  <si>
    <t>tmcintosh@shawtech.org</t>
  </si>
  <si>
    <t>0321	Westborough</t>
  </si>
  <si>
    <t>0775	Wachusett</t>
  </si>
  <si>
    <t>James Reilly</t>
  </si>
  <si>
    <t>james_reilly@wrsd.net</t>
  </si>
  <si>
    <t>0139	Hopkinton</t>
  </si>
  <si>
    <t>0710	Mendon-Upton</t>
  </si>
  <si>
    <t>Maureen Cohen</t>
  </si>
  <si>
    <t>0810	Bristol-Plymouth Regional Vocational Technical</t>
  </si>
  <si>
    <t>Dr. Alexandre Magalhaes</t>
  </si>
  <si>
    <t>508-823-5151 ext 125</t>
  </si>
  <si>
    <t>0049	Cambridge</t>
  </si>
  <si>
    <t>0220	Norwood</t>
  </si>
  <si>
    <t>781-440-5819</t>
  </si>
  <si>
    <t>mdandrea@wareham.k12.ma.us</t>
  </si>
  <si>
    <t>0250	Rochester</t>
  </si>
  <si>
    <t>0603 Hoosac Valley</t>
  </si>
  <si>
    <t>Lisa Bresett</t>
  </si>
  <si>
    <t>Admin. Assistant to Superintendent</t>
  </si>
  <si>
    <t>lbresett@hoosacvalley.org</t>
  </si>
  <si>
    <t>0287	Sturbridge</t>
  </si>
  <si>
    <t>0616	Ayer Shirley School District</t>
  </si>
  <si>
    <t>Michelle Towne</t>
  </si>
  <si>
    <t>mtowne@asrsd.org</t>
  </si>
  <si>
    <t>978-772-8600 x1508</t>
  </si>
  <si>
    <t>0158	Littleton</t>
  </si>
  <si>
    <t>Dorothy Mulone</t>
  </si>
  <si>
    <t>dmulone@littletonps.org</t>
  </si>
  <si>
    <t>0318	Wellfleet</t>
  </si>
  <si>
    <t>0885	Whittier Regional Vocational Technical</t>
  </si>
  <si>
    <t>Maureen Lynch</t>
  </si>
  <si>
    <t>0065	Cohasset</t>
  </si>
  <si>
    <t>juan.rodriguez@lawrence.k12.ma.us</t>
  </si>
  <si>
    <t>0133	Holbrook</t>
  </si>
  <si>
    <t>Bridget Baker</t>
  </si>
  <si>
    <t>Executive Assistant to the Superintendent of Schools</t>
  </si>
  <si>
    <t>bbaker@holbrook.k12.ma.us</t>
  </si>
  <si>
    <t>0169	Marion</t>
  </si>
  <si>
    <t>0610	Ashburnham-Westminster</t>
  </si>
  <si>
    <t>Eric DeHays</t>
  </si>
  <si>
    <t>edehays@awrsd.org</t>
  </si>
  <si>
    <t>0088	Easton</t>
  </si>
  <si>
    <t>Lynn Souza</t>
  </si>
  <si>
    <t>lsouza@easton.k12.ma.us</t>
  </si>
  <si>
    <t>508-205-5900</t>
  </si>
  <si>
    <t>0876	Southern Worcester County Regional Vocational Technical</t>
  </si>
  <si>
    <t>Kyle Brenner</t>
  </si>
  <si>
    <t>kbrenner@baypath.net</t>
  </si>
  <si>
    <t>508-248-5971</t>
  </si>
  <si>
    <t>Matthew Ehrenworth</t>
  </si>
  <si>
    <t>mehrenworth@arrsd.org</t>
  </si>
  <si>
    <t>0003	Acushnet</t>
  </si>
  <si>
    <t>Will your district accept new school choice students next school year? Please note: If you answered no to question 7, you must answer yes to this question.</t>
  </si>
  <si>
    <t>Please provide a brief explanation why your district will not accept new school choice students next school year.Â </t>
  </si>
  <si>
    <t>K:What grades do you anticipate accepting new students next school year? Select all that apply.</t>
  </si>
  <si>
    <t>1:What grades do you anticipate accepting new students next school year? Select all that apply.</t>
  </si>
  <si>
    <t>2:What grades do you anticipate accepting new students next school year? Select all that apply.</t>
  </si>
  <si>
    <t>3:What grades do you anticipate accepting new students next school year? Select all that apply.</t>
  </si>
  <si>
    <t>4:What grades do you anticipate accepting new students next school year? Select all that apply.</t>
  </si>
  <si>
    <t>5:What grades do you anticipate accepting new students next school year? Select all that apply.</t>
  </si>
  <si>
    <t>6:What grades do you anticipate accepting new students next school year? Select all that apply.</t>
  </si>
  <si>
    <t>7:What grades do you anticipate accepting new students next school year? Select all that apply.</t>
  </si>
  <si>
    <t>8:What grades do you anticipate accepting new students next school year? Select all that apply.</t>
  </si>
  <si>
    <t>9:What grades do you anticipate accepting new students next school year? Select all that apply.</t>
  </si>
  <si>
    <t>10:What grades do you anticipate accepting new students next school year? Select all that apply.</t>
  </si>
  <si>
    <t>11:What grades do you anticipate accepting new students next school year? Select all that apply.</t>
  </si>
  <si>
    <t>12:What grades do you anticipate accepting new students next school year? Select all that apply.</t>
  </si>
  <si>
    <t>Richard Michael Smith</t>
  </si>
  <si>
    <t>1 Blue Pride Way</t>
  </si>
  <si>
    <t>508-222-0012 x10010</t>
  </si>
  <si>
    <t>ahern_sara@mybps.us</t>
  </si>
  <si>
    <t>Carol Lynn Costello</t>
  </si>
  <si>
    <t>ccostello@bbrsd.org</t>
  </si>
  <si>
    <t>Mary Benson Skipper</t>
  </si>
  <si>
    <t>mskipper@bostonpublicschools.org</t>
  </si>
  <si>
    <t>Derek Costa</t>
  </si>
  <si>
    <t>dcosta@bcahs.com</t>
  </si>
  <si>
    <t>Bill Runey</t>
  </si>
  <si>
    <t>bruney@drregional.org</t>
  </si>
  <si>
    <t>Elizabeth McCoy</t>
  </si>
  <si>
    <t>Mccoye@doversherborn.org</t>
  </si>
  <si>
    <t>48 Spooner Street</t>
  </si>
  <si>
    <t>Robert Russell Putnam</t>
  </si>
  <si>
    <t>413-269-4466 x147</t>
  </si>
  <si>
    <t>rputnam@frrsd.org</t>
  </si>
  <si>
    <t>Lucas Giguere</t>
  </si>
  <si>
    <t>Suite 3</t>
  </si>
  <si>
    <t>giguerel@franklinps.net</t>
  </si>
  <si>
    <t>Alan Strauss</t>
  </si>
  <si>
    <t>Brian Stephen Bentley</t>
  </si>
  <si>
    <t>508-678-2891 x6030</t>
  </si>
  <si>
    <t>John Provost</t>
  </si>
  <si>
    <t>jprovost@hwrsd.org</t>
  </si>
  <si>
    <t>Margaret Adams</t>
  </si>
  <si>
    <t>madams@hinghamschools.org</t>
  </si>
  <si>
    <t>Juan P Rodriguez</t>
  </si>
  <si>
    <t>508-892-7063</t>
  </si>
  <si>
    <t>kustigianb@lpsma.net</t>
  </si>
  <si>
    <t>205 Fuller Street</t>
  </si>
  <si>
    <t>f_tiano@ludlowps.org</t>
  </si>
  <si>
    <t>978-582-4100 x5211</t>
  </si>
  <si>
    <t>kburnham@lunenburgschools.net</t>
  </si>
  <si>
    <t>Mary A Murphy</t>
  </si>
  <si>
    <t>978-887-2323 x61040</t>
  </si>
  <si>
    <t>Carolyn Joan Lyons</t>
  </si>
  <si>
    <t>clyons@middleboro.k12.ma.us</t>
  </si>
  <si>
    <t>Thomas Browne</t>
  </si>
  <si>
    <t>978-506-9200 x5206</t>
  </si>
  <si>
    <t>browne-thomas@montytech.net</t>
  </si>
  <si>
    <t>Timothy James McCormick</t>
  </si>
  <si>
    <t>tmccormick@nbschools.org</t>
  </si>
  <si>
    <t>Gerry Goyette</t>
  </si>
  <si>
    <t>Mark Branco</t>
  </si>
  <si>
    <t>mbranco@rpk12.org</t>
  </si>
  <si>
    <t>Joseph Maruszczak</t>
  </si>
  <si>
    <t>jmaruszczak@sandwich.k12.ma.us</t>
  </si>
  <si>
    <t>25 Dow Street</t>
  </si>
  <si>
    <t>Anthony Mcintosh</t>
  </si>
  <si>
    <t>617-625-6600 x6014</t>
  </si>
  <si>
    <t>Mark Edward McLaughlin</t>
  </si>
  <si>
    <t>mamclaughlin@shschools.com</t>
  </si>
  <si>
    <t>David A Ljungberg</t>
  </si>
  <si>
    <t>Kimberly Roberts-Morandi</t>
  </si>
  <si>
    <t>roberts-morandik@suttonschools.net</t>
  </si>
  <si>
    <t>978-640-7878</t>
  </si>
  <si>
    <t>Michael R Baldassarre</t>
  </si>
  <si>
    <t>41 Winchester Rd</t>
  </si>
  <si>
    <t>01378</t>
  </si>
  <si>
    <t>978-544-6310</t>
  </si>
  <si>
    <t>superintendent@warwick-k12.us</t>
  </si>
  <si>
    <t>Monique Pierangeli</t>
  </si>
  <si>
    <t>mpierangeli@webster-schools.org</t>
  </si>
  <si>
    <t>Stefania Raschilla</t>
  </si>
  <si>
    <t>11 Central Street</t>
  </si>
  <si>
    <t>sraschilla@wsps.org</t>
  </si>
  <si>
    <t>89 Middle Street</t>
  </si>
  <si>
    <t>1781 Cold Spring Road</t>
  </si>
  <si>
    <t>Rachel Monarrez</t>
  </si>
  <si>
    <t>monarrezr@worcesterschools.net</t>
  </si>
  <si>
    <t>0198	Natick</t>
  </si>
  <si>
    <t>0097	Fitchburg</t>
  </si>
  <si>
    <t>0118	Halifax</t>
  </si>
  <si>
    <t>0675	Hamilton-Wenham</t>
  </si>
  <si>
    <t>0213	Northborough</t>
  </si>
  <si>
    <t>Greg Martineau</t>
  </si>
  <si>
    <t>0276	Southborough</t>
  </si>
  <si>
    <t>0725	Nashoba</t>
  </si>
  <si>
    <t>0018	Avon</t>
  </si>
  <si>
    <t>0853	Northeast Metropolitan Regional Vocational Technical</t>
  </si>
  <si>
    <t>Tracey O'Brien</t>
  </si>
  <si>
    <t>tobrien@northeastmetrotech.com</t>
  </si>
  <si>
    <t>0141	Hudson</t>
  </si>
  <si>
    <t>0159	Longmeadow</t>
  </si>
  <si>
    <t>Dianne Georgantas</t>
  </si>
  <si>
    <t>dgeorgantas@longmeadow.k12.ma.us</t>
  </si>
  <si>
    <t>0246	Reading</t>
  </si>
  <si>
    <t>Olivia Lejeune</t>
  </si>
  <si>
    <t>olivia.lejeune@reading.k12.ma.us</t>
  </si>
  <si>
    <t>0910	Bristol County Agricultural</t>
  </si>
  <si>
    <t>0052	Carver</t>
  </si>
  <si>
    <t>0316	Webster</t>
  </si>
  <si>
    <t>0326	Westford</t>
  </si>
  <si>
    <t>Catherine Mucci</t>
  </si>
  <si>
    <t>cmucci@westfordk12.us</t>
  </si>
  <si>
    <t>0662	Farmington River Reg</t>
  </si>
  <si>
    <t>0079	Dracut</t>
  </si>
  <si>
    <t>Cynthia Curtis</t>
  </si>
  <si>
    <t>ccurtis@dracutps.org</t>
  </si>
  <si>
    <t>0064	Clinton</t>
  </si>
  <si>
    <t>0151	Leicester</t>
  </si>
  <si>
    <t>Parry Graham</t>
  </si>
  <si>
    <t>0830	Minuteman Regional Vocational Technical</t>
  </si>
  <si>
    <t>0273	Somerset</t>
  </si>
  <si>
    <t>0174	Maynard</t>
  </si>
  <si>
    <t>Colleen Andrade</t>
  </si>
  <si>
    <t>candrade@maynard.k12.ma.us</t>
  </si>
  <si>
    <t>Nicholas Packard</t>
  </si>
  <si>
    <t>Director of Enrollment Services</t>
  </si>
  <si>
    <t>packardn@fitchburg.k12.ma.us</t>
  </si>
  <si>
    <t>0061	Chicopee</t>
  </si>
  <si>
    <t>0314	Watertown</t>
  </si>
  <si>
    <t>0137	Holyoke</t>
  </si>
  <si>
    <t>Rebecca Lamb</t>
  </si>
  <si>
    <t>rlamb@hps.holyoke.ma.us</t>
  </si>
  <si>
    <t xml:space="preserve">Not specified- Contact the district </t>
  </si>
  <si>
    <t>Danielle Gaylor</t>
  </si>
  <si>
    <t>daniellegaylor@abingtonps.org</t>
  </si>
  <si>
    <t>Executive Administrative Assistant</t>
  </si>
  <si>
    <t>David Renoni</t>
  </si>
  <si>
    <t>drenoni@attleboroschools.com</t>
  </si>
  <si>
    <t>508-222-0012 x10035</t>
  </si>
  <si>
    <t>Erin Crowley</t>
  </si>
  <si>
    <t>erin_crowley@bedfordps.org</t>
  </si>
  <si>
    <t>Donna Bergeron</t>
  </si>
  <si>
    <t>dbergeron@beverlyschools.org</t>
  </si>
  <si>
    <t>kclery@billericak12.com</t>
  </si>
  <si>
    <t>Mary Ann Cuddahy</t>
  </si>
  <si>
    <t>Administrative Assistant to the Superintendent of Schools</t>
  </si>
  <si>
    <t>maryann.cuddahy@braintreeschools.org</t>
  </si>
  <si>
    <t>781-794-8476</t>
  </si>
  <si>
    <t>Administrative Assistant to the Superintendent &amp; School Committee</t>
  </si>
  <si>
    <t>Jennifer Bellville</t>
  </si>
  <si>
    <t>Assistant Superintendent for Instruction and Accountability</t>
  </si>
  <si>
    <t>jbellville@cpsge.org</t>
  </si>
  <si>
    <t>June Saba-Maguire</t>
  </si>
  <si>
    <t>junesabamaguire@dartmouthschools.org</t>
  </si>
  <si>
    <t>mbinienda@epsd.us</t>
  </si>
  <si>
    <t>Sharon Reid</t>
  </si>
  <si>
    <t>sreid@falmouth.k12.ma.us</t>
  </si>
  <si>
    <t>508 548 0151 x137</t>
  </si>
  <si>
    <t>Robert Tremblay</t>
  </si>
  <si>
    <t>Dee Rex</t>
  </si>
  <si>
    <t>drex@hadleyschools.org</t>
  </si>
  <si>
    <t>413-586-0895</t>
  </si>
  <si>
    <t>Due to high enrollment and class size limitations.</t>
  </si>
  <si>
    <t>Alisha M Brown</t>
  </si>
  <si>
    <t>Grants Accounting Specialist</t>
  </si>
  <si>
    <t>ambrown@hudson.k12.ma.us</t>
  </si>
  <si>
    <t>borrellit@lpsma.net</t>
  </si>
  <si>
    <t>pgraham@lincnet.org</t>
  </si>
  <si>
    <t>781-259-2737</t>
  </si>
  <si>
    <t>Frank A. Tiano</t>
  </si>
  <si>
    <t>alvareze@lynnschools.org</t>
  </si>
  <si>
    <t>Joan Pozerski</t>
  </si>
  <si>
    <t>jpozerski@mpsd.org</t>
  </si>
  <si>
    <t>Portia Bonner</t>
  </si>
  <si>
    <t>pbonner@northampton-k12.us</t>
  </si>
  <si>
    <t>413-587-1331</t>
  </si>
  <si>
    <t>Enrollment</t>
  </si>
  <si>
    <t>Pamela Anderson</t>
  </si>
  <si>
    <t>pamelaanderson@norton.k12.ma.us</t>
  </si>
  <si>
    <t>Matthew T. Francis</t>
  </si>
  <si>
    <t>mfrancis@palmerschools.org</t>
  </si>
  <si>
    <t>Data Specialist</t>
  </si>
  <si>
    <t>Assistant to the Superintendent, School Committee Clerk</t>
  </si>
  <si>
    <t>Gail Johnson</t>
  </si>
  <si>
    <t>gjohnson@tewksbury.k12.ma.us</t>
  </si>
  <si>
    <t>Sharon Fairbanks</t>
  </si>
  <si>
    <t>sharon.fairbanks@tyngsboroughps.org</t>
  </si>
  <si>
    <t>Barbara Emerick</t>
  </si>
  <si>
    <t>bemerick@uxbridge.k12.ma.us</t>
  </si>
  <si>
    <t>Theresa McGuinness</t>
  </si>
  <si>
    <t>508-255-8800</t>
  </si>
  <si>
    <t>Erin Rogers</t>
  </si>
  <si>
    <t>erogers@wsps.org</t>
  </si>
  <si>
    <t>413-263-3296</t>
  </si>
  <si>
    <t>tpiwowar@westwood.k12.ma.us</t>
  </si>
  <si>
    <t>Judy MacDougall</t>
  </si>
  <si>
    <t>jmacdougall@bridge-rayn.org</t>
  </si>
  <si>
    <t>Marc Smith</t>
  </si>
  <si>
    <t>smithm@dy-regional.k12.ma.us</t>
  </si>
  <si>
    <t>Timothy Lee</t>
  </si>
  <si>
    <t>tlee@frrsd.org</t>
  </si>
  <si>
    <t>sharita_langston@lsrhs.net</t>
  </si>
  <si>
    <t>978-443-9961</t>
  </si>
  <si>
    <t>0763	Somerset Berkley Regional School District</t>
  </si>
  <si>
    <t>Jon Krol</t>
  </si>
  <si>
    <t>Jon_Krol@wrsd.net</t>
  </si>
  <si>
    <t>Stephen Duff</t>
  </si>
  <si>
    <t>sduff@quaboagrsd.org</t>
  </si>
  <si>
    <t>At capacity</t>
  </si>
  <si>
    <t>Superintendent/Director</t>
  </si>
  <si>
    <t>kmahoney@minuteman.org</t>
  </si>
  <si>
    <t>Tammy Crockett</t>
  </si>
  <si>
    <t>Business/HR Manager</t>
  </si>
  <si>
    <t>lajoie@montytech.net</t>
  </si>
  <si>
    <t>978-345-9200</t>
  </si>
  <si>
    <t>As a regional vocational district, school choice is not economically feasible.</t>
  </si>
  <si>
    <t>Deborah Cabral</t>
  </si>
  <si>
    <t>Exec. Asst. to Supt. &amp; SC</t>
  </si>
  <si>
    <t>dcabral@sersd.org</t>
  </si>
  <si>
    <t>508.230.1215</t>
  </si>
  <si>
    <t xml:space="preserve">Bristol Agricultural accepts students from 20 cities and towns of Bristol County. Bristol Aggie also accepts students out of Bristol County. </t>
  </si>
  <si>
    <t>Did your school committee hold a vote on the question of whether or not to accept new school choice students for next school year?</t>
  </si>
  <si>
    <t>6-12</t>
  </si>
  <si>
    <t>6-11</t>
  </si>
  <si>
    <t>9-11</t>
  </si>
  <si>
    <t xml:space="preserve">K </t>
  </si>
  <si>
    <t>Enro24</t>
  </si>
  <si>
    <t>Douglas Slaughter</t>
  </si>
  <si>
    <t>slaughterd@arps.org</t>
  </si>
  <si>
    <t>Cliff W Chuang</t>
  </si>
  <si>
    <t>cliff_chuang@bedfordps.org</t>
  </si>
  <si>
    <t>Jill Geiser</t>
  </si>
  <si>
    <t>jgeiser@belmontschools.net</t>
  </si>
  <si>
    <t>Kerry Jean Clery</t>
  </si>
  <si>
    <t>James Cobbs</t>
  </si>
  <si>
    <t>jamescobbs@bpsma.org</t>
  </si>
  <si>
    <t>Marcus Lee Ware</t>
  </si>
  <si>
    <t>mware@cpsge.org</t>
  </si>
  <si>
    <t>Daniel Bauer</t>
  </si>
  <si>
    <t>bauer@danvers.org</t>
  </si>
  <si>
    <t>June Saba-maguire</t>
  </si>
  <si>
    <t>Nan Murphy</t>
  </si>
  <si>
    <t>nmurphy@dedham.k12.ma.us</t>
  </si>
  <si>
    <t>William Hart</t>
  </si>
  <si>
    <t>whart@everett.k12.ma.us</t>
  </si>
  <si>
    <t>Jonathan James Thompson</t>
  </si>
  <si>
    <t>thompsonj@fitchburg.k12.ma.us</t>
  </si>
  <si>
    <t>160 Elm Street</t>
  </si>
  <si>
    <t>Margaret Ferrick</t>
  </si>
  <si>
    <t>ferrickm@georgetown.k12.ma.us</t>
  </si>
  <si>
    <t>Brian K Reagan</t>
  </si>
  <si>
    <t>bkreagan@hudson.k12.ma.us</t>
  </si>
  <si>
    <t>William Collins</t>
  </si>
  <si>
    <t>wcollins@lenoxps.org</t>
  </si>
  <si>
    <t>William J Skinner</t>
  </si>
  <si>
    <t>lskinner@lowell.k12.ma.us</t>
  </si>
  <si>
    <t>Evonne Alvarez</t>
  </si>
  <si>
    <t>Thomas Edward Geary</t>
  </si>
  <si>
    <t>gearyt@lynnfield.k12.ma.us</t>
  </si>
  <si>
    <t>mcguinness.theresa@marbleheadschools.org</t>
  </si>
  <si>
    <t>jmacero@melroseschools.com</t>
  </si>
  <si>
    <t>9 Branch Street</t>
  </si>
  <si>
    <t>Peter Burrows</t>
  </si>
  <si>
    <t>pburrows@miltonps.org</t>
  </si>
  <si>
    <t>belwong@natickps.org</t>
  </si>
  <si>
    <t>Dan_Gutekanst@needham.k12.ma.us</t>
  </si>
  <si>
    <t>Andrew O'Leary</t>
  </si>
  <si>
    <t>508-997-4511 x14551</t>
  </si>
  <si>
    <t>aboleary@newbedfordschools.org</t>
  </si>
  <si>
    <t>Sean T Gallagher</t>
  </si>
  <si>
    <t>Anna Nolin</t>
  </si>
  <si>
    <t>nolina@newton.k12.ma.us</t>
  </si>
  <si>
    <t>Portia Selene Bonner</t>
  </si>
  <si>
    <t>Joanne Wallace</t>
  </si>
  <si>
    <t>wallacejo@pvrsdk12.org</t>
  </si>
  <si>
    <t>Jennifer M O'Neill</t>
  </si>
  <si>
    <t>joneill@norton.k12.ma.us</t>
  </si>
  <si>
    <t>Matthew T Francis</t>
  </si>
  <si>
    <t>Beth Choquette</t>
  </si>
  <si>
    <t>bchoquette@richmondconsolidated.org</t>
  </si>
  <si>
    <t>270 Quaker Meeting House Road</t>
  </si>
  <si>
    <t>East Sandwich</t>
  </si>
  <si>
    <t>02537</t>
  </si>
  <si>
    <t>508-888-1054</t>
  </si>
  <si>
    <t>Michael Hashem</t>
  </si>
  <si>
    <t>mhashem@saugus.k12.ma.us</t>
  </si>
  <si>
    <t>Rebecca Kidwell</t>
  </si>
  <si>
    <t>kidwellr@seekonkschools.org</t>
  </si>
  <si>
    <t>Ruben Carmona</t>
  </si>
  <si>
    <t>167 Holland Street</t>
  </si>
  <si>
    <t>02144</t>
  </si>
  <si>
    <t>rcarmona@k12.somerville.ma.us</t>
  </si>
  <si>
    <t>j_baeta@stoughtonschools.org</t>
  </si>
  <si>
    <t>George Frost</t>
  </si>
  <si>
    <t>georgefrost@walthampublicschools.org</t>
  </si>
  <si>
    <t>Michael Lovato</t>
  </si>
  <si>
    <t>413-967-4271 x17</t>
  </si>
  <si>
    <t>mlovato@ware.k12.ma.us</t>
  </si>
  <si>
    <t>Carole Learned-Miller</t>
  </si>
  <si>
    <t>David_Fleishman@waylandps.org</t>
  </si>
  <si>
    <t>Christopher Chew</t>
  </si>
  <si>
    <t>Karen Zaleski</t>
  </si>
  <si>
    <t>zaleskik@weston.org</t>
  </si>
  <si>
    <t>Timothy George Piwowar</t>
  </si>
  <si>
    <t>rgoguen@winchendonk12.org</t>
  </si>
  <si>
    <t>Elijah Heckstall</t>
  </si>
  <si>
    <t>eheckstall@dudleystreetschool.org</t>
  </si>
  <si>
    <t>Taylor DeLoach</t>
  </si>
  <si>
    <t>515 Belleville Ave</t>
  </si>
  <si>
    <t>774-762-4680</t>
  </si>
  <si>
    <t>taylordeloach@almadelmar.org</t>
  </si>
  <si>
    <t>617-674-3436</t>
  </si>
  <si>
    <t>Rodolfo Morales</t>
  </si>
  <si>
    <t>1 Westinghouse Plaza Bldg B</t>
  </si>
  <si>
    <t>617-361-0050</t>
  </si>
  <si>
    <t>rmorales@pacrim.org</t>
  </si>
  <si>
    <t>Jenni Manfredi</t>
  </si>
  <si>
    <t>jmanfredi@fourriverscharter.org</t>
  </si>
  <si>
    <t>Jonathan Igoe</t>
  </si>
  <si>
    <t>jonathan.igoe@bartcharter.org</t>
  </si>
  <si>
    <t>Meekerley Sanon</t>
  </si>
  <si>
    <t>msanon@bostonprep.org</t>
  </si>
  <si>
    <t>Orin Marc Gutlerner</t>
  </si>
  <si>
    <t>ogutlerner@bridgebostoncs.org</t>
  </si>
  <si>
    <t>Christa McAuliffe Charter School (District)</t>
  </si>
  <si>
    <t>Sarah E Steinitz</t>
  </si>
  <si>
    <t>zsteinitz@mcauliffecharter.org</t>
  </si>
  <si>
    <t>Sophia Stephney</t>
  </si>
  <si>
    <t>sstephney@dlacps.org</t>
  </si>
  <si>
    <t>Sherley Bretous</t>
  </si>
  <si>
    <t>ahramiec@bostonpublicschools.org</t>
  </si>
  <si>
    <t>Jon C Clark</t>
  </si>
  <si>
    <t>jclark@ebrooke.org</t>
  </si>
  <si>
    <t>Rhonda D Barnes</t>
  </si>
  <si>
    <t>rbarnes@kippma.org</t>
  </si>
  <si>
    <t>Lisa C Mobley</t>
  </si>
  <si>
    <t>lmobley@amsacs.org</t>
  </si>
  <si>
    <t>Catherine O'leary</t>
  </si>
  <si>
    <t>coleary@cclcs.info</t>
  </si>
  <si>
    <t>Rebecca Lynn Norris</t>
  </si>
  <si>
    <t>bnorris@ccscambridge.org</t>
  </si>
  <si>
    <t>City on a Hill Charter Public School (District)</t>
  </si>
  <si>
    <t>Sonya Chenise Pratt</t>
  </si>
  <si>
    <t>58 Circuit Street</t>
  </si>
  <si>
    <t>617-445-1515</t>
  </si>
  <si>
    <t>spratt@cityonahill.org</t>
  </si>
  <si>
    <t>dlam@codmanacademy.org</t>
  </si>
  <si>
    <t>Nicole Mack</t>
  </si>
  <si>
    <t>395 Columbia Rd</t>
  </si>
  <si>
    <t>617-254-8904</t>
  </si>
  <si>
    <t>617-254-8908</t>
  </si>
  <si>
    <t>nmack@conservatorylab.org</t>
  </si>
  <si>
    <t>Community Day Charter Public School (District)</t>
  </si>
  <si>
    <t>73 Prospect Street</t>
  </si>
  <si>
    <t>978-681-9910</t>
  </si>
  <si>
    <t>Springfield International Charter (District)</t>
  </si>
  <si>
    <t>Justin Baker</t>
  </si>
  <si>
    <t>jbaker@sics.org</t>
  </si>
  <si>
    <t>Heidi M Paluk</t>
  </si>
  <si>
    <t>508-854-8400 x3656</t>
  </si>
  <si>
    <t>hpaluk@akfcs.org</t>
  </si>
  <si>
    <t>Heidi Berkowitz</t>
  </si>
  <si>
    <t>hberkowitz@foxboroughrcs.org</t>
  </si>
  <si>
    <t>500 Financial Park</t>
  </si>
  <si>
    <t>Jenna Bartlett Ogundipe</t>
  </si>
  <si>
    <t>215 Sydney Street</t>
  </si>
  <si>
    <t>617-282-6710 x2134</t>
  </si>
  <si>
    <t>jogundipe@bostoncollegiate.org</t>
  </si>
  <si>
    <t>Laura C Davis</t>
  </si>
  <si>
    <t>ldavis@hilltowncharter.org</t>
  </si>
  <si>
    <t>Edward M. Kennedy Academy for Health Careers: A Horace Mann Charter Public School (District)</t>
  </si>
  <si>
    <t>10 Fenwood Road</t>
  </si>
  <si>
    <t>617-635-8450</t>
  </si>
  <si>
    <t>617-635-8452</t>
  </si>
  <si>
    <t>spope@hccs-sabis.net</t>
  </si>
  <si>
    <t>355 Haverhill Street</t>
  </si>
  <si>
    <t>978-224-8808 x123</t>
  </si>
  <si>
    <t>978-521-2616 x1000</t>
  </si>
  <si>
    <t>Sean McCarthy</t>
  </si>
  <si>
    <t>mccarthys@middlesex.edu</t>
  </si>
  <si>
    <t>Stephanie Brant</t>
  </si>
  <si>
    <t>781-631-0777</t>
  </si>
  <si>
    <t>sbrant@marbleheadcharter.com</t>
  </si>
  <si>
    <t>Martha's Vineyard Charter Public School (District)</t>
  </si>
  <si>
    <t>Match Charter Public School (District)</t>
  </si>
  <si>
    <t>Michelle Paranto</t>
  </si>
  <si>
    <t>parantom@sizerschool.org</t>
  </si>
  <si>
    <t>Brian Harrigan</t>
  </si>
  <si>
    <t>bharrigan@theparkerschool.org</t>
  </si>
  <si>
    <t>Brent Nielsen</t>
  </si>
  <si>
    <t>bnielsen@pvpa.org</t>
  </si>
  <si>
    <t>James Frier</t>
  </si>
  <si>
    <t>jfrier@upacademyboston.org</t>
  </si>
  <si>
    <t>abuckmire@brcps.school</t>
  </si>
  <si>
    <t>Jonnie Lyn Evans</t>
  </si>
  <si>
    <t>jlevans@rivervalleycharter.org</t>
  </si>
  <si>
    <t>John Verrilli</t>
  </si>
  <si>
    <t>John.Verrilli@roxburyprep.org</t>
  </si>
  <si>
    <t>Stephanie Louise Callahan</t>
  </si>
  <si>
    <t>scallahan@salemacademycs.org</t>
  </si>
  <si>
    <t>Learning First Charter Public School (District)</t>
  </si>
  <si>
    <t>50 Richland St</t>
  </si>
  <si>
    <t>01610</t>
  </si>
  <si>
    <t>508-799-7500</t>
  </si>
  <si>
    <t>lflanagan@learningfirstcharter.org</t>
  </si>
  <si>
    <t>Martin Luther King, Jr. Charter School of Excellence (District)</t>
  </si>
  <si>
    <t>Kendra Salvador</t>
  </si>
  <si>
    <t>ksalvador@mlkcs.org</t>
  </si>
  <si>
    <t>Phoenix Academy Charter Public High School, Chelsea (District)</t>
  </si>
  <si>
    <t>101 Nye St</t>
  </si>
  <si>
    <t>Rachel Romano</t>
  </si>
  <si>
    <t>rromano@vpcs.org</t>
  </si>
  <si>
    <t>Hampden Charter School of Science East (District)</t>
  </si>
  <si>
    <t>Assabet Valley Collaborative</t>
  </si>
  <si>
    <t>05020000</t>
  </si>
  <si>
    <t>Collaborative</t>
  </si>
  <si>
    <t>Collaborative Leader</t>
  </si>
  <si>
    <t>Cathy A Cummins</t>
  </si>
  <si>
    <t>28 Lord Road</t>
  </si>
  <si>
    <t>Suite 125</t>
  </si>
  <si>
    <t>508-460-0491</t>
  </si>
  <si>
    <t>508-460-0493</t>
  </si>
  <si>
    <t>ccummins@avcollaborative.org</t>
  </si>
  <si>
    <t>Bi-County Collaborative (BICO)</t>
  </si>
  <si>
    <t>05040000</t>
  </si>
  <si>
    <t>Jeanne Sulllivan</t>
  </si>
  <si>
    <t>397 East Central Street</t>
  </si>
  <si>
    <t>508-520-1998</t>
  </si>
  <si>
    <t>508-520-1445</t>
  </si>
  <si>
    <t>jsullivan@bicounty.org</t>
  </si>
  <si>
    <t>Cape Cod Collaborative</t>
  </si>
  <si>
    <t>05120000</t>
  </si>
  <si>
    <t>Paul C Hilton</t>
  </si>
  <si>
    <t>418 Bumps River Road</t>
  </si>
  <si>
    <t>Osterville</t>
  </si>
  <si>
    <t>02655</t>
  </si>
  <si>
    <t>508-420-6950 x1111</t>
  </si>
  <si>
    <t>508-420-6959</t>
  </si>
  <si>
    <t>paulhilton@capecodcollaborative.org</t>
  </si>
  <si>
    <t>CAPS Education Collaborative</t>
  </si>
  <si>
    <t>05140000</t>
  </si>
  <si>
    <t>Jennifer Gates</t>
  </si>
  <si>
    <t>2 Narrows Road, C105</t>
  </si>
  <si>
    <t>Westminster</t>
  </si>
  <si>
    <t>01473</t>
  </si>
  <si>
    <t>978-632-2208</t>
  </si>
  <si>
    <t>978-668-5729</t>
  </si>
  <si>
    <t>jgates@capsed.net</t>
  </si>
  <si>
    <t>C.A.S.E. Concord Area SPED Collaborative</t>
  </si>
  <si>
    <t>05160000</t>
  </si>
  <si>
    <t>Sanchita Banerjee</t>
  </si>
  <si>
    <t>978-318-1534</t>
  </si>
  <si>
    <t>978-318-6992</t>
  </si>
  <si>
    <t>sbanerjee@casecollaborative.org</t>
  </si>
  <si>
    <t>Central Massachusetts SPED Collaborative</t>
  </si>
  <si>
    <t>05180000</t>
  </si>
  <si>
    <t>Susan J Farrell</t>
  </si>
  <si>
    <t>14 New Bond Street</t>
  </si>
  <si>
    <t>508-538-9100 x11026</t>
  </si>
  <si>
    <t>508-854-1689</t>
  </si>
  <si>
    <t>sfarrell@cmasscollaborative.org</t>
  </si>
  <si>
    <t>South Coast Educational Collaborative</t>
  </si>
  <si>
    <t>05220000</t>
  </si>
  <si>
    <t>David R Heimbecker</t>
  </si>
  <si>
    <t>2201 G.A.R. Highway</t>
  </si>
  <si>
    <t>508-379-1180 x</t>
  </si>
  <si>
    <t>508-379-1231</t>
  </si>
  <si>
    <t>drh@scecoll.org</t>
  </si>
  <si>
    <t>Keystone Educational Collaborative</t>
  </si>
  <si>
    <t>05240000</t>
  </si>
  <si>
    <t>John Demanche</t>
  </si>
  <si>
    <t>2 Shaker Road, Suite D215</t>
  </si>
  <si>
    <t>978-425-0310</t>
  </si>
  <si>
    <t>978-615-4775</t>
  </si>
  <si>
    <t>jdemanche@kecg.org</t>
  </si>
  <si>
    <t>Collaborative for Regional Educational Service and Training (CREST)</t>
  </si>
  <si>
    <t>05280000</t>
  </si>
  <si>
    <t>Robert Jokela</t>
  </si>
  <si>
    <t>20 Shattuck Road</t>
  </si>
  <si>
    <t>978-685-3000 x1014</t>
  </si>
  <si>
    <t>978-685-3000</t>
  </si>
  <si>
    <t>rjokela@crestcollaborative.org</t>
  </si>
  <si>
    <t>Collaborative for Educational Services</t>
  </si>
  <si>
    <t>05320000</t>
  </si>
  <si>
    <t>Todd Gazda</t>
  </si>
  <si>
    <t>97 Hawley Street</t>
  </si>
  <si>
    <t>413-586-4900</t>
  </si>
  <si>
    <t>413-586-0180</t>
  </si>
  <si>
    <t>tgazda@collaborative.org</t>
  </si>
  <si>
    <t>LABBB Collaborative</t>
  </si>
  <si>
    <t>05340000</t>
  </si>
  <si>
    <t>Robert Alconada</t>
  </si>
  <si>
    <t>339-222-5644</t>
  </si>
  <si>
    <t>781-998-4654</t>
  </si>
  <si>
    <t>ralconada@labbb.net</t>
  </si>
  <si>
    <t>Lower Pioneer Valley Educational Collaborative</t>
  </si>
  <si>
    <t>05360000</t>
  </si>
  <si>
    <t>174 Brush Hill Avenue</t>
  </si>
  <si>
    <t>413-735-2200</t>
  </si>
  <si>
    <t>413-735-2280</t>
  </si>
  <si>
    <t>amorton@lpvec.org</t>
  </si>
  <si>
    <t>Valley Collaborative</t>
  </si>
  <si>
    <t>05400000</t>
  </si>
  <si>
    <t>Chris Scott</t>
  </si>
  <si>
    <t>40 Linnell Circle</t>
  </si>
  <si>
    <t>978-528-7800</t>
  </si>
  <si>
    <t>978-528-7810</t>
  </si>
  <si>
    <t>cscott@valleycollaborative.org</t>
  </si>
  <si>
    <t>North River Collaborative</t>
  </si>
  <si>
    <t>05440000</t>
  </si>
  <si>
    <t>Paul Tzovolos</t>
  </si>
  <si>
    <t>198 Spring Street</t>
  </si>
  <si>
    <t>781-878-6056 x101</t>
  </si>
  <si>
    <t>781-982-9787</t>
  </si>
  <si>
    <t>ptzovolos@nrcollab.org</t>
  </si>
  <si>
    <t>Northshore Education Consortium</t>
  </si>
  <si>
    <t>05460000</t>
  </si>
  <si>
    <t>Francine H Rosenberg</t>
  </si>
  <si>
    <t>112 Sohier Rd</t>
  </si>
  <si>
    <t>978-232-9755 x1253</t>
  </si>
  <si>
    <t>978-232-9449</t>
  </si>
  <si>
    <t>frosenberg@nsedu.org</t>
  </si>
  <si>
    <t>Pilgrim Area Collaborative (PAC)</t>
  </si>
  <si>
    <t>05480000</t>
  </si>
  <si>
    <t>Dympna M. Thomas</t>
  </si>
  <si>
    <t>42 Industrial Park Road</t>
  </si>
  <si>
    <t>781-293-6111</t>
  </si>
  <si>
    <t>781-293-9258</t>
  </si>
  <si>
    <t>dthomas@pilgrimac.org</t>
  </si>
  <si>
    <t>ACCEPT Education Collaborative</t>
  </si>
  <si>
    <t>05500000</t>
  </si>
  <si>
    <t>Donna Flaherty</t>
  </si>
  <si>
    <t>4 Tech Circle</t>
  </si>
  <si>
    <t>508-653-6776 x102</t>
  </si>
  <si>
    <t>508-653-0878</t>
  </si>
  <si>
    <t>dflaherty@accept.org</t>
  </si>
  <si>
    <t>READS Collaborative</t>
  </si>
  <si>
    <t>05580000</t>
  </si>
  <si>
    <t>Galdina Medeiros</t>
  </si>
  <si>
    <t>105 East Grove Street</t>
  </si>
  <si>
    <t>508-947-3634 x100</t>
  </si>
  <si>
    <t>508-946-1088</t>
  </si>
  <si>
    <t>dmedeiros@readscollab.org</t>
  </si>
  <si>
    <t>SEEM Collaborative</t>
  </si>
  <si>
    <t>05620000</t>
  </si>
  <si>
    <t>Catherine L Lawson</t>
  </si>
  <si>
    <t>92 Montvale Ave</t>
  </si>
  <si>
    <t>Suite 3500</t>
  </si>
  <si>
    <t>781-279-1361</t>
  </si>
  <si>
    <t>781-279-0292</t>
  </si>
  <si>
    <t>clawson@seemcollaborative.org</t>
  </si>
  <si>
    <t>Shore Educational Collaborative</t>
  </si>
  <si>
    <t>05640000</t>
  </si>
  <si>
    <t>Kristin Shaver</t>
  </si>
  <si>
    <t>100 Revere Beach Parkway</t>
  </si>
  <si>
    <t>617-887-2930</t>
  </si>
  <si>
    <t>617-887-2960</t>
  </si>
  <si>
    <t>kshaver@shorecollaborative.org</t>
  </si>
  <si>
    <t>Southeastern Mass. Educational Collaborative (SMEC)</t>
  </si>
  <si>
    <t>05700000</t>
  </si>
  <si>
    <t>Catherine S. Cooper</t>
  </si>
  <si>
    <t>25 Russells Mills Road</t>
  </si>
  <si>
    <t>508-998-5599</t>
  </si>
  <si>
    <t>508-998-5959</t>
  </si>
  <si>
    <t>CCooper@smecollaborative.org</t>
  </si>
  <si>
    <t>Southern Worcester County Educational Collaborative</t>
  </si>
  <si>
    <t>05720000</t>
  </si>
  <si>
    <t>Arnold D Lundwall</t>
  </si>
  <si>
    <t>P O Box 517</t>
  </si>
  <si>
    <t>508-764-8500</t>
  </si>
  <si>
    <t>508-764-2724</t>
  </si>
  <si>
    <t>alundwall@swcec.org</t>
  </si>
  <si>
    <t>South Shore Educational Collaborative (SSEC)</t>
  </si>
  <si>
    <t>05740000</t>
  </si>
  <si>
    <t>Richard Reino</t>
  </si>
  <si>
    <t>75 Abington Street</t>
  </si>
  <si>
    <t>781-749-7518</t>
  </si>
  <si>
    <t>781-740-0784</t>
  </si>
  <si>
    <t>rreino@ssec.org</t>
  </si>
  <si>
    <t>The Education Cooperative (TEC)</t>
  </si>
  <si>
    <t>05760000</t>
  </si>
  <si>
    <t>Emily Parks</t>
  </si>
  <si>
    <t>781-352-5700</t>
  </si>
  <si>
    <t>508-660-1124</t>
  </si>
  <si>
    <t>eparks@tec-coop.org</t>
  </si>
  <si>
    <t>49 Park Street</t>
  </si>
  <si>
    <t>Tim Lee</t>
  </si>
  <si>
    <t>Rich Drolet</t>
  </si>
  <si>
    <t>droletr@kingphilip.org</t>
  </si>
  <si>
    <t>Andrew Stephens</t>
  </si>
  <si>
    <t>andrew_stephens@lsrhs.net</t>
  </si>
  <si>
    <t>97 F. Sumner Turner Road</t>
  </si>
  <si>
    <t>Colleen M Mucha</t>
  </si>
  <si>
    <t>cmucha@qrsd.org</t>
  </si>
  <si>
    <t>Kevin F Mahoney</t>
  </si>
  <si>
    <t>Karen M Maguire</t>
  </si>
  <si>
    <t>Adam Bakr</t>
  </si>
  <si>
    <t>abakr@collegiatelowell.org</t>
  </si>
  <si>
    <t>Ariella Silverstein-Tapp</t>
  </si>
  <si>
    <t>asilverstein-tapp@upacademydorchester.org</t>
  </si>
  <si>
    <t>Pioneer Charter School of Science II (District)</t>
  </si>
  <si>
    <t>Phoenix Academy Public Charter High School, Springfield (District)</t>
  </si>
  <si>
    <t>01109</t>
  </si>
  <si>
    <t>2071 Roosevelt Avenue</t>
  </si>
  <si>
    <t>508-510-6434</t>
  </si>
  <si>
    <t>Daniel Pear</t>
  </si>
  <si>
    <t>dpear@osacharter.org</t>
  </si>
  <si>
    <t>Hampden Charter School of Science West (District)</t>
  </si>
  <si>
    <t>35160000</t>
  </si>
  <si>
    <t>511 Main St.</t>
  </si>
  <si>
    <t>413-278-5450</t>
  </si>
  <si>
    <t>413-278-5387</t>
  </si>
  <si>
    <t>Map Academy Charter School (District)</t>
  </si>
  <si>
    <t>35170000</t>
  </si>
  <si>
    <t>Rachel Babcock</t>
  </si>
  <si>
    <t>11 Resnik Road</t>
  </si>
  <si>
    <t>508-830-9500</t>
  </si>
  <si>
    <t>508-425-2441</t>
  </si>
  <si>
    <t>codirectors@themapacademy.org</t>
  </si>
  <si>
    <t>Phoenix Academy Public Charter High School, Lawrence (District)</t>
  </si>
  <si>
    <t>35180000</t>
  </si>
  <si>
    <t>15 Union Street</t>
  </si>
  <si>
    <t>617-913-6580</t>
  </si>
  <si>
    <t>Worcester Cultural Academy Charter Public School (District)</t>
  </si>
  <si>
    <t>35190000</t>
  </si>
  <si>
    <t>Lisa DeTora</t>
  </si>
  <si>
    <t>81 Plantation Street</t>
  </si>
  <si>
    <t>01604</t>
  </si>
  <si>
    <t>774-312-6400</t>
  </si>
  <si>
    <t>ldetora@wcacps.org</t>
  </si>
  <si>
    <t>plattuca@teccaschool.org</t>
  </si>
  <si>
    <t>0094	Fairhaven</t>
  </si>
  <si>
    <t>0265	Seekonk</t>
  </si>
  <si>
    <t>0131	Hingham</t>
  </si>
  <si>
    <t>0207	Newton</t>
  </si>
  <si>
    <t>0315	Wayland</t>
  </si>
  <si>
    <t>0878	Tri-County Regional Vocational Technical</t>
  </si>
  <si>
    <t>Karen Maguire</t>
  </si>
  <si>
    <t>0035	Boston</t>
  </si>
  <si>
    <t>617-635-9014</t>
  </si>
  <si>
    <t>Richard Smith</t>
  </si>
  <si>
    <t>0107	Gloucester</t>
  </si>
  <si>
    <t>0650	Dighton-Rehoboth</t>
  </si>
  <si>
    <t>0154	Leverett</t>
  </si>
  <si>
    <t>0144	Ipswich</t>
  </si>
  <si>
    <t>Laura Hillery</t>
  </si>
  <si>
    <t>lhillery@ipsk12.net</t>
  </si>
  <si>
    <t>0349	Worthington</t>
  </si>
  <si>
    <t>0672	Gateway</t>
  </si>
  <si>
    <t>0272	Shutesbury</t>
  </si>
  <si>
    <t>0310	Wareham</t>
  </si>
  <si>
    <t>Matthew D'Andrea</t>
  </si>
  <si>
    <t>0755	Ralph C Mahar</t>
  </si>
  <si>
    <t>0234	Petersham</t>
  </si>
  <si>
    <t>0085	Eastham</t>
  </si>
  <si>
    <t>0223	Orange</t>
  </si>
  <si>
    <t>0009	Andover</t>
  </si>
  <si>
    <t>Alison Phelan</t>
  </si>
  <si>
    <t>Exec. Asst to the Superintendent of Schools</t>
  </si>
  <si>
    <t>alison.phelan@andoverma.us</t>
  </si>
  <si>
    <t>0327	Westhampton</t>
  </si>
  <si>
    <t>0323	West Bridgewater</t>
  </si>
  <si>
    <t>superintendent</t>
  </si>
  <si>
    <t>0288	Sudbury</t>
  </si>
  <si>
    <t>Lena Parvex</t>
  </si>
  <si>
    <t>lparvex@bostonpublicschools.org</t>
  </si>
  <si>
    <t>0091	Erving</t>
  </si>
  <si>
    <t>0164	Lynnfield</t>
  </si>
  <si>
    <t>0152	Lenox</t>
  </si>
  <si>
    <t>0873	South Shore Regional Vocational Technical</t>
  </si>
  <si>
    <t>0632	Chesterfield-Goshen</t>
  </si>
  <si>
    <t>0347	Woburn</t>
  </si>
  <si>
    <t>Matthew Crowley</t>
  </si>
  <si>
    <t>0160	Lowell</t>
  </si>
  <si>
    <t>0765	Southern Berkshire</t>
  </si>
  <si>
    <t>0665	Freetown-Lakeville</t>
  </si>
  <si>
    <t>0284	Stoneham</t>
  </si>
  <si>
    <t>0828	Greater Lowell Regional Vocational Technical</t>
  </si>
  <si>
    <t>0715	Mount Greylock</t>
  </si>
  <si>
    <t>0340	Williamsburg</t>
  </si>
  <si>
    <t>0136	Holliston</t>
  </si>
  <si>
    <t>0620	Berlin-Boylston</t>
  </si>
  <si>
    <t>Michelle Castellano</t>
  </si>
  <si>
    <t>mcastellano@sbrsd.org</t>
  </si>
  <si>
    <t>David Ljungberg</t>
  </si>
  <si>
    <t>Lisa Martinez</t>
  </si>
  <si>
    <t>Director of Technology, Enrollment and Information</t>
  </si>
  <si>
    <t>lmartinez@gltech.org</t>
  </si>
  <si>
    <t>Jennifer O'Connell</t>
  </si>
  <si>
    <t>Director of Pupil Personnel Services</t>
  </si>
  <si>
    <t>joconnell@winthrop.k12.ma.us</t>
  </si>
  <si>
    <t>sjenkins@hr-k12.org</t>
  </si>
  <si>
    <t>deanne.galdston@watertown.k12.ma.us</t>
  </si>
  <si>
    <t>Mark Balestracci</t>
  </si>
  <si>
    <t>mbalestracci@fairhavenps.net</t>
  </si>
  <si>
    <t>Michael Muniz</t>
  </si>
  <si>
    <t>mmuniz@gloucesterschools.com</t>
  </si>
  <si>
    <t>0176	Medford</t>
  </si>
  <si>
    <t>2024-2025</t>
  </si>
  <si>
    <t>2025-2026</t>
  </si>
  <si>
    <t xml:space="preserve">class size to large to accommodate additional out of district students.  </t>
  </si>
  <si>
    <t>Paula J Bailey</t>
  </si>
  <si>
    <t>After thorough consideration and analysis of various factors, I believe it is in the best interest of our school community to refrain from participating in this program at this time.</t>
  </si>
  <si>
    <t>The reason for the NO vote is both philosophical and programmatic as the Andover Public Schools are already enrolled within the desired class size range and our policy stipulates that we do not enroll non-resident students, with limited and specific exemptions.</t>
  </si>
  <si>
    <t>Elizabeth M. Diggins</t>
  </si>
  <si>
    <t>Lack of available spots.</t>
  </si>
  <si>
    <t>508-532-4004</t>
  </si>
  <si>
    <t>The Attleboro School Committee voted 9-0 to *not* participate in school choice for the 2025-2026 school year.</t>
  </si>
  <si>
    <t>Lori Jodoin</t>
  </si>
  <si>
    <t>ljodoin@avon.k12.ma.us</t>
  </si>
  <si>
    <t>Executive Coordinator</t>
  </si>
  <si>
    <t>SC voted 5-0-0 not to participate in school choice</t>
  </si>
  <si>
    <t>HHammon@belchertownps.org</t>
  </si>
  <si>
    <t>The district decision is based on available space, class size, and overall resource issues.</t>
  </si>
  <si>
    <t>Because of:  Student Assignment and Enrollment Space Constraints Financial Impact</t>
  </si>
  <si>
    <t>The Boxford Public Schools have never been a school choice district and the School Committee voted once again not to participate in this program.</t>
  </si>
  <si>
    <t>Due to concerns regarding continued forecasted budget challenges within the schools and town and questions regarding funding for such a program.</t>
  </si>
  <si>
    <t xml:space="preserve">resident enrollment has class sizes within committee policy. </t>
  </si>
  <si>
    <t>Interim Superintendent of Schools</t>
  </si>
  <si>
    <t>dmurphy@cpsd.us</t>
  </si>
  <si>
    <t xml:space="preserve">1.  The need to maintain the quality &amp; integrity of the Cambridge Program of Controlled Choice, and,  2.   The need to maintain flexibility for appropriately sized classroom in the public schools. </t>
  </si>
  <si>
    <t>Class size and space constraints</t>
  </si>
  <si>
    <t>Scott E. Knief</t>
  </si>
  <si>
    <t>Joanna Johnson-Collins</t>
  </si>
  <si>
    <t>Director of Business &amp; Finance</t>
  </si>
  <si>
    <t>Chelsea Public Schools is forgoing school choice in order to have seats for Chelsea students.</t>
  </si>
  <si>
    <t>(413) 594-1448</t>
  </si>
  <si>
    <t>Lauren Tibbetts</t>
  </si>
  <si>
    <t>ltibbetts@douglasps.net</t>
  </si>
  <si>
    <t>Due to class size and space constraints, our district voted not to participate in school choice for the 25-26 school year.</t>
  </si>
  <si>
    <t>Arlynn Consiglio</t>
  </si>
  <si>
    <t>consiglioal@nausetschools.org</t>
  </si>
  <si>
    <t>Ex. Adm. Asst. to Superintendent</t>
  </si>
  <si>
    <t>budgetary restraints</t>
  </si>
  <si>
    <t>508-693-2007 x/15</t>
  </si>
  <si>
    <t>Robyn Vitello</t>
  </si>
  <si>
    <t>vitello@erving.com</t>
  </si>
  <si>
    <t xml:space="preserve">We have a tuition agreement with the Town of Acushnet and need to maintain the ability to maintain our Acushnet students.  </t>
  </si>
  <si>
    <t>Amy Kane</t>
  </si>
  <si>
    <t>akane@framingham.k12.ma.us</t>
  </si>
  <si>
    <t xml:space="preserve">Concerns regarding space. </t>
  </si>
  <si>
    <t>Going through a Reorganization.   To keep smaller class sizes. Budget constraints.</t>
  </si>
  <si>
    <t>District Data &amp; Accountability Director</t>
  </si>
  <si>
    <t>Exec. Asst. to Supt.</t>
  </si>
  <si>
    <t>The Halifax School Committee voted to withdraw from school choice citing staffing cuts and budget concerns.</t>
  </si>
  <si>
    <t>John Merselis</t>
  </si>
  <si>
    <t>jmerselis@hancockschool.org</t>
  </si>
  <si>
    <t>We are waiting for the state legislators to vote on Hancock's Home Rule Petition regarding school choice.</t>
  </si>
  <si>
    <t>Kathryn Roberts</t>
  </si>
  <si>
    <t>kroberts@hinghamschools.org</t>
  </si>
  <si>
    <t>David Jordan</t>
  </si>
  <si>
    <t>Assistant Superintendent Finance and Operations</t>
  </si>
  <si>
    <t>jordand@holliston.k12.ma.us</t>
  </si>
  <si>
    <t>ccavanaugh@hopkinon.k12.ma.us</t>
  </si>
  <si>
    <t>Student enrollment resulting in overcrowding in schools</t>
  </si>
  <si>
    <t>HR and Administrative Manager</t>
  </si>
  <si>
    <t>On Monday, April 7th, the Kingston School Committee voted to withdraw from School Choice due to budget concerns and space constraints.</t>
  </si>
  <si>
    <t>Brenda Bianco</t>
  </si>
  <si>
    <t>bbianco@leepublicschools.net</t>
  </si>
  <si>
    <t>Tina Marie Borrelli</t>
  </si>
  <si>
    <t>Admin. Asst. to Superintendent</t>
  </si>
  <si>
    <t>508-892-7040 X 9001</t>
  </si>
  <si>
    <t>Amy Noble Novitsky</t>
  </si>
  <si>
    <t>anovitsky@lenoxps.org</t>
  </si>
  <si>
    <t>413.637.5550</t>
  </si>
  <si>
    <t>978-987-0181</t>
  </si>
  <si>
    <t xml:space="preserve">The LPS School Committee voted not to participate in the school choice program for the 2025-2026 school year. </t>
  </si>
  <si>
    <t>The district does not believe it would be in the district's operational or financial interests to participate.  Note: It is possible I may have already filled out this survey, but doing it again just to be sure.</t>
  </si>
  <si>
    <t>Alice Brown-LeGrand</t>
  </si>
  <si>
    <t>abrown-legrand@lowell.k12.ma.us</t>
  </si>
  <si>
    <t>978-674-4334</t>
  </si>
  <si>
    <t>Due to increasing enrollment, space limitations and an expanding special education population we do not have the space to accommodate school choice students for 25-26</t>
  </si>
  <si>
    <t>Annmarie McCormick</t>
  </si>
  <si>
    <t>mccormickan@lynnfield.k12.ma.us</t>
  </si>
  <si>
    <t>Historically Lynnfield Public Schools has never participated in School Choice.  The main reason is that Lynnfield is dedicated to maintaining small class sizes and welcoming students from other towns could potentially increase class sizes beyond where we want them to be. The additional revenue we would receive would not justify the additional number of students we would be adding.</t>
  </si>
  <si>
    <t>0168	Marblehead</t>
  </si>
  <si>
    <t>John J. Robidoux</t>
  </si>
  <si>
    <t>robidoux.john@marbleheadschools.org</t>
  </si>
  <si>
    <t>781-639-3140</t>
  </si>
  <si>
    <t>Capacity issues were the driving force behind the decision</t>
  </si>
  <si>
    <t>enrollment and budgetary concerns</t>
  </si>
  <si>
    <t>Patricia Sibilio</t>
  </si>
  <si>
    <t>psibilio@mps-edu.org</t>
  </si>
  <si>
    <t>Space constraints</t>
  </si>
  <si>
    <t>dthomson@mpspk12.org</t>
  </si>
  <si>
    <t>Executive Asst to the Superintendent</t>
  </si>
  <si>
    <t>Suzanne B. Galusi</t>
  </si>
  <si>
    <t>sgalusi@medford.k12.ma.us</t>
  </si>
  <si>
    <t>Overcrowding at certain schools when preferences are given.</t>
  </si>
  <si>
    <t>Kristen O'Connor</t>
  </si>
  <si>
    <t>koconnor@melroseschools.com</t>
  </si>
  <si>
    <t xml:space="preserve">On January 28, 2025 The Melrose School Committee voted unanimously not to participate in School Choice for the 2025-2026 school year  citing space and enrollment concerns as reasons why. </t>
  </si>
  <si>
    <t>The Middleton Public Schools have never been a school choice district and the School Committee voted once again not to participate in this program.</t>
  </si>
  <si>
    <t>rliebow@johnsonschool.org</t>
  </si>
  <si>
    <t>Robert Liebow</t>
  </si>
  <si>
    <t>781-581-1600</t>
  </si>
  <si>
    <t>Due to the size of the Nahant School District, participation in the school choice program would create significant costs and liabilities to the Town of Nahant and Nahant Public Schools. Therefore, the Nahant Public Schools will not participate in the school choice program for the 2025-2026 school year.</t>
  </si>
  <si>
    <t>Susan Balboni</t>
  </si>
  <si>
    <t>sbalboni@natickps.org</t>
  </si>
  <si>
    <t>We do not have the space to accept students from outside our district at this time.</t>
  </si>
  <si>
    <t xml:space="preserve">Due to budget cuts and classroom reductions which are still in flux for the year, we do not have any idea if there are spaces available for school choice given the significance of the cuts.  We will not know for many more weeks and we cannot adequately plan for or advertise school choice.  In addition, most of the school committee continues to be opposed to the program on principle. </t>
  </si>
  <si>
    <t xml:space="preserve"> "...to not participate in School Choice because the program as it is presently constructed ensures that the needs of some children of the Commonwealth cannot be met."</t>
  </si>
  <si>
    <t>structure of program</t>
  </si>
  <si>
    <t>Timothy M. Luff</t>
  </si>
  <si>
    <t>tluff@norwood.k12.ma.us</t>
  </si>
  <si>
    <t>Increased enrollment  and buildings at capacity</t>
  </si>
  <si>
    <t xml:space="preserve">Class size is increasing, serious budget issues </t>
  </si>
  <si>
    <t>Jennifer Stokes</t>
  </si>
  <si>
    <t>jstokes@pittsfield.net</t>
  </si>
  <si>
    <t>413-499-9510</t>
  </si>
  <si>
    <t xml:space="preserve">We are experiencing budget constraints and our class size cannot comfortably absorb the addition of non-resident students. </t>
  </si>
  <si>
    <t>Christopher Campbell</t>
  </si>
  <si>
    <t>508-245-9909</t>
  </si>
  <si>
    <t>The School Committee made this decision after careful consideration of our district's enrollment trends, budgetary constraints, and the capacity of our schools to effectively serve both resident and non-resident students</t>
  </si>
  <si>
    <t>The Plympton school committee voted to withdraw from School Choice due to the historically high enrollment.</t>
  </si>
  <si>
    <t xml:space="preserve">Projected enrollment levels for the coming school year  </t>
  </si>
  <si>
    <t>enrollment and budgetary constraints</t>
  </si>
  <si>
    <t>Bridget McNamara</t>
  </si>
  <si>
    <t>Executive Admin. Asst. to the Superintendent of Schools</t>
  </si>
  <si>
    <t>mcnamarab@seekonkschools.org</t>
  </si>
  <si>
    <t>Space Limitations</t>
  </si>
  <si>
    <t>Robin Vaccaro</t>
  </si>
  <si>
    <t>vaccaror@sbregional.org</t>
  </si>
  <si>
    <t>508-324-3100 x5</t>
  </si>
  <si>
    <t>Not enough classroom space for additional students</t>
  </si>
  <si>
    <t>Aliza Pluta</t>
  </si>
  <si>
    <t>apluta@hr-k12.org</t>
  </si>
  <si>
    <t>Kiesha Keitt</t>
  </si>
  <si>
    <t>kjkeitt@shschools.com</t>
  </si>
  <si>
    <t>413-538-5060</t>
  </si>
  <si>
    <t>Enrollment is at capacity.</t>
  </si>
  <si>
    <t>Julie Williams</t>
  </si>
  <si>
    <t>julie_williams@sudbury.k12.ma.us</t>
  </si>
  <si>
    <t>978-639-3210</t>
  </si>
  <si>
    <t xml:space="preserve">Due to fixed per pupil costs being lower than we typically expend and enrollment concerns, the School Committee voted to not accept school choice students for the FY26 School Year.  </t>
  </si>
  <si>
    <t>Nancy-Jo Kelly</t>
  </si>
  <si>
    <t>Ex. Asst. to the Superintendent</t>
  </si>
  <si>
    <t>kelly@swampscott.k12.ma.us</t>
  </si>
  <si>
    <t>781-596-8800 x4371</t>
  </si>
  <si>
    <t>Swampscott Public Schools has never been a school choice district and the School Committee voted once again not to participate in this program.</t>
  </si>
  <si>
    <t xml:space="preserve">The School Committee voted not to participate in school choice in consideration of: The continued concern of the increased student population at the Center Elementary School and the potential reconfiguration of school grade levels and reorganization of facility use. </t>
  </si>
  <si>
    <t>The Topsfield Public Schools have never been a school choice district and the School Committee voted once again not to participate in this program.</t>
  </si>
  <si>
    <t>Bridget Gough</t>
  </si>
  <si>
    <t>budget impact/availability of space</t>
  </si>
  <si>
    <t>Waltham spends on average more than $20K per student each year and our enrollment has continued to grow year over year.  To add outside students to our district and receive minimal state funding, would put our own students at a disadvantage for resources.</t>
  </si>
  <si>
    <t>617-926-7708</t>
  </si>
  <si>
    <t xml:space="preserve">Our population has increased by 4% over the past five years and all of our school buildings are above capacity. </t>
  </si>
  <si>
    <t>Diane Marobella</t>
  </si>
  <si>
    <t>Admin Asst. to Supt. &amp; School Committee</t>
  </si>
  <si>
    <t>diane_marobella@waylandps.org</t>
  </si>
  <si>
    <t>508-358-3763</t>
  </si>
  <si>
    <t>Wayland taxpayers would subsidize each choice student through graduation and it's possible the demographics could change in Wayland. We want to protect Wayland's fiduciary interest.</t>
  </si>
  <si>
    <t>Allison Borchers</t>
  </si>
  <si>
    <t>borchersa@wesboroughk12.org</t>
  </si>
  <si>
    <t>(508) 599-0841</t>
  </si>
  <si>
    <t xml:space="preserve">The tuition rate for out-of-district students is substantially below the per pupil spending in Westborough. </t>
  </si>
  <si>
    <t>Kim LaCroix</t>
  </si>
  <si>
    <t>Secretary</t>
  </si>
  <si>
    <t>klacroix@wbridgewater.com</t>
  </si>
  <si>
    <t>978-692-5560</t>
  </si>
  <si>
    <t>Andrea McGrath</t>
  </si>
  <si>
    <t>amcgrath@hr-k12.org</t>
  </si>
  <si>
    <t>413-527-0561</t>
  </si>
  <si>
    <t>Lori Melo</t>
  </si>
  <si>
    <t>Executive Assitant</t>
  </si>
  <si>
    <t>lmelo@westportschools.org</t>
  </si>
  <si>
    <t>774-309-3358</t>
  </si>
  <si>
    <t xml:space="preserve">Due to the transition of refugee and McKinney Vento students and the assessment of Out of District placements being moved back in District. </t>
  </si>
  <si>
    <t>Melanie Curtin</t>
  </si>
  <si>
    <t>melanie.curtin@weymouthps.org</t>
  </si>
  <si>
    <t>Town population is increasing and schools have limited space</t>
  </si>
  <si>
    <t>Stacey Jenkins</t>
  </si>
  <si>
    <t>Decision followed a review of the current data and projected conditionsâ€”including enrollment, class size ratios, and physical space limitations.</t>
  </si>
  <si>
    <t>0343	Winchendon</t>
  </si>
  <si>
    <t>Charlotte King</t>
  </si>
  <si>
    <t>cking@winchendonk12.org</t>
  </si>
  <si>
    <t>617-329-3609</t>
  </si>
  <si>
    <t xml:space="preserve">Lack of space and higher classroom sizes </t>
  </si>
  <si>
    <t>Capacity</t>
  </si>
  <si>
    <t>gmorsedobosz@rhconwell.org</t>
  </si>
  <si>
    <t>Allan Cameron</t>
  </si>
  <si>
    <t>508-384-5430 ext. 3</t>
  </si>
  <si>
    <t xml:space="preserve">The School Committee voted not to accept school choice students next year due to the impact on class sizes. </t>
  </si>
  <si>
    <t>We do not have capacity as we consider a restructuring of the district.</t>
  </si>
  <si>
    <t>Director of Technology</t>
  </si>
  <si>
    <t>Peter  Dillon</t>
  </si>
  <si>
    <t>Joseph Sposato</t>
  </si>
  <si>
    <t>Interim Director of Technology</t>
  </si>
  <si>
    <t>jsposato@bbrsd.org</t>
  </si>
  <si>
    <t>508-869-2837</t>
  </si>
  <si>
    <t>508-279-2140 x42113</t>
  </si>
  <si>
    <t>Amanda Faro</t>
  </si>
  <si>
    <t>afaro@hr-k12.org</t>
  </si>
  <si>
    <t>(413)296-0000</t>
  </si>
  <si>
    <t>Marc J. Smith</t>
  </si>
  <si>
    <t>508 398-7604</t>
  </si>
  <si>
    <t>Erin Rezendes</t>
  </si>
  <si>
    <t>Data, Network and Info. Specialist</t>
  </si>
  <si>
    <t>erezendes@drregional.org</t>
  </si>
  <si>
    <t>508-252-5000 x 5146</t>
  </si>
  <si>
    <t>508.943.6888 x142</t>
  </si>
  <si>
    <t>Exec. Asst. to the Superintendent</t>
  </si>
  <si>
    <t>Teri Fleming</t>
  </si>
  <si>
    <t>Director of Curriculum &amp; Assessment</t>
  </si>
  <si>
    <t>tfleming@freelake.org</t>
  </si>
  <si>
    <t>Kristen Smidy</t>
  </si>
  <si>
    <t>978-626-0821</t>
  </si>
  <si>
    <t>Shana Garcia</t>
  </si>
  <si>
    <t>sgarcia@mtrsd.org</t>
  </si>
  <si>
    <t>LSRSD will not participate in School Choice for the upcoming 2025-2026 School year, due to financial reasons.</t>
  </si>
  <si>
    <t>Roberta Simmons</t>
  </si>
  <si>
    <t>Administrtive Assistant</t>
  </si>
  <si>
    <t>rsimmons@monomoy.edu</t>
  </si>
  <si>
    <t>Joe Bergeron</t>
  </si>
  <si>
    <t>jbergeron@mgrsd.org</t>
  </si>
  <si>
    <t>Kirk Downing</t>
  </si>
  <si>
    <t>superintendent@nrsd.net</t>
  </si>
  <si>
    <t xml:space="preserve">The NMRSD School Committee opted out of participation in the School Choice program and decided not to enroll School Choice students for the 2025-2026 school year due to budget restraints and space availability. </t>
  </si>
  <si>
    <t>Alyson Tedeschi</t>
  </si>
  <si>
    <t>atedeschi@prsd.org</t>
  </si>
  <si>
    <t>April 10, the Silver Lake School committee voted to withdraw from school choice for the reasons of budgetary and space constraints.</t>
  </si>
  <si>
    <t>Admn Asst to the Superintendent</t>
  </si>
  <si>
    <t>5083243100 x5</t>
  </si>
  <si>
    <t>AA to Superintendent of Schools</t>
  </si>
  <si>
    <t>413-229-8778 ext 304</t>
  </si>
  <si>
    <t>Madeline Smola</t>
  </si>
  <si>
    <t>msmola@quaboagrsd.org</t>
  </si>
  <si>
    <t>Superintendent - Director</t>
  </si>
  <si>
    <t>ehoule1@assabet.org</t>
  </si>
  <si>
    <t>Assabet Valley RVSD will not be accepting School Choice students as we participate in the Ch. 74 Non-Resident Tuition process.  In addition, we have an oversubscription of students from our in-district sending member communities and have a waitlist so there is no room for School Choice students.</t>
  </si>
  <si>
    <t>Blue Hills Regional does not have enough seats to place district students. There are no possible seats for school choice students.</t>
  </si>
  <si>
    <t>The district has a wait list.</t>
  </si>
  <si>
    <t>Barb Williams</t>
  </si>
  <si>
    <t>FCTS has again this year a waiting list of students wanting to attend.</t>
  </si>
  <si>
    <t>The Greater Fall River Vocational School District/Diman Regional Vocational Technical High School, will not accept school choice students for the 2025-2026 school year because of its inability to accept all students wanting to enroll from the four district communities.</t>
  </si>
  <si>
    <t>The waitlist is extensive, removing the possibility for school choice students to attend the school.</t>
  </si>
  <si>
    <t>Currently we have a capacity based waiting list for students in district, and we are unable to consider any students from non member communities.</t>
  </si>
  <si>
    <t>Heidi Driscoll</t>
  </si>
  <si>
    <t>hdriscoll@minuteman.org</t>
  </si>
  <si>
    <t>The reason for this vote is the disadvantageous cost to the District.</t>
  </si>
  <si>
    <t>Our school district maintains a lengthy waitlist of in district students annually.</t>
  </si>
  <si>
    <t>apolansky@oldcolony.info</t>
  </si>
  <si>
    <t>Vocational school that serves our member towns with a wait list.</t>
  </si>
  <si>
    <t>Southeastern has more in-district applicants than it has room for and consequently maintains an active waitlist of in-district applicants, opting into school choice is not a viable option.</t>
  </si>
  <si>
    <t>Thomas Hickey</t>
  </si>
  <si>
    <t>781-766-4002</t>
  </si>
  <si>
    <t>The South Shore Regional Vocational School District has an established process for admitting students who reside outside the school district.</t>
  </si>
  <si>
    <t>The Southern Worcester County Regional Vocational School District will not accept school choice students next year as they currently have over 500 in-district students on a waitlist to attend.</t>
  </si>
  <si>
    <t>508-528-5400</t>
  </si>
  <si>
    <t>We are a regional vocational technical school with a waiting list and  seats are allocated to our member towns</t>
  </si>
  <si>
    <t>Roger D Forget</t>
  </si>
  <si>
    <t>We are at capacity.</t>
  </si>
  <si>
    <t>lrand@whittier.tec.ma.us</t>
  </si>
  <si>
    <t>978-373-4101</t>
  </si>
  <si>
    <t>given the in-district acceptances for the incoming freshmen, there will be no seats for school choice students for the 2025-2026 school year</t>
  </si>
  <si>
    <t>Final Posting 2025-2026</t>
  </si>
  <si>
    <t>Due to enrollment and high case loads for service providers, the Hingham School Committee voted to withdraw from the School Choice program for the 2025-2026 school year.</t>
  </si>
  <si>
    <t>508-487-5020</t>
  </si>
  <si>
    <t>0128	Haverhill</t>
  </si>
  <si>
    <t>Sarah Shannon</t>
  </si>
  <si>
    <t>sshannon@cohassetk12.org</t>
  </si>
  <si>
    <t>Due to current budgetary constraints that resulted in a reduction of staff.</t>
  </si>
  <si>
    <t>Amy Berdos</t>
  </si>
  <si>
    <t>508-543-1675</t>
  </si>
  <si>
    <t>We have not been a school choice district. We do not have the capacity.</t>
  </si>
  <si>
    <t>Margo Ferrick</t>
  </si>
  <si>
    <t>978 352-5777</t>
  </si>
  <si>
    <t>Terry O'Meara</t>
  </si>
  <si>
    <t>Confidential Assistant to Superintendent</t>
  </si>
  <si>
    <t>omeara@bpsk12.org</t>
  </si>
  <si>
    <t>0051	Carlisle</t>
  </si>
  <si>
    <t>0031	Billerica</t>
  </si>
  <si>
    <t>Kerry Clery</t>
  </si>
  <si>
    <t>978-528-7908</t>
  </si>
  <si>
    <t>Increasing enrollment in town.</t>
  </si>
  <si>
    <t>0852	Nashoba Valley Regional Vocational Technical</t>
  </si>
  <si>
    <t>Denise Pigeon</t>
  </si>
  <si>
    <t>978-692-4711</t>
  </si>
  <si>
    <t>There is no space. We have a district member wait list.</t>
  </si>
  <si>
    <t>0915	Norfolk County Agricultural</t>
  </si>
  <si>
    <t>John E. Martin</t>
  </si>
  <si>
    <t xml:space="preserve">We are a tuition-based county, agricultural, vocational school.  </t>
  </si>
  <si>
    <t>0231	Pembroke</t>
  </si>
  <si>
    <t>Anticipated class sizes coupled with necessary staffing reductions will not allow for capacity to accept school choice students</t>
  </si>
  <si>
    <t>0008	Amherst</t>
  </si>
  <si>
    <t>Shannon Bernacchia</t>
  </si>
  <si>
    <t>Director of Finance</t>
  </si>
  <si>
    <t>bernacchias@arps.org</t>
  </si>
  <si>
    <t>0605	Amherst-Pelham</t>
  </si>
  <si>
    <t>0322	West Boylston</t>
  </si>
  <si>
    <t>richard a meagher</t>
  </si>
  <si>
    <t>richmeagher@yahoo.com</t>
  </si>
  <si>
    <t>0230	Pelham</t>
  </si>
  <si>
    <t>0406	Northampton-Smith Vocational Agricultural</t>
  </si>
  <si>
    <t>(413)587-1414</t>
  </si>
  <si>
    <t>As a vocational school we cannot financially justify participating in school choice.</t>
  </si>
  <si>
    <t>0871	Shawsheen Valley Regional Vocational Technical</t>
  </si>
  <si>
    <t>Tony McIntosh</t>
  </si>
  <si>
    <t>Superintendent-DIrector</t>
  </si>
  <si>
    <t>* Choice would eliminate occupational/technical preferences for District Students; * Enrollment projections for the 2025-2026 school year indicate a full complement of students will be enrolling from the District; * Maximum payment under school choice is less than the District towns pay to send a student to Shawsheen Tech.</t>
  </si>
  <si>
    <t>0767	Spencer-E Brookfield</t>
  </si>
  <si>
    <t>508-8858500</t>
  </si>
  <si>
    <t>0248	Revere</t>
  </si>
  <si>
    <t>Dianne Kelly</t>
  </si>
  <si>
    <t>Overcrowding in our schools.</t>
  </si>
  <si>
    <t>0698	Manchester Essex Regional</t>
  </si>
  <si>
    <t>Pam Beaudoin</t>
  </si>
  <si>
    <t>0098	Florida</t>
  </si>
  <si>
    <t>0825	Greater New Bedford Regional Vocational Technical</t>
  </si>
  <si>
    <t>michael.watson@gnbvt.edu</t>
  </si>
  <si>
    <t>District Committee voted not to participate in School Choice due to being oversubscribed by student from within the District.</t>
  </si>
  <si>
    <t>0020	Barnstable</t>
  </si>
  <si>
    <t>Jen Kruczek</t>
  </si>
  <si>
    <t>kruczek_jennifer@mybps.us</t>
  </si>
  <si>
    <t>508-862-4953 x.1735</t>
  </si>
  <si>
    <t>0208	Norfolk</t>
  </si>
  <si>
    <t>Ingrid N. Allardi</t>
  </si>
  <si>
    <t>No capacity- space challenges and high class sizes</t>
  </si>
  <si>
    <t>0215	North Brookfield</t>
  </si>
  <si>
    <t>Tim McCormick</t>
  </si>
  <si>
    <t>0025	Bellingham</t>
  </si>
  <si>
    <t>Peter Marano</t>
  </si>
  <si>
    <t>508-883-1706</t>
  </si>
  <si>
    <t>0086	Easthampton</t>
  </si>
  <si>
    <t>0044	Brockton</t>
  </si>
  <si>
    <t>Dr. Priya J. Tahiliani</t>
  </si>
  <si>
    <t>priyatahiliani@bpsma.org</t>
  </si>
  <si>
    <t>0335	Westwood</t>
  </si>
  <si>
    <t>Tim Piwowar</t>
  </si>
  <si>
    <t>781-326-7500</t>
  </si>
  <si>
    <t>The district does not have the capacity to accept students via school choice.</t>
  </si>
  <si>
    <t>0750	Pioneer Valley</t>
  </si>
  <si>
    <t>Taffy Bassett-Fox</t>
  </si>
  <si>
    <t>bassett-foxt@pvrsdk12.org</t>
  </si>
  <si>
    <t>413-512-5603</t>
  </si>
  <si>
    <t>0067	Concord</t>
  </si>
  <si>
    <t>Erin Higgins</t>
  </si>
  <si>
    <t>Admin Asst to Supt</t>
  </si>
  <si>
    <t>ehiggins@concordps.org</t>
  </si>
  <si>
    <t>Enrollment is close to building capacities and not an equitable transportation system in place.</t>
  </si>
  <si>
    <t>0640	Concord-Carlisle</t>
  </si>
  <si>
    <t>0690	King Philip</t>
  </si>
  <si>
    <t>5085207991 x2302</t>
  </si>
  <si>
    <t>King Philip Regional School District will not participate in School Choice for the 2025-2026 school year due toe the current enrollment in the district</t>
  </si>
  <si>
    <t>Jim O'Shea</t>
  </si>
  <si>
    <t>School Committee views remain the same a previous years, and financial concerns were raised in the discussion about the vote.</t>
  </si>
  <si>
    <t>0705	Masconomet</t>
  </si>
  <si>
    <t>Michael Harvey</t>
  </si>
  <si>
    <t>978 887-2323</t>
  </si>
  <si>
    <t>0274	Somerville</t>
  </si>
  <si>
    <t>Budget reasons and a high enrollment list</t>
  </si>
  <si>
    <t>0680	Hampden-Wilbraham</t>
  </si>
  <si>
    <t>(413) 596-3884</t>
  </si>
  <si>
    <t>0041	Brewster</t>
  </si>
  <si>
    <t>Enrollment is at capacity</t>
  </si>
  <si>
    <t>0224	Orleans</t>
  </si>
  <si>
    <t>enrollment is at capacity</t>
  </si>
  <si>
    <t>0309	Ware</t>
  </si>
  <si>
    <t>Michael Peter Lovato</t>
  </si>
  <si>
    <t>0325	Westfield</t>
  </si>
  <si>
    <t>Stefan Czaporowski</t>
  </si>
  <si>
    <t>572-6403</t>
  </si>
  <si>
    <t>0300	Truro</t>
  </si>
  <si>
    <t>0093	Everett</t>
  </si>
  <si>
    <t>James Murphy</t>
  </si>
  <si>
    <t>Vice Principal</t>
  </si>
  <si>
    <t>jamesamurphy@everett.k12.ma.us</t>
  </si>
  <si>
    <t>617-394-2490</t>
  </si>
  <si>
    <t xml:space="preserve">The school committee unanimously voted to not participate.  This vote was informed by the data compiled by the district that our schools are currently over capacity and we are looking into alternative approaches to find space to best meet the needs of our current enrollment.  </t>
  </si>
  <si>
    <t>0201	New Bedford</t>
  </si>
  <si>
    <t>TAMMY MORGAN</t>
  </si>
  <si>
    <t>Executive Director of Student Services</t>
  </si>
  <si>
    <t>tmorgan@newbedfordschools.org</t>
  </si>
  <si>
    <t>508-997-4511x.14470</t>
  </si>
  <si>
    <t>Stephanie Fleury</t>
  </si>
  <si>
    <t>Registrar and Sims Reporter</t>
  </si>
  <si>
    <t>sfleury@epsd.us</t>
  </si>
  <si>
    <t>4135291500xt123</t>
  </si>
  <si>
    <t>0209	North Adams</t>
  </si>
  <si>
    <t>Bobbi Tassone</t>
  </si>
  <si>
    <t>btassone@napsk12.org</t>
  </si>
  <si>
    <t>413-776-1666</t>
  </si>
  <si>
    <t>0805	Blackstone Valley Regional Vocational Technical</t>
  </si>
  <si>
    <t>Dr. Michael F. Fitzpatrick</t>
  </si>
  <si>
    <t xml:space="preserve"> Following a posted  public hearing on March 13, 2025, the District School Committee voted unanimously not to participate in school choice for the 2025-2026 school year. This decision reaffirmed the recommendation of the School Council and aligns with our long-standing practices. In the fiscal year 2026, applications for admission exceeded our capacity to safely accommodate additional candidates. We are currently exploring new procedures to implement regulations that were developed without considering that our regional agreement does not specify quotas for each of our thirteen member communities.</t>
  </si>
  <si>
    <t>0330	Weston</t>
  </si>
  <si>
    <t>KAREN Zaleski</t>
  </si>
  <si>
    <t xml:space="preserve">Regulation restrictions. Space. Potential strain on existing special education programs.  </t>
  </si>
  <si>
    <t>0163	Lynn</t>
  </si>
  <si>
    <t>Our schools are currently overcrowded and lack the space to accept school choice students.</t>
  </si>
  <si>
    <t>0615	Athol-Royalston</t>
  </si>
  <si>
    <t>Jody Leazott</t>
  </si>
  <si>
    <t>jleazott@arrsd.org</t>
  </si>
  <si>
    <t>0181	Methuen</t>
  </si>
  <si>
    <t>Brandi Kwong</t>
  </si>
  <si>
    <t>Budgetary and class size restraints.</t>
  </si>
  <si>
    <t>0199	Needham</t>
  </si>
  <si>
    <t>Elizabeth Sullivan</t>
  </si>
  <si>
    <t>elizabeth_sullivan@needham.k12.ma.us</t>
  </si>
  <si>
    <t>781-455-0417x11203</t>
  </si>
  <si>
    <t xml:space="preserve">Upon recommendation of the Superintendent, the Needham School Committee approved a motion to withdraw from participation in the MA School Choice Program (Chapter 76, Section 12b) for the 2025-2026 academic year due to programmatic and space limitations.  </t>
  </si>
  <si>
    <t>0191	Monson</t>
  </si>
  <si>
    <t>Roland Joyal</t>
  </si>
  <si>
    <t>joyalr@monsonschools.com</t>
  </si>
  <si>
    <t>413-267-4150</t>
  </si>
  <si>
    <t>0114	Greenfield</t>
  </si>
  <si>
    <t>Karin Patenaude</t>
  </si>
  <si>
    <t>karpat1@gpsk12.org</t>
  </si>
  <si>
    <t>0071	Danvers</t>
  </si>
  <si>
    <t>(978) 777-4539 x2430</t>
  </si>
  <si>
    <t>0175	Medfield</t>
  </si>
  <si>
    <t>Jeffrey Marsden</t>
  </si>
  <si>
    <t>508-359-2302</t>
  </si>
  <si>
    <t>The district will not accept school choice students based on our enrollment.</t>
  </si>
  <si>
    <t>0189	Milton</t>
  </si>
  <si>
    <t>Dr. Regina Watts</t>
  </si>
  <si>
    <t>Acting Superintendent</t>
  </si>
  <si>
    <t>rwatts@miltonps.org</t>
  </si>
  <si>
    <t>Due to space constraints and budget issues, the School Committee voted not to participate.</t>
  </si>
  <si>
    <t>0036	Bourne</t>
  </si>
  <si>
    <t>0262	Saugus</t>
  </si>
  <si>
    <t xml:space="preserve">School Committee voted against School Choice </t>
  </si>
  <si>
    <t>0730	Northboro-Southboro</t>
  </si>
  <si>
    <t>Enrollment trends / Class size policy</t>
  </si>
  <si>
    <t>0344	Winchester</t>
  </si>
  <si>
    <t>Erin Allen</t>
  </si>
  <si>
    <t>eallen@winchesterps.org</t>
  </si>
  <si>
    <t>7817217000 x1004</t>
  </si>
  <si>
    <t>Space constraints.</t>
  </si>
  <si>
    <t>0780	Whitman-Hanson</t>
  </si>
  <si>
    <t>Jeffrey Szymaniak</t>
  </si>
  <si>
    <t>jeffrey.szymaniak@whrsd.org</t>
  </si>
  <si>
    <t>0674	Gill-Montague</t>
  </si>
  <si>
    <t>Brian Beck</t>
  </si>
  <si>
    <t>0317	Wellesley</t>
  </si>
  <si>
    <t>Cynthia Mahr</t>
  </si>
  <si>
    <t>Assistant Superintendent for Finance and Operations</t>
  </si>
  <si>
    <t>cmahr@wellesleyma.gov</t>
  </si>
  <si>
    <t>School Committee voted to withdraw from School Choice for the 2025â€“2026 school year due to annual fluctuations in enrollment by grade level.</t>
  </si>
  <si>
    <t>0285	Stoughton</t>
  </si>
  <si>
    <t>Dr. Baeta</t>
  </si>
  <si>
    <t>781-344-4000</t>
  </si>
  <si>
    <t>Due to lack of space in our facilities</t>
  </si>
  <si>
    <t>0046	Brookline</t>
  </si>
  <si>
    <t>Betsy Fitzpatrick</t>
  </si>
  <si>
    <t>Assistant to the School Committee</t>
  </si>
  <si>
    <t>betsy_fitzpatrick@psbma.org</t>
  </si>
  <si>
    <t>617-730-2430</t>
  </si>
  <si>
    <t>Members commented on the low reimbursement rate, and the difficulty of predicting open seats with the large "churn" in enrollment typically seen every year in our school district.</t>
  </si>
  <si>
    <t>0312       Warwick</t>
  </si>
  <si>
    <t xml:space="preserve">Our community is bringing a home rule petition forward to the Joint Committee on Education on June 3rd in hopes of finding a path forward to accepting school choice students. Thank you! </t>
  </si>
  <si>
    <t>0005	Agawam</t>
  </si>
  <si>
    <t>Kimberly O'Brien</t>
  </si>
  <si>
    <t>Assistant to the Assistant Superintendent</t>
  </si>
  <si>
    <t>kobrien@agawamed.org</t>
  </si>
  <si>
    <t>johnsoncollinsj@chelmsford.k12.ma.us</t>
  </si>
  <si>
    <t>0728	New Salem-Wendell</t>
  </si>
  <si>
    <t>0211	North Andover</t>
  </si>
  <si>
    <t>Michele McHugh</t>
  </si>
  <si>
    <t>Admin Assistant</t>
  </si>
  <si>
    <t>mchughm@northandoverpublicschools.com</t>
  </si>
  <si>
    <t>Budget and class size concerns</t>
  </si>
  <si>
    <t>0142	Hull</t>
  </si>
  <si>
    <t>Maggie Ollerhead</t>
  </si>
  <si>
    <t>Executive Secretary to the Superintendent</t>
  </si>
  <si>
    <t>mollerhead@town.hull.ma.us</t>
  </si>
  <si>
    <t xml:space="preserve">We have just consolidated schools and need to have a committee look at our options for the future </t>
  </si>
  <si>
    <t>0815	Cape Cod Regional Vocational Technical</t>
  </si>
  <si>
    <t>Jill Mullen</t>
  </si>
  <si>
    <t>Secretary to the Supperintendent</t>
  </si>
  <si>
    <t>jmullen@capetech.us</t>
  </si>
  <si>
    <t>508-432-4500 x 3400</t>
  </si>
  <si>
    <t xml:space="preserve">Our reasons for not wanting to accept school choice students remain the same: 1.Cape Cod Tech is already a school of   choice, as an application school. 2.It would not be financially in the best interest of the District under the present regulations. 3.Geographically it does not make sense. </t>
  </si>
  <si>
    <t>0293	Taunton</t>
  </si>
  <si>
    <t>Stephanie Hoye</t>
  </si>
  <si>
    <t>Director of Student Services</t>
  </si>
  <si>
    <t>shoye@tauntonschools.org</t>
  </si>
  <si>
    <t>0073	Dedham</t>
  </si>
  <si>
    <t>Ian Kelly</t>
  </si>
  <si>
    <t>Deputy Supt</t>
  </si>
  <si>
    <t>ikelly@dedham.k12.ma.us</t>
  </si>
  <si>
    <t xml:space="preserve">Enrollment concerns </t>
  </si>
  <si>
    <t>0305	Wakefield</t>
  </si>
  <si>
    <t>doug.lyons@wpsk12.org</t>
  </si>
  <si>
    <t>781.246.6400</t>
  </si>
  <si>
    <t xml:space="preserve">Overcrowding </t>
  </si>
  <si>
    <t>0264	Scituate</t>
  </si>
  <si>
    <t>sthurling@scit.org</t>
  </si>
  <si>
    <t>781-545-8759 ext 23311</t>
  </si>
  <si>
    <t>Scituate will not participated in School Choice due to lack of space and increases in projected enrollment.</t>
  </si>
  <si>
    <t>Hope MacLeod</t>
  </si>
  <si>
    <t>Director of Student Support Services</t>
  </si>
  <si>
    <t>hmacleod@mvyps.org</t>
  </si>
  <si>
    <t>0162	Lunenburg</t>
  </si>
  <si>
    <t>Liz Petersen</t>
  </si>
  <si>
    <t>Admin Asst. to the Superintendent</t>
  </si>
  <si>
    <t>lpetersen@lunenburgschools.net</t>
  </si>
  <si>
    <t>9785824100  X5211</t>
  </si>
  <si>
    <t>0095	Fall River</t>
  </si>
  <si>
    <t>Brian Mikolazyk</t>
  </si>
  <si>
    <t>Director of Student Information Management</t>
  </si>
  <si>
    <t>bmikolazyk@fallriverschools.org</t>
  </si>
  <si>
    <t>0182	Middleborough</t>
  </si>
  <si>
    <t>Ann Milligan</t>
  </si>
  <si>
    <t>amilligan@middleboro.k12.ma.us</t>
  </si>
  <si>
    <t>508-946-2000</t>
  </si>
  <si>
    <t>0860	Pathfinder Regional Vocational Technical</t>
  </si>
  <si>
    <t>413-283-9701</t>
  </si>
  <si>
    <t>0823	Greater Lawrence Regional Vocational Technical</t>
  </si>
  <si>
    <t>JOHN N LAVOIE</t>
  </si>
  <si>
    <t>We have approximately 700 students on the waitlist from our own districts.</t>
  </si>
  <si>
    <t>0165	Malden</t>
  </si>
  <si>
    <t>Timothy Sippel</t>
  </si>
  <si>
    <t>tsippel@maldenps.org</t>
  </si>
  <si>
    <t>On Monday, April 7 the School Committee voted unanimously not to participate in the school choice program. The Committee does not believe our schools have adequate space to accommodate students who reside in other cities and towns. My understanding is that this decision is consistent with the district's practice for the last several years.</t>
  </si>
  <si>
    <t>0214	Northbridge</t>
  </si>
  <si>
    <t>Amy McKinstry</t>
  </si>
  <si>
    <t>0110	Grafton</t>
  </si>
  <si>
    <t>James Cummings</t>
  </si>
  <si>
    <t>0252	Rockport</t>
  </si>
  <si>
    <t>0266	Sharon</t>
  </si>
  <si>
    <t>Enrollment challenges</t>
  </si>
  <si>
    <t>0635	Central Berkshire</t>
  </si>
  <si>
    <t>Michael Henault</t>
  </si>
  <si>
    <t>mhenault@cbrsd.org</t>
  </si>
  <si>
    <t>0229	Peabody</t>
  </si>
  <si>
    <t>Sandra DaCunha</t>
  </si>
  <si>
    <t>Data Specialist / Student Registrar</t>
  </si>
  <si>
    <t>dacunhas@peabody.k12.ma.us</t>
  </si>
  <si>
    <t>978-536-6545</t>
  </si>
  <si>
    <t>0078	Dover</t>
  </si>
  <si>
    <t>Diane McCrobie</t>
  </si>
  <si>
    <t>mccrobied@doversherborn.org</t>
  </si>
  <si>
    <t xml:space="preserve">In a small district, the addition of just a few students can require an added section which significantly impacts the budget. </t>
  </si>
  <si>
    <t>0655	Dover-Sherborn</t>
  </si>
  <si>
    <t>0269	Sherborn</t>
  </si>
  <si>
    <t>0673	Groton-Dunstable</t>
  </si>
  <si>
    <t>Geoff Bruno</t>
  </si>
  <si>
    <t>gbruno@gdrsd.org</t>
  </si>
  <si>
    <t>0127	Hatfield</t>
  </si>
  <si>
    <t>Conor Driscoll</t>
  </si>
  <si>
    <t>cdriscoll@hatfieldps.net</t>
  </si>
  <si>
    <t>1, 7, 9</t>
  </si>
  <si>
    <t>K-2, 6-11</t>
  </si>
  <si>
    <t>2, 4, 6, 8, 10-12</t>
  </si>
  <si>
    <t>1-5</t>
  </si>
  <si>
    <t>1</t>
  </si>
  <si>
    <t>K, 5-12</t>
  </si>
  <si>
    <t>K, 2-12</t>
  </si>
  <si>
    <t>K-1, 9-12</t>
  </si>
  <si>
    <t xml:space="preserve">6, 9 </t>
  </si>
  <si>
    <t>K, 2, 4, 9-10</t>
  </si>
  <si>
    <t>K-1, 3-4, 6</t>
  </si>
  <si>
    <t>K, 2-3, 7-10</t>
  </si>
  <si>
    <t>1-2, 5-7</t>
  </si>
  <si>
    <t>K-1, 5-6</t>
  </si>
  <si>
    <t xml:space="preserve">K-3, 5-6 </t>
  </si>
  <si>
    <t>5</t>
  </si>
  <si>
    <t>2, 5, 8-9</t>
  </si>
  <si>
    <t>1-2, 4-10</t>
  </si>
  <si>
    <t>5-6</t>
  </si>
  <si>
    <t>K-1, 3, 6-7, 9-10</t>
  </si>
  <si>
    <t>K-5, 7-12</t>
  </si>
  <si>
    <t>K, 2, 9-12</t>
  </si>
  <si>
    <t>K, 11</t>
  </si>
  <si>
    <t>K-3, 7-12</t>
  </si>
  <si>
    <t>7, 9-10</t>
  </si>
  <si>
    <t>K, 12</t>
  </si>
  <si>
    <t>K-5, 9-12</t>
  </si>
  <si>
    <t>2-3, 5-6, 8-11</t>
  </si>
  <si>
    <t>6, 9-11</t>
  </si>
  <si>
    <t>1, 3-12</t>
  </si>
  <si>
    <t>K-1, 3-10</t>
  </si>
  <si>
    <t>4, 9-10</t>
  </si>
  <si>
    <t xml:space="preserve">K-3, 5 </t>
  </si>
  <si>
    <t>K-2, 5, 7-12</t>
  </si>
  <si>
    <t>K, 2, 4-5, 9-12</t>
  </si>
  <si>
    <t xml:space="preserve">7, 10 </t>
  </si>
  <si>
    <t>K-5, 7,  9-12</t>
  </si>
  <si>
    <t xml:space="preserve">9, 10 </t>
  </si>
  <si>
    <t>1, 5, 9</t>
  </si>
  <si>
    <t xml:space="preserve">7, 9 </t>
  </si>
  <si>
    <t>K, 2-9</t>
  </si>
  <si>
    <t>2-6, 8-11</t>
  </si>
  <si>
    <t>3-8, 10-12</t>
  </si>
  <si>
    <t>7-8</t>
  </si>
  <si>
    <t>9-10</t>
  </si>
  <si>
    <t>1, 2, 4</t>
  </si>
  <si>
    <t>K, 3, 6-7, 9</t>
  </si>
  <si>
    <t>K-5, 7-8, 10-12</t>
  </si>
  <si>
    <t>K, 2-3, 5-7, 9-12</t>
  </si>
  <si>
    <t>FY25 Receiving FTE</t>
  </si>
  <si>
    <t>K-3, 6-12</t>
  </si>
  <si>
    <t>K-2, 4, 7, 9-12</t>
  </si>
  <si>
    <t>K-2, 4-10</t>
  </si>
  <si>
    <t>K, 1, 4-6, 10-12</t>
  </si>
  <si>
    <t>K-2, 5</t>
  </si>
  <si>
    <t>5, 9</t>
  </si>
  <si>
    <t>K, 7-12</t>
  </si>
  <si>
    <t>3, 6</t>
  </si>
  <si>
    <t>2-3, 7, 10-11</t>
  </si>
  <si>
    <t>K-4, 6-12</t>
  </si>
  <si>
    <t>6, 8-10</t>
  </si>
  <si>
    <t>K, 2-4</t>
  </si>
  <si>
    <t>1, 3-7</t>
  </si>
  <si>
    <t>K, 2, 4-6, 8-12</t>
  </si>
  <si>
    <t>6, 9-10</t>
  </si>
  <si>
    <t>1-3</t>
  </si>
  <si>
    <t>K-1, 3-4,  6-12</t>
  </si>
  <si>
    <t>K, 4, 7-9</t>
  </si>
  <si>
    <t>K, 2-3, 5-12</t>
  </si>
  <si>
    <t>7-10</t>
  </si>
  <si>
    <t>5, 7-12</t>
  </si>
  <si>
    <t xml:space="preserve">K-8, 12 </t>
  </si>
  <si>
    <t>1-6</t>
  </si>
  <si>
    <t>1-11</t>
  </si>
  <si>
    <t>7, 9-12</t>
  </si>
  <si>
    <t>4-6.8-12</t>
  </si>
  <si>
    <t>1-4, 7-12</t>
  </si>
  <si>
    <t>K-1, 3, 7-12</t>
  </si>
  <si>
    <t>4, 6-12</t>
  </si>
  <si>
    <t>K, 2-3, 9, 11-12</t>
  </si>
  <si>
    <t>1-7</t>
  </si>
  <si>
    <t xml:space="preserve">K, 3 </t>
  </si>
  <si>
    <t>K-6, 9-12</t>
  </si>
  <si>
    <t>7, 9</t>
  </si>
  <si>
    <t>3, 5, 7-12</t>
  </si>
  <si>
    <t>3-4, 6-11</t>
  </si>
  <si>
    <t>Updated on 8/15/2025</t>
  </si>
  <si>
    <t>K-5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</si>
</sst>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8"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b/>
      <sz val="10"/>
      <name val="Arial"/>
      <family val="2"/>
    </font>
    <font>
      <b/>
      <sz val="12"/>
      <name val="Arial"/>
      <family val="2"/>
    </font>
    <font>
      <u/>
      <sz val="10"/>
      <color indexed="12"/>
      <name val="Arial"/>
      <family val="2"/>
    </font>
    <font>
      <sz val="12"/>
      <color theme="1"/>
      <name val="Calibri"/>
      <family val="2"/>
      <scheme val="minor"/>
    </font>
    <font>
      <b/>
      <sz val="12"/>
      <name val="Calibri"/>
      <family val="2"/>
      <scheme val="minor"/>
    </font>
    <font>
      <sz val="12"/>
      <name val="Calibri"/>
      <family val="2"/>
      <scheme val="minor"/>
    </font>
    <font>
      <b/>
      <sz val="14"/>
      <name val="Calibri"/>
      <family val="2"/>
      <scheme val="minor"/>
    </font>
    <font>
      <sz val="9"/>
      <color indexed="81"/>
      <name val="Tahoma"/>
      <family val="2"/>
    </font>
    <font>
      <u/>
      <sz val="12"/>
      <color indexed="12"/>
      <name val="Calibri"/>
      <family val="2"/>
      <scheme val="minor"/>
    </font>
    <font>
      <i/>
      <sz val="11"/>
      <color theme="1"/>
      <name val="Calibri"/>
      <family val="2"/>
      <scheme val="minor"/>
    </font>
    <font>
      <b/>
      <sz val="9"/>
      <color theme="1"/>
      <name val="Calibri"/>
      <family val="2"/>
      <scheme val="minor"/>
    </font>
    <font>
      <sz val="11"/>
      <color theme="1"/>
      <name val="Calibri"/>
      <family val="2"/>
      <scheme val="minor"/>
    </font>
    <font>
      <sz val="7"/>
      <color rgb="FF242729"/>
      <name val="Consolas"/>
      <family val="3"/>
    </font>
    <font>
      <sz val="12"/>
      <color rgb="FF0000FF"/>
      <name val="Calibri"/>
      <family val="2"/>
      <scheme val="minor"/>
    </font>
    <font>
      <b/>
      <sz val="9"/>
      <color indexed="81"/>
      <name val="Tahoma"/>
      <family val="2"/>
    </font>
    <font>
      <sz val="8"/>
      <name val="Calibri"/>
      <family val="2"/>
      <scheme val="minor"/>
    </font>
    <font>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ont>
    <font>
      <sz val="11"/>
      <name val="Arial"/>
      <family val="2"/>
    </font>
  </fonts>
  <fills count="38">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999816888943144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4">
    <xf numFmtId="0" fontId="0" fillId="0" borderId="0"/>
    <xf numFmtId="0" fontId="6" fillId="0" borderId="0" applyNumberFormat="0" applyFill="0" applyBorder="0" applyAlignment="0" applyProtection="0">
      <alignment vertical="top"/>
      <protection locked="0"/>
    </xf>
    <xf numFmtId="0" fontId="21" fillId="0" borderId="0" applyNumberFormat="0" applyFill="0" applyBorder="0" applyAlignment="0" applyProtection="0"/>
    <xf numFmtId="0" fontId="22" fillId="0" borderId="1" applyNumberFormat="0" applyFill="0" applyAlignment="0" applyProtection="0"/>
    <xf numFmtId="0" fontId="23" fillId="0" borderId="2" applyNumberFormat="0" applyFill="0" applyAlignment="0" applyProtection="0"/>
    <xf numFmtId="0" fontId="24" fillId="0" borderId="3" applyNumberFormat="0" applyFill="0" applyAlignment="0" applyProtection="0"/>
    <xf numFmtId="0" fontId="24" fillId="0" borderId="0" applyNumberFormat="0" applyFill="0" applyBorder="0" applyAlignment="0" applyProtection="0"/>
    <xf numFmtId="0" fontId="25" fillId="6" borderId="0" applyNumberFormat="0" applyBorder="0" applyAlignment="0" applyProtection="0"/>
    <xf numFmtId="0" fontId="26" fillId="7" borderId="0" applyNumberFormat="0" applyBorder="0" applyAlignment="0" applyProtection="0"/>
    <xf numFmtId="0" fontId="27" fillId="8" borderId="0" applyNumberFormat="0" applyBorder="0" applyAlignment="0" applyProtection="0"/>
    <xf numFmtId="0" fontId="28" fillId="9" borderId="4" applyNumberFormat="0" applyAlignment="0" applyProtection="0"/>
    <xf numFmtId="0" fontId="29" fillId="10" borderId="5" applyNumberFormat="0" applyAlignment="0" applyProtection="0"/>
    <xf numFmtId="0" fontId="30" fillId="10" borderId="4" applyNumberFormat="0" applyAlignment="0" applyProtection="0"/>
    <xf numFmtId="0" fontId="31" fillId="0" borderId="6" applyNumberFormat="0" applyFill="0" applyAlignment="0" applyProtection="0"/>
    <xf numFmtId="0" fontId="32" fillId="11" borderId="7" applyNumberFormat="0" applyAlignment="0" applyProtection="0"/>
    <xf numFmtId="0" fontId="33" fillId="0" borderId="0" applyNumberFormat="0" applyFill="0" applyBorder="0" applyAlignment="0" applyProtection="0"/>
    <xf numFmtId="0" fontId="15" fillId="12" borderId="8" applyNumberFormat="0" applyFont="0" applyAlignment="0" applyProtection="0"/>
    <xf numFmtId="0" fontId="34" fillId="0" borderId="0" applyNumberFormat="0" applyFill="0" applyBorder="0" applyAlignment="0" applyProtection="0"/>
    <xf numFmtId="0" fontId="1" fillId="0" borderId="9" applyNumberFormat="0" applyFill="0" applyAlignment="0" applyProtection="0"/>
    <xf numFmtId="0" fontId="3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3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3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35" fillId="25"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35" fillId="29"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15" fillId="32" borderId="0" applyNumberFormat="0" applyBorder="0" applyAlignment="0" applyProtection="0"/>
    <xf numFmtId="0" fontId="35" fillId="33" borderId="0" applyNumberFormat="0" applyBorder="0" applyAlignment="0" applyProtection="0"/>
    <xf numFmtId="0" fontId="15" fillId="34" borderId="0" applyNumberFormat="0" applyBorder="0" applyAlignment="0" applyProtection="0"/>
    <xf numFmtId="0" fontId="15" fillId="35" borderId="0" applyNumberFormat="0" applyBorder="0" applyAlignment="0" applyProtection="0"/>
    <xf numFmtId="0" fontId="15" fillId="36" borderId="0" applyNumberFormat="0" applyBorder="0" applyAlignment="0" applyProtection="0"/>
    <xf numFmtId="0" fontId="36" fillId="0" borderId="0"/>
  </cellStyleXfs>
  <cellXfs count="87">
    <xf numFmtId="0" fontId="0" fillId="0" borderId="0" xfId="0"/>
    <xf numFmtId="0" fontId="1" fillId="0" borderId="0" xfId="0" applyFont="1"/>
    <xf numFmtId="49" fontId="0" fillId="0" borderId="0" xfId="0" applyNumberFormat="1"/>
    <xf numFmtId="49" fontId="0" fillId="0" borderId="0" xfId="0" applyNumberFormat="1" applyAlignment="1">
      <alignment horizontal="left"/>
    </xf>
    <xf numFmtId="14" fontId="4" fillId="0" borderId="0" xfId="0" applyNumberFormat="1" applyFont="1"/>
    <xf numFmtId="0" fontId="0" fillId="0" borderId="0" xfId="0" applyAlignment="1">
      <alignment horizontal="left" wrapText="1"/>
    </xf>
    <xf numFmtId="49" fontId="0" fillId="0" borderId="0" xfId="0" applyNumberFormat="1" applyAlignment="1">
      <alignment horizontal="left" wrapText="1"/>
    </xf>
    <xf numFmtId="0" fontId="6" fillId="0" borderId="0" xfId="1" applyAlignment="1" applyProtection="1"/>
    <xf numFmtId="0" fontId="0" fillId="0" borderId="0" xfId="0" quotePrefix="1"/>
    <xf numFmtId="0" fontId="2" fillId="0" borderId="0" xfId="0" applyFont="1"/>
    <xf numFmtId="0" fontId="10" fillId="0" borderId="0" xfId="0" applyFont="1"/>
    <xf numFmtId="0" fontId="7" fillId="0" borderId="0" xfId="0" applyFont="1"/>
    <xf numFmtId="0" fontId="0" fillId="0" borderId="0" xfId="0" applyAlignment="1">
      <alignment horizontal="center"/>
    </xf>
    <xf numFmtId="0" fontId="12" fillId="0" borderId="0" xfId="1" applyFont="1" applyAlignment="1" applyProtection="1"/>
    <xf numFmtId="49" fontId="0" fillId="0" borderId="0" xfId="0" applyNumberFormat="1" applyAlignment="1">
      <alignment horizontal="center"/>
    </xf>
    <xf numFmtId="0" fontId="10" fillId="0" borderId="0" xfId="0" applyFont="1" applyAlignment="1">
      <alignment horizontal="center"/>
    </xf>
    <xf numFmtId="0" fontId="5" fillId="0" borderId="0" xfId="0" applyFont="1" applyAlignment="1">
      <alignment horizontal="center"/>
    </xf>
    <xf numFmtId="49" fontId="5" fillId="0" borderId="0" xfId="0" applyNumberFormat="1" applyFont="1" applyAlignment="1">
      <alignment horizontal="center"/>
    </xf>
    <xf numFmtId="0" fontId="7" fillId="0" borderId="0" xfId="0" applyFont="1" applyAlignment="1">
      <alignment horizontal="left" wrapText="1"/>
    </xf>
    <xf numFmtId="49" fontId="7" fillId="0" borderId="0" xfId="0" applyNumberFormat="1" applyFont="1" applyAlignment="1">
      <alignment horizontal="left" wrapText="1"/>
    </xf>
    <xf numFmtId="0" fontId="7" fillId="0" borderId="0" xfId="0" applyFont="1" applyAlignment="1">
      <alignment wrapText="1"/>
    </xf>
    <xf numFmtId="0" fontId="3" fillId="0" borderId="0" xfId="0" applyFont="1" applyAlignment="1">
      <alignment horizontal="center"/>
    </xf>
    <xf numFmtId="0" fontId="0" fillId="0" borderId="0" xfId="0" quotePrefix="1" applyAlignment="1">
      <alignment horizontal="center"/>
    </xf>
    <xf numFmtId="0" fontId="2" fillId="0" borderId="0" xfId="0" applyFont="1" applyAlignment="1">
      <alignment horizontal="center"/>
    </xf>
    <xf numFmtId="0" fontId="3" fillId="0" borderId="0" xfId="0" applyFont="1" applyAlignment="1">
      <alignment horizontal="center" wrapText="1"/>
    </xf>
    <xf numFmtId="164" fontId="0" fillId="0" borderId="0" xfId="0" applyNumberFormat="1"/>
    <xf numFmtId="3" fontId="0" fillId="0" borderId="0" xfId="0" applyNumberFormat="1"/>
    <xf numFmtId="164" fontId="1" fillId="0" borderId="0" xfId="0" applyNumberFormat="1" applyFont="1"/>
    <xf numFmtId="0" fontId="13" fillId="0" borderId="0" xfId="0" applyFont="1"/>
    <xf numFmtId="0" fontId="14" fillId="5" borderId="0" xfId="0" applyFont="1" applyFill="1" applyAlignment="1">
      <alignment vertical="center" wrapText="1"/>
    </xf>
    <xf numFmtId="0" fontId="14" fillId="0" borderId="0" xfId="0" applyFont="1" applyAlignment="1">
      <alignment vertical="center" wrapText="1"/>
    </xf>
    <xf numFmtId="0" fontId="0" fillId="0" borderId="0" xfId="0" applyAlignment="1">
      <alignment horizontal="right"/>
    </xf>
    <xf numFmtId="0" fontId="0" fillId="2" borderId="0" xfId="0" applyFill="1"/>
    <xf numFmtId="0" fontId="15" fillId="0" borderId="0" xfId="0" applyFont="1"/>
    <xf numFmtId="0" fontId="16" fillId="0" borderId="0" xfId="0" applyFont="1" applyAlignment="1">
      <alignment horizontal="left" vertical="center"/>
    </xf>
    <xf numFmtId="14" fontId="0" fillId="0" borderId="0" xfId="0" applyNumberFormat="1"/>
    <xf numFmtId="0" fontId="20" fillId="0" borderId="0" xfId="0" applyFont="1"/>
    <xf numFmtId="14" fontId="15" fillId="0" borderId="0" xfId="0" applyNumberFormat="1" applyFont="1"/>
    <xf numFmtId="165" fontId="2" fillId="0" borderId="0" xfId="0" applyNumberFormat="1" applyFont="1"/>
    <xf numFmtId="165" fontId="3" fillId="0" borderId="0" xfId="0" applyNumberFormat="1" applyFont="1" applyAlignment="1">
      <alignment horizontal="center" wrapText="1"/>
    </xf>
    <xf numFmtId="165" fontId="0" fillId="0" borderId="0" xfId="0" applyNumberFormat="1"/>
    <xf numFmtId="0" fontId="6" fillId="0" borderId="0" xfId="1" applyFill="1" applyAlignment="1" applyProtection="1"/>
    <xf numFmtId="49" fontId="2" fillId="0" borderId="0" xfId="0" applyNumberFormat="1" applyFont="1" applyAlignment="1">
      <alignment horizontal="right"/>
    </xf>
    <xf numFmtId="0" fontId="2" fillId="0" borderId="0" xfId="0" applyFont="1" applyAlignment="1">
      <alignment horizontal="right"/>
    </xf>
    <xf numFmtId="0" fontId="12" fillId="0" borderId="0" xfId="1" applyFont="1" applyFill="1" applyAlignment="1" applyProtection="1"/>
    <xf numFmtId="0" fontId="2" fillId="0" borderId="0" xfId="0" quotePrefix="1" applyFont="1" applyAlignment="1">
      <alignment horizontal="center"/>
    </xf>
    <xf numFmtId="49" fontId="0" fillId="0" borderId="0" xfId="0" quotePrefix="1" applyNumberFormat="1" applyAlignment="1">
      <alignment horizontal="center"/>
    </xf>
    <xf numFmtId="0" fontId="0" fillId="0" borderId="10" xfId="0" applyBorder="1"/>
    <xf numFmtId="0" fontId="3" fillId="0" borderId="10" xfId="0" applyFont="1" applyBorder="1" applyAlignment="1">
      <alignment horizontal="center"/>
    </xf>
    <xf numFmtId="0" fontId="1" fillId="0" borderId="10" xfId="0" applyFont="1" applyBorder="1"/>
    <xf numFmtId="0" fontId="1" fillId="0" borderId="10" xfId="0" applyFont="1" applyBorder="1" applyAlignment="1">
      <alignment horizontal="center"/>
    </xf>
    <xf numFmtId="0" fontId="3" fillId="0" borderId="10" xfId="0" applyFont="1" applyBorder="1" applyAlignment="1">
      <alignment horizontal="center" wrapText="1"/>
    </xf>
    <xf numFmtId="0" fontId="0" fillId="0" borderId="10" xfId="0" applyBorder="1" applyAlignment="1">
      <alignment horizontal="center"/>
    </xf>
    <xf numFmtId="0" fontId="0" fillId="0" borderId="10" xfId="0" quotePrefix="1" applyBorder="1" applyAlignment="1">
      <alignment horizontal="center"/>
    </xf>
    <xf numFmtId="0" fontId="0" fillId="0" borderId="10" xfId="0" quotePrefix="1" applyBorder="1" applyAlignment="1">
      <alignment horizontal="left"/>
    </xf>
    <xf numFmtId="0" fontId="2" fillId="0" borderId="10" xfId="0" applyFont="1" applyBorder="1"/>
    <xf numFmtId="164" fontId="0" fillId="0" borderId="0" xfId="0" applyNumberFormat="1" applyAlignment="1">
      <alignment horizontal="right"/>
    </xf>
    <xf numFmtId="0" fontId="10" fillId="37" borderId="0" xfId="0" applyFont="1" applyFill="1"/>
    <xf numFmtId="1" fontId="10" fillId="37" borderId="0" xfId="0" applyNumberFormat="1" applyFont="1" applyFill="1" applyAlignment="1">
      <alignment horizontal="right"/>
    </xf>
    <xf numFmtId="0" fontId="0" fillId="37" borderId="0" xfId="0" applyFill="1"/>
    <xf numFmtId="1" fontId="0" fillId="37" borderId="0" xfId="0" applyNumberFormat="1" applyFill="1" applyAlignment="1">
      <alignment horizontal="right"/>
    </xf>
    <xf numFmtId="0" fontId="0" fillId="37" borderId="0" xfId="0" quotePrefix="1" applyFill="1"/>
    <xf numFmtId="1" fontId="1" fillId="37" borderId="0" xfId="0" applyNumberFormat="1" applyFont="1" applyFill="1" applyAlignment="1">
      <alignment horizontal="right"/>
    </xf>
    <xf numFmtId="0" fontId="1" fillId="37" borderId="0" xfId="0" applyFont="1" applyFill="1"/>
    <xf numFmtId="0" fontId="0" fillId="37" borderId="0" xfId="0" applyFill="1" applyAlignment="1">
      <alignment horizontal="center"/>
    </xf>
    <xf numFmtId="1" fontId="0" fillId="37" borderId="0" xfId="0" applyNumberFormat="1" applyFill="1" applyAlignment="1">
      <alignment horizontal="center"/>
    </xf>
    <xf numFmtId="0" fontId="0" fillId="37" borderId="0" xfId="0" quotePrefix="1" applyFill="1" applyAlignment="1">
      <alignment horizontal="center"/>
    </xf>
    <xf numFmtId="1" fontId="0" fillId="37" borderId="0" xfId="0" quotePrefix="1" applyNumberFormat="1" applyFill="1" applyAlignment="1">
      <alignment horizontal="right"/>
    </xf>
    <xf numFmtId="0" fontId="36" fillId="0" borderId="0" xfId="43"/>
    <xf numFmtId="14" fontId="36" fillId="0" borderId="0" xfId="43" applyNumberFormat="1"/>
    <xf numFmtId="49" fontId="0" fillId="2" borderId="0" xfId="0" applyNumberFormat="1" applyFill="1"/>
    <xf numFmtId="0" fontId="0" fillId="0" borderId="0" xfId="0" applyAlignment="1">
      <alignment wrapText="1"/>
    </xf>
    <xf numFmtId="0" fontId="36" fillId="0" borderId="0" xfId="43" applyAlignment="1">
      <alignment wrapText="1"/>
    </xf>
    <xf numFmtId="1" fontId="0" fillId="0" borderId="0" xfId="0" quotePrefix="1" applyNumberFormat="1" applyAlignment="1">
      <alignment horizontal="right"/>
    </xf>
    <xf numFmtId="0" fontId="10" fillId="0" borderId="0" xfId="0" applyFont="1" applyAlignment="1">
      <alignment horizontal="center"/>
    </xf>
    <xf numFmtId="0" fontId="5" fillId="0" borderId="0" xfId="0" applyFont="1" applyAlignment="1">
      <alignment horizontal="center"/>
    </xf>
    <xf numFmtId="49" fontId="5" fillId="0" borderId="0" xfId="0" applyNumberFormat="1" applyFont="1" applyAlignment="1">
      <alignment horizontal="center"/>
    </xf>
    <xf numFmtId="0" fontId="7" fillId="0" borderId="0" xfId="0" applyFont="1" applyAlignment="1">
      <alignment horizontal="left" wrapText="1"/>
    </xf>
    <xf numFmtId="49" fontId="7" fillId="0" borderId="0" xfId="0" applyNumberFormat="1" applyFont="1" applyAlignment="1">
      <alignment horizontal="left" wrapText="1"/>
    </xf>
    <xf numFmtId="0" fontId="7" fillId="0" borderId="0" xfId="0" applyFont="1" applyAlignment="1">
      <alignment wrapText="1"/>
    </xf>
    <xf numFmtId="0" fontId="3" fillId="0" borderId="10" xfId="0" applyFont="1" applyBorder="1" applyAlignment="1">
      <alignment horizontal="center"/>
    </xf>
    <xf numFmtId="0" fontId="37" fillId="0" borderId="0" xfId="0" applyFont="1" applyAlignment="1">
      <alignment horizontal="center" wrapText="1"/>
    </xf>
    <xf numFmtId="0" fontId="0" fillId="0" borderId="0" xfId="0" applyAlignment="1">
      <alignment horizontal="center" wrapText="1"/>
    </xf>
    <xf numFmtId="0" fontId="3" fillId="4" borderId="0" xfId="0" applyFont="1" applyFill="1" applyAlignment="1">
      <alignment horizontal="center"/>
    </xf>
    <xf numFmtId="0" fontId="3" fillId="0" borderId="0" xfId="0" applyFont="1" applyAlignment="1">
      <alignment horizontal="center"/>
    </xf>
    <xf numFmtId="0" fontId="1" fillId="3" borderId="0" xfId="0" applyFont="1" applyFill="1" applyAlignment="1">
      <alignment horizontal="center"/>
    </xf>
    <xf numFmtId="0" fontId="1" fillId="37" borderId="0" xfId="0" applyFont="1" applyFill="1" applyAlignment="1">
      <alignment horizontal="center"/>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Input" xfId="10" builtinId="20" customBuiltin="1"/>
    <cellStyle name="Linked Cell" xfId="13" builtinId="24" customBuiltin="1"/>
    <cellStyle name="Neutral" xfId="9" builtinId="28" customBuiltin="1"/>
    <cellStyle name="Normal" xfId="0" builtinId="0"/>
    <cellStyle name="Normal 2" xfId="43" xr:uid="{E36E80AC-75CC-4E2D-8C69-08F9DE6B2123}"/>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19">
    <dxf>
      <font>
        <b val="0"/>
        <i val="0"/>
        <strike val="0"/>
        <condense val="0"/>
        <extend val="0"/>
        <outline val="0"/>
        <shadow val="0"/>
        <u val="none"/>
        <vertAlign val="baseline"/>
        <sz val="11"/>
        <color theme="1"/>
        <name val="Calibri"/>
        <scheme val="minor"/>
      </font>
      <numFmt numFmtId="0" formatCode="General"/>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numFmt numFmtId="0" formatCode="General"/>
    </dxf>
    <dxf>
      <font>
        <b val="0"/>
        <i val="0"/>
        <strike val="0"/>
        <condense val="0"/>
        <extend val="0"/>
        <outline val="0"/>
        <shadow val="0"/>
        <u val="none"/>
        <vertAlign val="baseline"/>
        <sz val="11"/>
        <color theme="1"/>
        <name val="Calibri"/>
        <scheme val="minor"/>
      </font>
      <numFmt numFmtId="0" formatCode="General"/>
      <fill>
        <patternFill>
          <fgColor indexed="64"/>
          <bgColor theme="3" tint="0.79998168889431442"/>
        </patternFill>
      </fill>
    </dxf>
    <dxf>
      <font>
        <b val="0"/>
        <i val="0"/>
        <strike val="0"/>
        <condense val="0"/>
        <extend val="0"/>
        <outline val="0"/>
        <shadow val="0"/>
        <u val="none"/>
        <vertAlign val="baseline"/>
        <sz val="11"/>
        <color theme="1"/>
        <name val="Calibri"/>
        <scheme val="minor"/>
      </font>
      <numFmt numFmtId="1" formatCode="0"/>
      <fill>
        <patternFill patternType="none">
          <fgColor indexed="64"/>
          <bgColor theme="3"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fgColor indexed="64"/>
          <bgColor theme="3"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fgColor indexed="64"/>
          <bgColor theme="3"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none">
          <fgColor indexed="64"/>
          <bgColor theme="3"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fgColor indexed="64"/>
          <bgColor theme="3"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30" formatCode="@"/>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Loiselle, Cheryl A.  (DESE)" id="{FE758AC8-DFD5-4978-AB36-B9AA0B0012CA}" userId="S::cheryl.a.loiselle@mass.gov::a4005bda-b368-4abb-9ca9-8bb1d2d50849" providerId="AD"/>
  <person displayName="O'Donnell, Robert F (DESE)" id="{7022303E-554D-438C-B023-376296AE0B43}" userId="S::Robert.F.O'Donnell@mass.gov::453dbc21-2b7e-4398-9aa5-8b164a640180"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2:R332" totalsRowShown="0" dataDxfId="18" headerRowCellStyle="Hyperlink">
  <autoFilter ref="A12:R332" xr:uid="{00000000-0009-0000-0100-000001000000}">
    <filterColumn colId="11">
      <filters>
        <filter val="No"/>
      </filters>
    </filterColumn>
  </autoFilter>
  <tableColumns count="18">
    <tableColumn id="1" xr3:uid="{00000000-0010-0000-0000-000001000000}" name="LEA" dataDxfId="17"/>
    <tableColumn id="2" xr3:uid="{00000000-0010-0000-0000-000002000000}" name="District" dataDxfId="16"/>
    <tableColumn id="3" xr3:uid="{00000000-0010-0000-0000-000003000000}" name="*" dataDxfId="15">
      <calculatedColumnFormula>IF(AND(VLOOKUP(A13,RecFTEs,4,FALSE)&gt;0,Table1[[#This Row],[FinalStatus]]="No"),"*","")</calculatedColumnFormula>
    </tableColumn>
    <tableColumn id="4" xr3:uid="{00000000-0010-0000-0000-000004000000}" name="Status23" dataDxfId="14"/>
    <tableColumn id="5" xr3:uid="{00000000-0010-0000-0000-000005000000}" name="Open grades" dataDxfId="13"/>
    <tableColumn id="6" xr3:uid="{00000000-0010-0000-0000-000006000000}" name="Status21" dataDxfId="12"/>
    <tableColumn id="14" xr3:uid="{00000000-0010-0000-0000-00000E000000}" name="Vote" dataDxfId="11"/>
    <tableColumn id="7" xr3:uid="{00000000-0010-0000-0000-000007000000}" name="Open grades2" dataDxfId="10"/>
    <tableColumn id="11" xr3:uid="{00000000-0010-0000-0000-00000B000000}" name="StatusLookup" dataDxfId="9">
      <calculatedColumnFormula>IF(ISNA(VLOOKUP($A13,survey,9,FALSE)),"",VLOOKUP($A13,survey,9,FALSE))</calculatedColumnFormula>
    </tableColumn>
    <tableColumn id="10" xr3:uid="{00000000-0010-0000-0000-00000A000000}" name="VoteLookup" dataDxfId="8">
      <calculatedColumnFormula>IF(ISNA(VLOOKUP($A13,survey,9,FALSE)),"",VLOOKUP($A13,survey,9,FALSE))</calculatedColumnFormula>
    </tableColumn>
    <tableColumn id="13" xr3:uid="{00000000-0010-0000-0000-00000D000000}" name="Grades" dataDxfId="7">
      <calculatedColumnFormula>IF(ISNA(VLOOKUP(A13,survey,40,FALSE)),"",IF(VLOOKUP(A13,survey,40,FALSE)&lt;&gt;0,VLOOKUP(A13,survey,40,FALSE),""))</calculatedColumnFormula>
    </tableColumn>
    <tableColumn id="17" xr3:uid="{00000000-0010-0000-0000-000011000000}" name="FinalStatus" dataDxfId="6">
      <calculatedColumnFormula>IF(AND(I13="",F13=0),D13, IF(I13="",F13,I13))</calculatedColumnFormula>
    </tableColumn>
    <tableColumn id="16" xr3:uid="{00000000-0010-0000-0000-000010000000}" name="Grades2" dataDxfId="5">
      <calculatedColumnFormula>IF(K13&lt;&gt;"",K13,IF(H13&lt;&gt;0,H13,""))</calculatedColumnFormula>
    </tableColumn>
    <tableColumn id="15" xr3:uid="{00000000-0010-0000-0000-00000F000000}" name="Enro24" dataDxfId="4">
      <calculatedColumnFormula>VLOOKUP(Table1[[#This Row],[LEA]], RecFTEs, 4, FALSE)</calculatedColumnFormula>
    </tableColumn>
    <tableColumn id="12" xr3:uid="{00000000-0010-0000-0000-00000C000000}" name="Blank" dataDxfId="3">
      <calculatedColumnFormula>IF(AND(F13="",J13=""),1,0)</calculatedColumnFormula>
    </tableColumn>
    <tableColumn id="9" xr3:uid="{00000000-0010-0000-0000-000009000000}" name="Emails" dataDxfId="2">
      <calculatedColumnFormula>VLOOKUP(A13,sups,14,FALSE)</calculatedColumnFormula>
    </tableColumn>
    <tableColumn id="18" xr3:uid="{69DF6D5B-AA58-4C41-BB6B-554625EFB11F}" name="Emailed" dataDxfId="1"/>
    <tableColumn id="8" xr3:uid="{5D00FD5F-7BB5-4BB7-ACD8-3B4456582A51}" name="Column2" dataDxfId="0">
      <calculatedColumnFormula>VLOOKUP(Table1[[#This Row],[LEA]],SurveyExport723!A:AX, 3, FALSE)</calculatedColumnFormula>
    </tableColumn>
  </tableColumns>
  <tableStyleInfo name="TableStyleLight1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11" dT="2021-06-04T19:38:56.32" personId="{FE758AC8-DFD5-4978-AB36-B9AA0B0012CA}" id="{A5F28C72-D7D1-4BAD-87DF-B3038343EC52}">
    <text>Updated this year and updated the data</text>
  </threadedComment>
  <threadedComment ref="D11" dT="2022-06-17T17:04:36.82" personId="{7022303E-554D-438C-B023-376296AE0B43}" id="{3A4F9F5E-7252-4ADB-925A-0128CDADB8A6}" parentId="{A5F28C72-D7D1-4BAD-87DF-B3038343EC52}">
    <text>These fields should reflect their prior year status and grades, I restored the original data</text>
  </threadedComment>
</ThreadedComment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profiles.doe.mass.edu/"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
  <sheetViews>
    <sheetView workbookViewId="0">
      <selection activeCell="C9" sqref="C9"/>
    </sheetView>
  </sheetViews>
  <sheetFormatPr defaultRowHeight="15" x14ac:dyDescent="0.25"/>
  <sheetData>
    <row r="2" spans="1:1" x14ac:dyDescent="0.25">
      <c r="A2" t="s">
        <v>2609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H334"/>
  <sheetViews>
    <sheetView showGridLines="0" tabSelected="1" zoomScaleNormal="100" workbookViewId="0"/>
  </sheetViews>
  <sheetFormatPr defaultColWidth="8.85546875" defaultRowHeight="15" x14ac:dyDescent="0.25"/>
  <cols>
    <col min="1" max="1" width="5.7109375" customWidth="1"/>
    <col min="2" max="2" width="9" customWidth="1"/>
    <col min="3" max="3" width="29.7109375" bestFit="1" customWidth="1"/>
    <col min="4" max="4" width="8" bestFit="1" customWidth="1"/>
    <col min="5" max="5" width="10.7109375" customWidth="1"/>
    <col min="6" max="6" width="33.5703125" customWidth="1"/>
    <col min="7" max="7" width="10.7109375" customWidth="1"/>
    <col min="8" max="8" width="33.5703125" customWidth="1"/>
  </cols>
  <sheetData>
    <row r="1" spans="2:8" ht="18.75" x14ac:dyDescent="0.3">
      <c r="B1" s="74" t="s">
        <v>2457</v>
      </c>
      <c r="C1" s="74"/>
      <c r="D1" s="74"/>
      <c r="E1" s="74"/>
      <c r="F1" s="74"/>
      <c r="G1" s="74"/>
      <c r="H1" s="74"/>
    </row>
    <row r="2" spans="2:8" ht="18.75" x14ac:dyDescent="0.3">
      <c r="B2" s="74" t="s">
        <v>2458</v>
      </c>
      <c r="C2" s="74"/>
      <c r="D2" s="74"/>
      <c r="E2" s="74"/>
      <c r="F2" s="74"/>
      <c r="G2" s="74"/>
      <c r="H2" s="74"/>
    </row>
    <row r="3" spans="2:8" ht="14.45" customHeight="1" x14ac:dyDescent="0.25">
      <c r="G3" s="3"/>
      <c r="H3" s="4"/>
    </row>
    <row r="4" spans="2:8" ht="15.75" x14ac:dyDescent="0.25">
      <c r="B4" s="75" t="s">
        <v>2456</v>
      </c>
      <c r="C4" s="75"/>
      <c r="D4" s="75"/>
      <c r="E4" s="75"/>
      <c r="F4" s="75"/>
      <c r="G4" s="76"/>
      <c r="H4" s="75"/>
    </row>
    <row r="5" spans="2:8" ht="15.75" x14ac:dyDescent="0.25">
      <c r="B5" s="16"/>
      <c r="C5" s="16"/>
      <c r="D5" s="16"/>
      <c r="E5" s="81" t="s">
        <v>5978</v>
      </c>
      <c r="F5" s="82"/>
      <c r="G5" s="17"/>
      <c r="H5" s="16"/>
    </row>
    <row r="6" spans="2:8" ht="93.6" customHeight="1" x14ac:dyDescent="0.25">
      <c r="B6" s="77" t="s">
        <v>4064</v>
      </c>
      <c r="C6" s="77"/>
      <c r="D6" s="77"/>
      <c r="E6" s="77"/>
      <c r="F6" s="77"/>
      <c r="G6" s="78"/>
      <c r="H6" s="79"/>
    </row>
    <row r="7" spans="2:8" x14ac:dyDescent="0.25">
      <c r="B7" s="5"/>
      <c r="C7" s="5"/>
      <c r="D7" s="5"/>
      <c r="E7" s="5"/>
      <c r="F7" s="5"/>
      <c r="G7" s="6"/>
    </row>
    <row r="8" spans="2:8" ht="15.6" customHeight="1" x14ac:dyDescent="0.25">
      <c r="B8" s="13" t="s">
        <v>4065</v>
      </c>
      <c r="E8" s="41"/>
      <c r="G8" s="44"/>
    </row>
    <row r="9" spans="2:8" x14ac:dyDescent="0.25">
      <c r="B9" s="34"/>
      <c r="E9" s="21"/>
      <c r="F9" s="42"/>
      <c r="G9" s="8"/>
    </row>
    <row r="10" spans="2:8" hidden="1" x14ac:dyDescent="0.25">
      <c r="F10" s="43"/>
      <c r="G10" s="8"/>
      <c r="H10" s="21"/>
    </row>
    <row r="11" spans="2:8" x14ac:dyDescent="0.25">
      <c r="B11" s="47"/>
      <c r="C11" s="47"/>
      <c r="D11" s="47"/>
      <c r="E11" s="80" t="s">
        <v>5348</v>
      </c>
      <c r="F11" s="80"/>
      <c r="G11" s="80" t="s">
        <v>5349</v>
      </c>
      <c r="H11" s="80"/>
    </row>
    <row r="12" spans="2:8" ht="14.45" customHeight="1" x14ac:dyDescent="0.25">
      <c r="B12" s="49" t="s">
        <v>326</v>
      </c>
      <c r="C12" s="49" t="s">
        <v>6</v>
      </c>
      <c r="D12" s="50" t="s">
        <v>2455</v>
      </c>
      <c r="E12" s="48" t="s">
        <v>0</v>
      </c>
      <c r="F12" s="51" t="s">
        <v>2460</v>
      </c>
      <c r="G12" s="48" t="s">
        <v>0</v>
      </c>
      <c r="H12" s="51" t="s">
        <v>2460</v>
      </c>
    </row>
    <row r="13" spans="2:8" x14ac:dyDescent="0.25">
      <c r="B13" s="47" t="s">
        <v>7</v>
      </c>
      <c r="C13" s="47" t="s">
        <v>347</v>
      </c>
      <c r="D13" s="52" t="str">
        <f t="shared" ref="D13:D76" si="0">IF(VLOOKUP(B13,finalpost,3,FALSE)=0, " ", VLOOKUP(B13,finalpost,3, FALSE))</f>
        <v/>
      </c>
      <c r="E13" s="53" t="s">
        <v>328</v>
      </c>
      <c r="F13" s="47" t="s">
        <v>2619</v>
      </c>
      <c r="G13" s="53" t="str">
        <f t="shared" ref="G13:G74" si="1">VLOOKUP(B13,finalpost,12,FALSE)</f>
        <v>No</v>
      </c>
      <c r="H13" s="54" t="str">
        <f t="shared" ref="H13:H76" si="2">VLOOKUP(B13,finalpost,13,FALSE)</f>
        <v/>
      </c>
    </row>
    <row r="14" spans="2:8" x14ac:dyDescent="0.25">
      <c r="B14" s="47" t="s">
        <v>8</v>
      </c>
      <c r="C14" s="47" t="s">
        <v>362</v>
      </c>
      <c r="D14" s="52" t="str">
        <f t="shared" si="0"/>
        <v/>
      </c>
      <c r="E14" s="53" t="s">
        <v>328</v>
      </c>
      <c r="F14" s="47" t="s">
        <v>2619</v>
      </c>
      <c r="G14" s="53" t="str">
        <f>VLOOKUP(B14,finalpost,12,FALSE)</f>
        <v>No</v>
      </c>
      <c r="H14" s="54" t="str">
        <f t="shared" si="2"/>
        <v/>
      </c>
    </row>
    <row r="15" spans="2:8" x14ac:dyDescent="0.25">
      <c r="B15" s="47" t="s">
        <v>9</v>
      </c>
      <c r="C15" s="47" t="s">
        <v>377</v>
      </c>
      <c r="D15" s="52" t="str">
        <f t="shared" si="0"/>
        <v/>
      </c>
      <c r="E15" s="53" t="s">
        <v>329</v>
      </c>
      <c r="F15" s="47" t="s">
        <v>4782</v>
      </c>
      <c r="G15" s="53" t="str">
        <f t="shared" si="1"/>
        <v>Yes</v>
      </c>
      <c r="H15" s="54" t="str">
        <f t="shared" si="2"/>
        <v>1, 7, 9</v>
      </c>
    </row>
    <row r="16" spans="2:8" x14ac:dyDescent="0.25">
      <c r="B16" s="47" t="s">
        <v>10</v>
      </c>
      <c r="C16" s="47" t="s">
        <v>389</v>
      </c>
      <c r="D16" s="52" t="str">
        <f t="shared" si="0"/>
        <v/>
      </c>
      <c r="E16" s="53" t="s">
        <v>329</v>
      </c>
      <c r="F16" s="47" t="s">
        <v>5942</v>
      </c>
      <c r="G16" s="53" t="str">
        <f t="shared" si="1"/>
        <v>Yes</v>
      </c>
      <c r="H16" s="54" t="str">
        <f t="shared" si="2"/>
        <v>K-2, 6-11</v>
      </c>
    </row>
    <row r="17" spans="2:8" x14ac:dyDescent="0.25">
      <c r="B17" s="47" t="s">
        <v>11</v>
      </c>
      <c r="C17" s="47" t="s">
        <v>395</v>
      </c>
      <c r="D17" s="52" t="str">
        <f t="shared" si="0"/>
        <v/>
      </c>
      <c r="E17" s="53" t="s">
        <v>329</v>
      </c>
      <c r="F17" s="47" t="s">
        <v>4782</v>
      </c>
      <c r="G17" s="53" t="str">
        <f t="shared" si="1"/>
        <v>Yes</v>
      </c>
      <c r="H17" s="54" t="str">
        <f t="shared" si="2"/>
        <v>Not specified- Contact the district</v>
      </c>
    </row>
    <row r="18" spans="2:8" x14ac:dyDescent="0.25">
      <c r="B18" s="47" t="s">
        <v>12</v>
      </c>
      <c r="C18" s="47" t="s">
        <v>405</v>
      </c>
      <c r="D18" s="52" t="str">
        <f t="shared" si="0"/>
        <v/>
      </c>
      <c r="E18" s="53" t="s">
        <v>328</v>
      </c>
      <c r="F18" s="47" t="s">
        <v>2619</v>
      </c>
      <c r="G18" s="53" t="str">
        <f t="shared" si="1"/>
        <v>No</v>
      </c>
      <c r="H18" s="54" t="str">
        <f t="shared" si="2"/>
        <v/>
      </c>
    </row>
    <row r="19" spans="2:8" x14ac:dyDescent="0.25">
      <c r="B19" s="47" t="s">
        <v>13</v>
      </c>
      <c r="C19" s="47" t="s">
        <v>421</v>
      </c>
      <c r="D19" s="52" t="str">
        <f t="shared" si="0"/>
        <v/>
      </c>
      <c r="E19" s="53" t="s">
        <v>328</v>
      </c>
      <c r="F19" s="47" t="s">
        <v>2619</v>
      </c>
      <c r="G19" s="53" t="str">
        <f t="shared" si="1"/>
        <v>No</v>
      </c>
      <c r="H19" s="54" t="str">
        <f t="shared" si="2"/>
        <v/>
      </c>
    </row>
    <row r="20" spans="2:8" x14ac:dyDescent="0.25">
      <c r="B20" s="47" t="s">
        <v>14</v>
      </c>
      <c r="C20" s="47" t="s">
        <v>447</v>
      </c>
      <c r="D20" s="52" t="str">
        <f t="shared" si="0"/>
        <v/>
      </c>
      <c r="E20" s="53" t="s">
        <v>329</v>
      </c>
      <c r="F20" s="47" t="s">
        <v>5943</v>
      </c>
      <c r="G20" s="53" t="str">
        <f t="shared" si="1"/>
        <v>Yes</v>
      </c>
      <c r="H20" s="54" t="str">
        <f t="shared" si="2"/>
        <v>K-12</v>
      </c>
    </row>
    <row r="21" spans="2:8" x14ac:dyDescent="0.25">
      <c r="B21" s="47" t="s">
        <v>15</v>
      </c>
      <c r="C21" s="47" t="s">
        <v>469</v>
      </c>
      <c r="D21" s="52" t="str">
        <f t="shared" si="0"/>
        <v/>
      </c>
      <c r="E21" s="53" t="s">
        <v>328</v>
      </c>
      <c r="F21" s="47" t="s">
        <v>2619</v>
      </c>
      <c r="G21" s="53" t="str">
        <f t="shared" si="1"/>
        <v>No</v>
      </c>
      <c r="H21" s="54" t="str">
        <f t="shared" si="2"/>
        <v/>
      </c>
    </row>
    <row r="22" spans="2:8" x14ac:dyDescent="0.25">
      <c r="B22" s="47" t="s">
        <v>16</v>
      </c>
      <c r="C22" s="47" t="s">
        <v>477</v>
      </c>
      <c r="D22" s="52" t="str">
        <f t="shared" si="0"/>
        <v/>
      </c>
      <c r="E22" s="53" t="s">
        <v>329</v>
      </c>
      <c r="F22" s="47" t="s">
        <v>4872</v>
      </c>
      <c r="G22" s="53" t="str">
        <f t="shared" si="1"/>
        <v>Yes</v>
      </c>
      <c r="H22" s="54" t="str">
        <f t="shared" si="2"/>
        <v>6-11</v>
      </c>
    </row>
    <row r="23" spans="2:8" x14ac:dyDescent="0.25">
      <c r="B23" s="47" t="s">
        <v>17</v>
      </c>
      <c r="C23" s="47" t="s">
        <v>485</v>
      </c>
      <c r="D23" s="52" t="str">
        <f t="shared" si="0"/>
        <v/>
      </c>
      <c r="E23" s="53" t="s">
        <v>329</v>
      </c>
      <c r="F23" s="47" t="s">
        <v>4782</v>
      </c>
      <c r="G23" s="53" t="str">
        <f t="shared" si="1"/>
        <v>Yes</v>
      </c>
      <c r="H23" s="54" t="str">
        <f t="shared" si="2"/>
        <v>Not specified- Contact the district</v>
      </c>
    </row>
    <row r="24" spans="2:8" x14ac:dyDescent="0.25">
      <c r="B24" s="47" t="s">
        <v>18</v>
      </c>
      <c r="C24" s="47" t="s">
        <v>500</v>
      </c>
      <c r="D24" s="52" t="str">
        <f t="shared" si="0"/>
        <v/>
      </c>
      <c r="E24" s="53" t="s">
        <v>329</v>
      </c>
      <c r="F24" s="47" t="s">
        <v>4782</v>
      </c>
      <c r="G24" s="53" t="str">
        <f t="shared" si="1"/>
        <v>Yes</v>
      </c>
      <c r="H24" s="54" t="str">
        <f t="shared" si="2"/>
        <v>Not specified- Contact the district</v>
      </c>
    </row>
    <row r="25" spans="2:8" x14ac:dyDescent="0.25">
      <c r="B25" s="47" t="s">
        <v>19</v>
      </c>
      <c r="C25" s="47" t="s">
        <v>520</v>
      </c>
      <c r="D25" s="52" t="str">
        <f t="shared" si="0"/>
        <v/>
      </c>
      <c r="E25" s="53" t="s">
        <v>328</v>
      </c>
      <c r="F25" s="47" t="s">
        <v>2619</v>
      </c>
      <c r="G25" s="53" t="str">
        <f t="shared" si="1"/>
        <v>No</v>
      </c>
      <c r="H25" s="54" t="str">
        <f t="shared" si="2"/>
        <v/>
      </c>
    </row>
    <row r="26" spans="2:8" x14ac:dyDescent="0.25">
      <c r="B26" s="47" t="s">
        <v>20</v>
      </c>
      <c r="C26" s="47" t="s">
        <v>528</v>
      </c>
      <c r="D26" s="52" t="str">
        <f t="shared" si="0"/>
        <v/>
      </c>
      <c r="E26" s="53" t="s">
        <v>329</v>
      </c>
      <c r="F26" s="47" t="s">
        <v>5944</v>
      </c>
      <c r="G26" s="53" t="str">
        <f t="shared" si="1"/>
        <v>Yes</v>
      </c>
      <c r="H26" s="54" t="str">
        <f t="shared" si="2"/>
        <v>Not specified- Contact the district</v>
      </c>
    </row>
    <row r="27" spans="2:8" x14ac:dyDescent="0.25">
      <c r="B27" s="47" t="s">
        <v>21</v>
      </c>
      <c r="C27" s="47" t="s">
        <v>536</v>
      </c>
      <c r="D27" s="52" t="str">
        <f t="shared" si="0"/>
        <v/>
      </c>
      <c r="E27" s="53" t="s">
        <v>329</v>
      </c>
      <c r="F27" s="47" t="s">
        <v>5945</v>
      </c>
      <c r="G27" s="53" t="str">
        <f t="shared" si="1"/>
        <v>Yes</v>
      </c>
      <c r="H27" s="54" t="str">
        <f t="shared" si="2"/>
        <v>2, 4, 6, 8, 10-12</v>
      </c>
    </row>
    <row r="28" spans="2:8" x14ac:dyDescent="0.25">
      <c r="B28" s="47" t="s">
        <v>22</v>
      </c>
      <c r="C28" s="47" t="s">
        <v>543</v>
      </c>
      <c r="D28" s="52" t="str">
        <f t="shared" si="0"/>
        <v/>
      </c>
      <c r="E28" s="53" t="s">
        <v>328</v>
      </c>
      <c r="F28" s="47" t="s">
        <v>2619</v>
      </c>
      <c r="G28" s="53" t="str">
        <f t="shared" si="1"/>
        <v>No</v>
      </c>
      <c r="H28" s="54" t="str">
        <f t="shared" si="2"/>
        <v/>
      </c>
    </row>
    <row r="29" spans="2:8" x14ac:dyDescent="0.25">
      <c r="B29" s="47" t="s">
        <v>23</v>
      </c>
      <c r="C29" s="47" t="s">
        <v>556</v>
      </c>
      <c r="D29" s="52" t="str">
        <f t="shared" si="0"/>
        <v/>
      </c>
      <c r="E29" s="53" t="s">
        <v>329</v>
      </c>
      <c r="F29" s="47" t="s">
        <v>4782</v>
      </c>
      <c r="G29" s="53" t="str">
        <f t="shared" si="1"/>
        <v>Yes</v>
      </c>
      <c r="H29" s="54" t="str">
        <f t="shared" si="2"/>
        <v>Not specified- Contact the district</v>
      </c>
    </row>
    <row r="30" spans="2:8" x14ac:dyDescent="0.25">
      <c r="B30" s="47" t="s">
        <v>24</v>
      </c>
      <c r="C30" s="47" t="s">
        <v>583</v>
      </c>
      <c r="D30" s="52" t="str">
        <f t="shared" si="0"/>
        <v/>
      </c>
      <c r="E30" s="53" t="s">
        <v>329</v>
      </c>
      <c r="F30" s="47" t="s">
        <v>4782</v>
      </c>
      <c r="G30" s="53" t="str">
        <f t="shared" si="1"/>
        <v>Yes</v>
      </c>
      <c r="H30" s="54" t="str">
        <f t="shared" si="2"/>
        <v>Not specified- Contact the district</v>
      </c>
    </row>
    <row r="31" spans="2:8" x14ac:dyDescent="0.25">
      <c r="B31" s="47" t="s">
        <v>25</v>
      </c>
      <c r="C31" s="47" t="s">
        <v>591</v>
      </c>
      <c r="D31" s="52" t="str">
        <f t="shared" si="0"/>
        <v/>
      </c>
      <c r="E31" s="53" t="s">
        <v>328</v>
      </c>
      <c r="F31" s="47"/>
      <c r="G31" s="53" t="str">
        <f t="shared" si="1"/>
        <v>No</v>
      </c>
      <c r="H31" s="54" t="str">
        <f t="shared" si="2"/>
        <v/>
      </c>
    </row>
    <row r="32" spans="2:8" x14ac:dyDescent="0.25">
      <c r="B32" s="47" t="s">
        <v>26</v>
      </c>
      <c r="C32" s="47" t="s">
        <v>635</v>
      </c>
      <c r="D32" s="52" t="str">
        <f t="shared" si="0"/>
        <v/>
      </c>
      <c r="E32" s="53" t="s">
        <v>328</v>
      </c>
      <c r="F32" s="47"/>
      <c r="G32" s="53" t="str">
        <f t="shared" si="1"/>
        <v>No</v>
      </c>
      <c r="H32" s="54" t="str">
        <f t="shared" si="2"/>
        <v/>
      </c>
    </row>
    <row r="33" spans="2:8" x14ac:dyDescent="0.25">
      <c r="B33" s="47" t="s">
        <v>27</v>
      </c>
      <c r="C33" s="47" t="s">
        <v>642</v>
      </c>
      <c r="D33" s="52" t="str">
        <f t="shared" si="0"/>
        <v/>
      </c>
      <c r="E33" s="53" t="s">
        <v>329</v>
      </c>
      <c r="F33" s="47" t="s">
        <v>4782</v>
      </c>
      <c r="G33" s="53" t="str">
        <f t="shared" si="1"/>
        <v>Yes</v>
      </c>
      <c r="H33" s="54" t="str">
        <f t="shared" si="2"/>
        <v>Not specified- Contact the district</v>
      </c>
    </row>
    <row r="34" spans="2:8" x14ac:dyDescent="0.25">
      <c r="B34" s="47" t="s">
        <v>28</v>
      </c>
      <c r="C34" s="47" t="s">
        <v>650</v>
      </c>
      <c r="D34" s="52" t="str">
        <f t="shared" si="0"/>
        <v/>
      </c>
      <c r="E34" s="53" t="s">
        <v>328</v>
      </c>
      <c r="F34" s="47" t="s">
        <v>2619</v>
      </c>
      <c r="G34" s="53" t="str">
        <f t="shared" si="1"/>
        <v>No</v>
      </c>
      <c r="H34" s="54" t="str">
        <f t="shared" si="2"/>
        <v/>
      </c>
    </row>
    <row r="35" spans="2:8" x14ac:dyDescent="0.25">
      <c r="B35" s="47" t="s">
        <v>29</v>
      </c>
      <c r="C35" s="47" t="s">
        <v>659</v>
      </c>
      <c r="D35" s="52" t="str">
        <f t="shared" si="0"/>
        <v/>
      </c>
      <c r="E35" s="53" t="s">
        <v>328</v>
      </c>
      <c r="F35" s="47" t="s">
        <v>2619</v>
      </c>
      <c r="G35" s="53" t="str">
        <f t="shared" si="1"/>
        <v>No</v>
      </c>
      <c r="H35" s="54" t="str">
        <f t="shared" si="2"/>
        <v/>
      </c>
    </row>
    <row r="36" spans="2:8" x14ac:dyDescent="0.25">
      <c r="B36" s="47" t="s">
        <v>30</v>
      </c>
      <c r="C36" s="47" t="s">
        <v>665</v>
      </c>
      <c r="D36" s="52" t="str">
        <f t="shared" si="0"/>
        <v/>
      </c>
      <c r="E36" s="53" t="s">
        <v>328</v>
      </c>
      <c r="F36" s="47" t="s">
        <v>2619</v>
      </c>
      <c r="G36" s="53" t="str">
        <f t="shared" si="1"/>
        <v>No</v>
      </c>
      <c r="H36" s="54" t="str">
        <f t="shared" si="2"/>
        <v/>
      </c>
    </row>
    <row r="37" spans="2:8" x14ac:dyDescent="0.25">
      <c r="B37" s="47" t="s">
        <v>31</v>
      </c>
      <c r="C37" s="47" t="s">
        <v>684</v>
      </c>
      <c r="D37" s="52" t="str">
        <f t="shared" si="0"/>
        <v/>
      </c>
      <c r="E37" s="53" t="s">
        <v>328</v>
      </c>
      <c r="F37" s="47" t="s">
        <v>2619</v>
      </c>
      <c r="G37" s="53" t="str">
        <f t="shared" si="1"/>
        <v>No</v>
      </c>
      <c r="H37" s="54" t="str">
        <f t="shared" si="2"/>
        <v/>
      </c>
    </row>
    <row r="38" spans="2:8" x14ac:dyDescent="0.25">
      <c r="B38" s="47" t="s">
        <v>32</v>
      </c>
      <c r="C38" s="47" t="s">
        <v>709</v>
      </c>
      <c r="D38" s="52" t="str">
        <f t="shared" si="0"/>
        <v/>
      </c>
      <c r="E38" s="53" t="s">
        <v>329</v>
      </c>
      <c r="F38" s="47" t="s">
        <v>4178</v>
      </c>
      <c r="G38" s="53" t="str">
        <f t="shared" si="1"/>
        <v>Yes</v>
      </c>
      <c r="H38" s="54" t="str">
        <f t="shared" si="2"/>
        <v>8-12</v>
      </c>
    </row>
    <row r="39" spans="2:8" x14ac:dyDescent="0.25">
      <c r="B39" s="47" t="s">
        <v>33</v>
      </c>
      <c r="C39" s="47" t="s">
        <v>717</v>
      </c>
      <c r="D39" s="52" t="str">
        <f t="shared" si="0"/>
        <v/>
      </c>
      <c r="E39" s="53" t="s">
        <v>329</v>
      </c>
      <c r="F39" s="47" t="s">
        <v>5946</v>
      </c>
      <c r="G39" s="53" t="str">
        <f t="shared" si="1"/>
        <v>Yes</v>
      </c>
      <c r="H39" s="54" t="str">
        <f t="shared" si="2"/>
        <v>Not specified- Contact the district</v>
      </c>
    </row>
    <row r="40" spans="2:8" x14ac:dyDescent="0.25">
      <c r="B40" s="47" t="s">
        <v>34</v>
      </c>
      <c r="C40" s="47" t="s">
        <v>720</v>
      </c>
      <c r="D40" s="52" t="str">
        <f t="shared" si="0"/>
        <v/>
      </c>
      <c r="E40" s="53" t="s">
        <v>328</v>
      </c>
      <c r="F40" s="47" t="s">
        <v>2619</v>
      </c>
      <c r="G40" s="53" t="str">
        <f t="shared" si="1"/>
        <v>No</v>
      </c>
      <c r="H40" s="54" t="str">
        <f t="shared" si="2"/>
        <v/>
      </c>
    </row>
    <row r="41" spans="2:8" x14ac:dyDescent="0.25">
      <c r="B41" s="47" t="s">
        <v>35</v>
      </c>
      <c r="C41" s="47" t="s">
        <v>729</v>
      </c>
      <c r="D41" s="52" t="str">
        <f t="shared" si="0"/>
        <v/>
      </c>
      <c r="E41" s="53" t="s">
        <v>329</v>
      </c>
      <c r="F41" s="47" t="s">
        <v>2</v>
      </c>
      <c r="G41" s="53" t="str">
        <f t="shared" si="1"/>
        <v>Yes</v>
      </c>
      <c r="H41" s="54" t="str">
        <f t="shared" si="2"/>
        <v>Not specified- Contact the district</v>
      </c>
    </row>
    <row r="42" spans="2:8" x14ac:dyDescent="0.25">
      <c r="B42" s="47" t="s">
        <v>36</v>
      </c>
      <c r="C42" s="47" t="s">
        <v>551</v>
      </c>
      <c r="D42" s="52" t="str">
        <f t="shared" si="0"/>
        <v/>
      </c>
      <c r="E42" s="53" t="s">
        <v>328</v>
      </c>
      <c r="F42" s="47" t="s">
        <v>2619</v>
      </c>
      <c r="G42" s="53" t="str">
        <f t="shared" si="1"/>
        <v>No</v>
      </c>
      <c r="H42" s="54" t="str">
        <f t="shared" si="2"/>
        <v/>
      </c>
    </row>
    <row r="43" spans="2:8" x14ac:dyDescent="0.25">
      <c r="B43" s="47" t="s">
        <v>37</v>
      </c>
      <c r="C43" s="47" t="s">
        <v>625</v>
      </c>
      <c r="D43" s="52" t="str">
        <f t="shared" si="0"/>
        <v/>
      </c>
      <c r="E43" s="53" t="s">
        <v>328</v>
      </c>
      <c r="F43" s="47" t="s">
        <v>2619</v>
      </c>
      <c r="G43" s="53" t="str">
        <f t="shared" si="1"/>
        <v>No</v>
      </c>
      <c r="H43" s="54" t="str">
        <f t="shared" si="2"/>
        <v/>
      </c>
    </row>
    <row r="44" spans="2:8" x14ac:dyDescent="0.25">
      <c r="B44" s="47" t="s">
        <v>38</v>
      </c>
      <c r="C44" s="47" t="s">
        <v>764</v>
      </c>
      <c r="D44" s="52" t="str">
        <f t="shared" si="0"/>
        <v/>
      </c>
      <c r="E44" s="53" t="s">
        <v>328</v>
      </c>
      <c r="F44" s="47" t="s">
        <v>2619</v>
      </c>
      <c r="G44" s="53" t="str">
        <f t="shared" si="1"/>
        <v>No</v>
      </c>
      <c r="H44" s="54" t="str">
        <f t="shared" si="2"/>
        <v/>
      </c>
    </row>
    <row r="45" spans="2:8" x14ac:dyDescent="0.25">
      <c r="B45" s="47" t="s">
        <v>39</v>
      </c>
      <c r="C45" s="47" t="s">
        <v>772</v>
      </c>
      <c r="D45" s="52" t="str">
        <f t="shared" si="0"/>
        <v/>
      </c>
      <c r="E45" s="53" t="s">
        <v>329</v>
      </c>
      <c r="F45" s="47" t="s">
        <v>4430</v>
      </c>
      <c r="G45" s="53" t="str">
        <f t="shared" si="1"/>
        <v>Yes</v>
      </c>
      <c r="H45" s="54" t="str">
        <f t="shared" si="2"/>
        <v>K, 9-12</v>
      </c>
    </row>
    <row r="46" spans="2:8" x14ac:dyDescent="0.25">
      <c r="B46" s="47" t="s">
        <v>40</v>
      </c>
      <c r="C46" s="47" t="s">
        <v>794</v>
      </c>
      <c r="D46" s="52" t="str">
        <f t="shared" si="0"/>
        <v/>
      </c>
      <c r="E46" s="53" t="s">
        <v>329</v>
      </c>
      <c r="F46" s="47" t="s">
        <v>5947</v>
      </c>
      <c r="G46" s="53" t="str">
        <f t="shared" si="1"/>
        <v>Yes</v>
      </c>
      <c r="H46" s="54" t="str">
        <f t="shared" si="2"/>
        <v>9</v>
      </c>
    </row>
    <row r="47" spans="2:8" x14ac:dyDescent="0.25">
      <c r="B47" s="47" t="s">
        <v>41</v>
      </c>
      <c r="C47" s="47" t="s">
        <v>802</v>
      </c>
      <c r="D47" s="52" t="str">
        <f t="shared" si="0"/>
        <v/>
      </c>
      <c r="E47" s="53" t="s">
        <v>328</v>
      </c>
      <c r="F47" s="47" t="s">
        <v>2619</v>
      </c>
      <c r="G47" s="53" t="str">
        <f t="shared" si="1"/>
        <v>No</v>
      </c>
      <c r="H47" s="54" t="str">
        <f t="shared" si="2"/>
        <v/>
      </c>
    </row>
    <row r="48" spans="2:8" x14ac:dyDescent="0.25">
      <c r="B48" s="47" t="s">
        <v>42</v>
      </c>
      <c r="C48" s="47" t="s">
        <v>818</v>
      </c>
      <c r="D48" s="52" t="str">
        <f t="shared" si="0"/>
        <v/>
      </c>
      <c r="E48" s="53" t="s">
        <v>329</v>
      </c>
      <c r="F48" s="47" t="s">
        <v>5895</v>
      </c>
      <c r="G48" s="53" t="str">
        <f t="shared" si="1"/>
        <v>Yes</v>
      </c>
      <c r="H48" s="54" t="str">
        <f t="shared" si="2"/>
        <v>1-5</v>
      </c>
    </row>
    <row r="49" spans="2:8" x14ac:dyDescent="0.25">
      <c r="B49" s="47" t="s">
        <v>43</v>
      </c>
      <c r="C49" s="47" t="s">
        <v>827</v>
      </c>
      <c r="D49" s="52" t="str">
        <f t="shared" si="0"/>
        <v/>
      </c>
      <c r="E49" s="53" t="s">
        <v>329</v>
      </c>
      <c r="F49" s="47" t="s">
        <v>4782</v>
      </c>
      <c r="G49" s="53" t="str">
        <f t="shared" si="1"/>
        <v>Yes</v>
      </c>
      <c r="H49" s="54" t="str">
        <f t="shared" si="2"/>
        <v>1</v>
      </c>
    </row>
    <row r="50" spans="2:8" x14ac:dyDescent="0.25">
      <c r="B50" s="47" t="s">
        <v>44</v>
      </c>
      <c r="C50" s="47" t="s">
        <v>832</v>
      </c>
      <c r="D50" s="52" t="str">
        <f t="shared" si="0"/>
        <v/>
      </c>
      <c r="E50" s="53" t="s">
        <v>329</v>
      </c>
      <c r="F50" s="47" t="s">
        <v>5948</v>
      </c>
      <c r="G50" s="53" t="str">
        <f t="shared" si="1"/>
        <v>Yes</v>
      </c>
      <c r="H50" s="54" t="str">
        <f t="shared" si="2"/>
        <v>K, 5-12</v>
      </c>
    </row>
    <row r="51" spans="2:8" x14ac:dyDescent="0.25">
      <c r="B51" s="47" t="s">
        <v>45</v>
      </c>
      <c r="C51" s="47" t="s">
        <v>838</v>
      </c>
      <c r="D51" s="52" t="str">
        <f t="shared" si="0"/>
        <v/>
      </c>
      <c r="E51" s="53" t="s">
        <v>328</v>
      </c>
      <c r="F51" s="47" t="s">
        <v>2619</v>
      </c>
      <c r="G51" s="53" t="str">
        <f t="shared" si="1"/>
        <v>No</v>
      </c>
      <c r="H51" s="54" t="str">
        <f t="shared" si="2"/>
        <v/>
      </c>
    </row>
    <row r="52" spans="2:8" x14ac:dyDescent="0.25">
      <c r="B52" s="47" t="s">
        <v>46</v>
      </c>
      <c r="C52" s="47" t="s">
        <v>738</v>
      </c>
      <c r="D52" s="52" t="str">
        <f t="shared" si="0"/>
        <v/>
      </c>
      <c r="E52" s="53" t="s">
        <v>328</v>
      </c>
      <c r="F52" s="47" t="s">
        <v>2619</v>
      </c>
      <c r="G52" s="53" t="str">
        <f t="shared" si="1"/>
        <v>No</v>
      </c>
      <c r="H52" s="54" t="str">
        <f t="shared" si="2"/>
        <v/>
      </c>
    </row>
    <row r="53" spans="2:8" x14ac:dyDescent="0.25">
      <c r="B53" s="47" t="s">
        <v>47</v>
      </c>
      <c r="C53" s="47" t="s">
        <v>859</v>
      </c>
      <c r="D53" s="52" t="str">
        <f t="shared" si="0"/>
        <v/>
      </c>
      <c r="E53" s="53" t="s">
        <v>329</v>
      </c>
      <c r="F53" s="47" t="s">
        <v>4782</v>
      </c>
      <c r="G53" s="53" t="str">
        <f t="shared" si="1"/>
        <v>Yes</v>
      </c>
      <c r="H53" s="54" t="str">
        <f t="shared" si="2"/>
        <v>Not specified- Contact the district</v>
      </c>
    </row>
    <row r="54" spans="2:8" x14ac:dyDescent="0.25">
      <c r="B54" s="47" t="s">
        <v>48</v>
      </c>
      <c r="C54" s="47" t="s">
        <v>866</v>
      </c>
      <c r="D54" s="52" t="str">
        <f t="shared" si="0"/>
        <v/>
      </c>
      <c r="E54" s="53" t="s">
        <v>328</v>
      </c>
      <c r="F54" s="47" t="s">
        <v>2619</v>
      </c>
      <c r="G54" s="53" t="str">
        <f t="shared" si="1"/>
        <v>Yes</v>
      </c>
      <c r="H54" s="54" t="str">
        <f t="shared" si="2"/>
        <v>Not specified- Contact the district</v>
      </c>
    </row>
    <row r="55" spans="2:8" x14ac:dyDescent="0.25">
      <c r="B55" s="47" t="s">
        <v>49</v>
      </c>
      <c r="C55" s="47" t="s">
        <v>874</v>
      </c>
      <c r="D55" s="52" t="str">
        <f t="shared" si="0"/>
        <v/>
      </c>
      <c r="E55" s="53" t="s">
        <v>329</v>
      </c>
      <c r="F55" s="47" t="s">
        <v>2</v>
      </c>
      <c r="G55" s="53" t="str">
        <f t="shared" si="1"/>
        <v>Yes</v>
      </c>
      <c r="H55" s="54" t="str">
        <f t="shared" si="2"/>
        <v>9-12</v>
      </c>
    </row>
    <row r="56" spans="2:8" x14ac:dyDescent="0.25">
      <c r="B56" s="47" t="s">
        <v>50</v>
      </c>
      <c r="C56" s="47" t="s">
        <v>882</v>
      </c>
      <c r="D56" s="52" t="str">
        <f t="shared" si="0"/>
        <v/>
      </c>
      <c r="E56" s="53" t="s">
        <v>328</v>
      </c>
      <c r="F56" s="47"/>
      <c r="G56" s="53" t="str">
        <f t="shared" si="1"/>
        <v>No</v>
      </c>
      <c r="H56" s="54" t="str">
        <f t="shared" si="2"/>
        <v/>
      </c>
    </row>
    <row r="57" spans="2:8" x14ac:dyDescent="0.25">
      <c r="B57" s="47" t="s">
        <v>51</v>
      </c>
      <c r="C57" s="47" t="s">
        <v>890</v>
      </c>
      <c r="D57" s="52" t="str">
        <f t="shared" si="0"/>
        <v/>
      </c>
      <c r="E57" s="53" t="s">
        <v>329</v>
      </c>
      <c r="F57" s="47" t="s">
        <v>4782</v>
      </c>
      <c r="G57" s="53" t="str">
        <f t="shared" si="1"/>
        <v>Yes</v>
      </c>
      <c r="H57" s="54" t="str">
        <f t="shared" si="2"/>
        <v>Not specified- Contact the district</v>
      </c>
    </row>
    <row r="58" spans="2:8" x14ac:dyDescent="0.25">
      <c r="B58" s="47" t="s">
        <v>52</v>
      </c>
      <c r="C58" s="47" t="s">
        <v>912</v>
      </c>
      <c r="D58" s="52" t="str">
        <f t="shared" si="0"/>
        <v/>
      </c>
      <c r="E58" s="53" t="s">
        <v>329</v>
      </c>
      <c r="F58" s="47" t="s">
        <v>4179</v>
      </c>
      <c r="G58" s="53" t="str">
        <f t="shared" si="1"/>
        <v>Yes</v>
      </c>
      <c r="H58" s="54" t="str">
        <f t="shared" si="2"/>
        <v>K, 2-12</v>
      </c>
    </row>
    <row r="59" spans="2:8" x14ac:dyDescent="0.25">
      <c r="B59" s="47" t="s">
        <v>53</v>
      </c>
      <c r="C59" s="47" t="s">
        <v>918</v>
      </c>
      <c r="D59" s="52" t="str">
        <f t="shared" si="0"/>
        <v/>
      </c>
      <c r="E59" s="53" t="s">
        <v>328</v>
      </c>
      <c r="F59" s="47"/>
      <c r="G59" s="53" t="str">
        <f t="shared" si="1"/>
        <v>No</v>
      </c>
      <c r="H59" s="54" t="str">
        <f t="shared" si="2"/>
        <v/>
      </c>
    </row>
    <row r="60" spans="2:8" x14ac:dyDescent="0.25">
      <c r="B60" s="47" t="s">
        <v>54</v>
      </c>
      <c r="C60" s="47" t="s">
        <v>926</v>
      </c>
      <c r="D60" s="52" t="str">
        <f t="shared" si="0"/>
        <v/>
      </c>
      <c r="E60" s="53" t="s">
        <v>329</v>
      </c>
      <c r="F60" s="47" t="s">
        <v>4179</v>
      </c>
      <c r="G60" s="53" t="str">
        <f t="shared" si="1"/>
        <v>Yes</v>
      </c>
      <c r="H60" s="54" t="str">
        <f t="shared" si="2"/>
        <v>K-12</v>
      </c>
    </row>
    <row r="61" spans="2:8" x14ac:dyDescent="0.25">
      <c r="B61" s="47" t="s">
        <v>55</v>
      </c>
      <c r="C61" s="47" t="s">
        <v>940</v>
      </c>
      <c r="D61" s="52" t="str">
        <f t="shared" si="0"/>
        <v/>
      </c>
      <c r="E61" s="53" t="s">
        <v>328</v>
      </c>
      <c r="F61" s="47" t="s">
        <v>2619</v>
      </c>
      <c r="G61" s="53" t="str">
        <f t="shared" si="1"/>
        <v>No</v>
      </c>
      <c r="H61" s="54" t="str">
        <f t="shared" si="2"/>
        <v/>
      </c>
    </row>
    <row r="62" spans="2:8" x14ac:dyDescent="0.25">
      <c r="B62" s="47" t="s">
        <v>56</v>
      </c>
      <c r="C62" s="47" t="s">
        <v>946</v>
      </c>
      <c r="D62" s="52" t="str">
        <f t="shared" si="0"/>
        <v/>
      </c>
      <c r="E62" s="53" t="s">
        <v>329</v>
      </c>
      <c r="F62" s="47" t="s">
        <v>3</v>
      </c>
      <c r="G62" s="53" t="str">
        <f t="shared" si="1"/>
        <v>Yes</v>
      </c>
      <c r="H62" s="54" t="str">
        <f t="shared" si="2"/>
        <v>7-12</v>
      </c>
    </row>
    <row r="63" spans="2:8" x14ac:dyDescent="0.25">
      <c r="B63" s="47" t="s">
        <v>57</v>
      </c>
      <c r="C63" s="47" t="s">
        <v>967</v>
      </c>
      <c r="D63" s="52" t="str">
        <f t="shared" si="0"/>
        <v/>
      </c>
      <c r="E63" s="53" t="s">
        <v>328</v>
      </c>
      <c r="F63" s="47" t="s">
        <v>2619</v>
      </c>
      <c r="G63" s="53" t="str">
        <f t="shared" si="1"/>
        <v>No</v>
      </c>
      <c r="H63" s="54" t="str">
        <f t="shared" si="2"/>
        <v/>
      </c>
    </row>
    <row r="64" spans="2:8" x14ac:dyDescent="0.25">
      <c r="B64" s="47" t="s">
        <v>58</v>
      </c>
      <c r="C64" s="47" t="s">
        <v>969</v>
      </c>
      <c r="D64" s="52" t="str">
        <f t="shared" si="0"/>
        <v/>
      </c>
      <c r="E64" s="53" t="s">
        <v>329</v>
      </c>
      <c r="F64" s="47" t="s">
        <v>4782</v>
      </c>
      <c r="G64" s="53" t="str">
        <f t="shared" si="1"/>
        <v>Yes</v>
      </c>
      <c r="H64" s="54" t="str">
        <f t="shared" si="2"/>
        <v>K-1, 9-12</v>
      </c>
    </row>
    <row r="65" spans="2:8" x14ac:dyDescent="0.25">
      <c r="B65" s="47" t="s">
        <v>59</v>
      </c>
      <c r="C65" s="47" t="s">
        <v>959</v>
      </c>
      <c r="D65" s="52" t="str">
        <f t="shared" si="0"/>
        <v/>
      </c>
      <c r="E65" s="53" t="s">
        <v>329</v>
      </c>
      <c r="F65" s="47" t="s">
        <v>5949</v>
      </c>
      <c r="G65" s="53" t="str">
        <f t="shared" si="1"/>
        <v>Yes</v>
      </c>
      <c r="H65" s="54" t="str">
        <f t="shared" si="2"/>
        <v xml:space="preserve">6, 9 </v>
      </c>
    </row>
    <row r="66" spans="2:8" x14ac:dyDescent="0.25">
      <c r="B66" s="47" t="s">
        <v>60</v>
      </c>
      <c r="C66" s="47" t="s">
        <v>975</v>
      </c>
      <c r="D66" s="52" t="str">
        <f t="shared" si="0"/>
        <v/>
      </c>
      <c r="E66" s="53" t="s">
        <v>328</v>
      </c>
      <c r="F66" s="47" t="s">
        <v>2619</v>
      </c>
      <c r="G66" s="53" t="str">
        <f t="shared" si="1"/>
        <v>No</v>
      </c>
      <c r="H66" s="54" t="str">
        <f t="shared" si="2"/>
        <v/>
      </c>
    </row>
    <row r="67" spans="2:8" x14ac:dyDescent="0.25">
      <c r="B67" s="47" t="s">
        <v>61</v>
      </c>
      <c r="C67" s="47" t="s">
        <v>982</v>
      </c>
      <c r="D67" s="52" t="str">
        <f t="shared" si="0"/>
        <v/>
      </c>
      <c r="E67" s="53" t="s">
        <v>329</v>
      </c>
      <c r="F67" s="47" t="s">
        <v>4782</v>
      </c>
      <c r="G67" s="53" t="str">
        <f t="shared" si="1"/>
        <v>Yes</v>
      </c>
      <c r="H67" s="54" t="str">
        <f t="shared" si="2"/>
        <v>Not specified- Contact the district</v>
      </c>
    </row>
    <row r="68" spans="2:8" x14ac:dyDescent="0.25">
      <c r="B68" s="47" t="s">
        <v>62</v>
      </c>
      <c r="C68" s="47" t="s">
        <v>984</v>
      </c>
      <c r="D68" s="52" t="str">
        <f t="shared" si="0"/>
        <v/>
      </c>
      <c r="E68" s="53" t="s">
        <v>328</v>
      </c>
      <c r="F68" s="47" t="s">
        <v>2619</v>
      </c>
      <c r="G68" s="53" t="str">
        <f t="shared" si="1"/>
        <v>Yes</v>
      </c>
      <c r="H68" s="54" t="str">
        <f t="shared" si="2"/>
        <v>Not specified- Contact the district</v>
      </c>
    </row>
    <row r="69" spans="2:8" x14ac:dyDescent="0.25">
      <c r="B69" s="47" t="s">
        <v>63</v>
      </c>
      <c r="C69" s="47" t="s">
        <v>1003</v>
      </c>
      <c r="D69" s="52" t="str">
        <f t="shared" si="0"/>
        <v/>
      </c>
      <c r="E69" s="53" t="s">
        <v>328</v>
      </c>
      <c r="F69" s="47" t="s">
        <v>2619</v>
      </c>
      <c r="G69" s="53" t="str">
        <f t="shared" si="1"/>
        <v>No</v>
      </c>
      <c r="H69" s="54" t="str">
        <f t="shared" si="2"/>
        <v/>
      </c>
    </row>
    <row r="70" spans="2:8" x14ac:dyDescent="0.25">
      <c r="B70" s="47" t="s">
        <v>64</v>
      </c>
      <c r="C70" s="47" t="s">
        <v>1009</v>
      </c>
      <c r="D70" s="52" t="str">
        <f t="shared" si="0"/>
        <v/>
      </c>
      <c r="E70" s="53" t="s">
        <v>328</v>
      </c>
      <c r="F70" s="47" t="s">
        <v>2619</v>
      </c>
      <c r="G70" s="53" t="str">
        <f t="shared" si="1"/>
        <v>No</v>
      </c>
      <c r="H70" s="54" t="str">
        <f t="shared" si="2"/>
        <v/>
      </c>
    </row>
    <row r="71" spans="2:8" x14ac:dyDescent="0.25">
      <c r="B71" s="47" t="s">
        <v>65</v>
      </c>
      <c r="C71" s="47" t="s">
        <v>420</v>
      </c>
      <c r="D71" s="52" t="str">
        <f t="shared" si="0"/>
        <v/>
      </c>
      <c r="E71" s="53" t="s">
        <v>329</v>
      </c>
      <c r="F71" s="47" t="s">
        <v>4782</v>
      </c>
      <c r="G71" s="53" t="str">
        <f t="shared" si="1"/>
        <v>Yes</v>
      </c>
      <c r="H71" s="54" t="str">
        <f t="shared" si="2"/>
        <v>6-12</v>
      </c>
    </row>
    <row r="72" spans="2:8" x14ac:dyDescent="0.25">
      <c r="B72" s="47" t="s">
        <v>66</v>
      </c>
      <c r="C72" s="47" t="s">
        <v>1024</v>
      </c>
      <c r="D72" s="52" t="str">
        <f t="shared" si="0"/>
        <v/>
      </c>
      <c r="E72" s="53" t="s">
        <v>329</v>
      </c>
      <c r="F72" s="47" t="s">
        <v>2610</v>
      </c>
      <c r="G72" s="53" t="str">
        <f t="shared" si="1"/>
        <v>Yes</v>
      </c>
      <c r="H72" s="54" t="str">
        <f t="shared" si="2"/>
        <v>K-11</v>
      </c>
    </row>
    <row r="73" spans="2:8" x14ac:dyDescent="0.25">
      <c r="B73" s="47" t="s">
        <v>67</v>
      </c>
      <c r="C73" s="47" t="s">
        <v>1041</v>
      </c>
      <c r="D73" s="52" t="str">
        <f t="shared" si="0"/>
        <v/>
      </c>
      <c r="E73" s="53" t="s">
        <v>329</v>
      </c>
      <c r="F73" s="47" t="s">
        <v>4782</v>
      </c>
      <c r="G73" s="53" t="str">
        <f t="shared" si="1"/>
        <v>Yes</v>
      </c>
      <c r="H73" s="54" t="str">
        <f t="shared" si="2"/>
        <v>Not specified- Contact the district</v>
      </c>
    </row>
    <row r="74" spans="2:8" x14ac:dyDescent="0.25">
      <c r="B74" s="47" t="s">
        <v>68</v>
      </c>
      <c r="C74" s="47" t="s">
        <v>1047</v>
      </c>
      <c r="D74" s="52" t="str">
        <f t="shared" si="0"/>
        <v/>
      </c>
      <c r="E74" s="53" t="s">
        <v>329</v>
      </c>
      <c r="F74" s="47" t="s">
        <v>4782</v>
      </c>
      <c r="G74" s="53" t="str">
        <f t="shared" si="1"/>
        <v>Yes</v>
      </c>
      <c r="H74" s="54" t="str">
        <f t="shared" si="2"/>
        <v>Not specified- Contact the district</v>
      </c>
    </row>
    <row r="75" spans="2:8" x14ac:dyDescent="0.25">
      <c r="B75" s="47" t="s">
        <v>69</v>
      </c>
      <c r="C75" s="47" t="s">
        <v>1054</v>
      </c>
      <c r="D75" s="52" t="str">
        <f t="shared" si="0"/>
        <v/>
      </c>
      <c r="E75" s="53" t="s">
        <v>328</v>
      </c>
      <c r="F75" s="47" t="s">
        <v>2619</v>
      </c>
      <c r="G75" s="53" t="str">
        <f t="shared" ref="G75:G138" si="3">VLOOKUP(B75,finalpost,12,FALSE)</f>
        <v>No</v>
      </c>
      <c r="H75" s="54" t="str">
        <f t="shared" si="2"/>
        <v/>
      </c>
    </row>
    <row r="76" spans="2:8" x14ac:dyDescent="0.25">
      <c r="B76" s="47" t="s">
        <v>70</v>
      </c>
      <c r="C76" s="47" t="s">
        <v>826</v>
      </c>
      <c r="D76" s="52" t="str">
        <f t="shared" si="0"/>
        <v/>
      </c>
      <c r="E76" s="53" t="s">
        <v>328</v>
      </c>
      <c r="F76" s="47" t="s">
        <v>2619</v>
      </c>
      <c r="G76" s="53" t="str">
        <f t="shared" si="3"/>
        <v>No</v>
      </c>
      <c r="H76" s="54" t="str">
        <f t="shared" si="2"/>
        <v/>
      </c>
    </row>
    <row r="77" spans="2:8" x14ac:dyDescent="0.25">
      <c r="B77" s="47" t="s">
        <v>71</v>
      </c>
      <c r="C77" s="47" t="s">
        <v>552</v>
      </c>
      <c r="D77" s="52" t="str">
        <f t="shared" ref="D77:D140" si="4">IF(VLOOKUP(B77,finalpost,3,FALSE)=0, " ", VLOOKUP(B77,finalpost,3, FALSE))</f>
        <v/>
      </c>
      <c r="E77" s="53" t="s">
        <v>328</v>
      </c>
      <c r="F77" s="47" t="s">
        <v>2619</v>
      </c>
      <c r="G77" s="53" t="str">
        <f t="shared" si="3"/>
        <v>No</v>
      </c>
      <c r="H77" s="54" t="str">
        <f t="shared" ref="H77" si="5">VLOOKUP(B77,finalpost,13,FALSE)</f>
        <v/>
      </c>
    </row>
    <row r="78" spans="2:8" x14ac:dyDescent="0.25">
      <c r="B78" s="47" t="s">
        <v>72</v>
      </c>
      <c r="C78" s="47" t="s">
        <v>1088</v>
      </c>
      <c r="D78" s="52" t="str">
        <f t="shared" si="4"/>
        <v/>
      </c>
      <c r="E78" s="53" t="s">
        <v>329</v>
      </c>
      <c r="F78" s="47" t="s">
        <v>4782</v>
      </c>
      <c r="G78" s="53" t="str">
        <f t="shared" si="3"/>
        <v>Yes</v>
      </c>
      <c r="H78" s="54" t="str">
        <f t="shared" ref="H78:H139" si="6">VLOOKUP(B78,finalpost,13,FALSE)</f>
        <v>Not specified- Contact the district</v>
      </c>
    </row>
    <row r="79" spans="2:8" x14ac:dyDescent="0.25">
      <c r="B79" s="47" t="s">
        <v>73</v>
      </c>
      <c r="C79" s="47" t="s">
        <v>1099</v>
      </c>
      <c r="D79" s="52" t="str">
        <f t="shared" si="4"/>
        <v/>
      </c>
      <c r="E79" s="53" t="s">
        <v>329</v>
      </c>
      <c r="F79" s="47" t="s">
        <v>4182</v>
      </c>
      <c r="G79" s="53" t="str">
        <f t="shared" si="3"/>
        <v>Yes</v>
      </c>
      <c r="H79" s="54" t="str">
        <f t="shared" si="6"/>
        <v>8-11</v>
      </c>
    </row>
    <row r="80" spans="2:8" x14ac:dyDescent="0.25">
      <c r="B80" s="47" t="s">
        <v>74</v>
      </c>
      <c r="C80" s="47" t="s">
        <v>1114</v>
      </c>
      <c r="D80" s="52" t="str">
        <f t="shared" si="4"/>
        <v/>
      </c>
      <c r="E80" s="53" t="s">
        <v>329</v>
      </c>
      <c r="F80" s="47" t="s">
        <v>4782</v>
      </c>
      <c r="G80" s="53" t="str">
        <f t="shared" si="3"/>
        <v>Yes</v>
      </c>
      <c r="H80" s="54" t="str">
        <f t="shared" si="6"/>
        <v>Not specified- Contact the district</v>
      </c>
    </row>
    <row r="81" spans="2:8" x14ac:dyDescent="0.25">
      <c r="B81" s="47" t="s">
        <v>75</v>
      </c>
      <c r="C81" s="47" t="s">
        <v>1122</v>
      </c>
      <c r="D81" s="52" t="str">
        <f t="shared" si="4"/>
        <v/>
      </c>
      <c r="E81" s="53" t="s">
        <v>328</v>
      </c>
      <c r="F81" s="47"/>
      <c r="G81" s="53" t="str">
        <f t="shared" si="3"/>
        <v>No</v>
      </c>
      <c r="H81" s="54" t="str">
        <f t="shared" si="6"/>
        <v/>
      </c>
    </row>
    <row r="82" spans="2:8" x14ac:dyDescent="0.25">
      <c r="B82" s="47" t="s">
        <v>76</v>
      </c>
      <c r="C82" s="47" t="s">
        <v>1128</v>
      </c>
      <c r="D82" s="52" t="str">
        <f t="shared" si="4"/>
        <v/>
      </c>
      <c r="E82" s="53" t="s">
        <v>329</v>
      </c>
      <c r="F82" s="47" t="s">
        <v>4782</v>
      </c>
      <c r="G82" s="53" t="str">
        <f t="shared" si="3"/>
        <v>Yes</v>
      </c>
      <c r="H82" s="54" t="str">
        <f t="shared" si="6"/>
        <v>Not specified- Contact the district</v>
      </c>
    </row>
    <row r="83" spans="2:8" x14ac:dyDescent="0.25">
      <c r="B83" s="47" t="s">
        <v>77</v>
      </c>
      <c r="C83" s="47" t="s">
        <v>1135</v>
      </c>
      <c r="D83" s="52" t="str">
        <f t="shared" si="4"/>
        <v/>
      </c>
      <c r="E83" s="53" t="s">
        <v>329</v>
      </c>
      <c r="F83" s="47" t="s">
        <v>5950</v>
      </c>
      <c r="G83" s="53" t="str">
        <f t="shared" si="3"/>
        <v>Yes</v>
      </c>
      <c r="H83" s="54" t="str">
        <f t="shared" si="6"/>
        <v>Not specified- Contact the district</v>
      </c>
    </row>
    <row r="84" spans="2:8" x14ac:dyDescent="0.25">
      <c r="B84" s="47" t="s">
        <v>78</v>
      </c>
      <c r="C84" s="47" t="s">
        <v>1052</v>
      </c>
      <c r="D84" s="52" t="str">
        <f t="shared" si="4"/>
        <v/>
      </c>
      <c r="E84" s="53" t="s">
        <v>329</v>
      </c>
      <c r="F84" s="47" t="s">
        <v>5951</v>
      </c>
      <c r="G84" s="53" t="str">
        <f t="shared" si="3"/>
        <v>Yes</v>
      </c>
      <c r="H84" s="54" t="str">
        <f t="shared" si="6"/>
        <v>K, 2, 4, 9-10</v>
      </c>
    </row>
    <row r="85" spans="2:8" x14ac:dyDescent="0.25">
      <c r="B85" s="47" t="s">
        <v>79</v>
      </c>
      <c r="C85" s="47" t="s">
        <v>1192</v>
      </c>
      <c r="D85" s="52" t="str">
        <f t="shared" si="4"/>
        <v/>
      </c>
      <c r="E85" s="53" t="s">
        <v>329</v>
      </c>
      <c r="F85" s="47" t="s">
        <v>4179</v>
      </c>
      <c r="G85" s="53" t="str">
        <f t="shared" si="3"/>
        <v>Yes</v>
      </c>
      <c r="H85" s="54" t="str">
        <f t="shared" si="6"/>
        <v>K-12</v>
      </c>
    </row>
    <row r="86" spans="2:8" x14ac:dyDescent="0.25">
      <c r="B86" s="47" t="s">
        <v>80</v>
      </c>
      <c r="C86" s="47" t="s">
        <v>1200</v>
      </c>
      <c r="D86" s="52" t="str">
        <f t="shared" si="4"/>
        <v/>
      </c>
      <c r="E86" s="53" t="s">
        <v>328</v>
      </c>
      <c r="F86" s="47" t="s">
        <v>2619</v>
      </c>
      <c r="G86" s="53" t="str">
        <f t="shared" si="3"/>
        <v>No</v>
      </c>
      <c r="H86" s="54" t="str">
        <f t="shared" si="6"/>
        <v/>
      </c>
    </row>
    <row r="87" spans="2:8" x14ac:dyDescent="0.25">
      <c r="B87" s="47" t="s">
        <v>81</v>
      </c>
      <c r="C87" s="47" t="s">
        <v>1229</v>
      </c>
      <c r="D87" s="52" t="str">
        <f t="shared" si="4"/>
        <v>*</v>
      </c>
      <c r="E87" s="53" t="s">
        <v>328</v>
      </c>
      <c r="F87" s="47" t="s">
        <v>2619</v>
      </c>
      <c r="G87" s="53" t="str">
        <f t="shared" si="3"/>
        <v>No</v>
      </c>
      <c r="H87" s="54" t="str">
        <f t="shared" si="6"/>
        <v/>
      </c>
    </row>
    <row r="88" spans="2:8" x14ac:dyDescent="0.25">
      <c r="B88" s="47" t="s">
        <v>82</v>
      </c>
      <c r="C88" s="47" t="s">
        <v>1235</v>
      </c>
      <c r="D88" s="52" t="str">
        <f t="shared" si="4"/>
        <v/>
      </c>
      <c r="E88" s="53" t="s">
        <v>328</v>
      </c>
      <c r="F88" s="47" t="s">
        <v>2619</v>
      </c>
      <c r="G88" s="53" t="str">
        <f t="shared" si="3"/>
        <v>No</v>
      </c>
      <c r="H88" s="54" t="str">
        <f t="shared" si="6"/>
        <v/>
      </c>
    </row>
    <row r="89" spans="2:8" x14ac:dyDescent="0.25">
      <c r="B89" s="47" t="s">
        <v>83</v>
      </c>
      <c r="C89" s="47" t="s">
        <v>1248</v>
      </c>
      <c r="D89" s="52" t="str">
        <f t="shared" si="4"/>
        <v/>
      </c>
      <c r="E89" s="53" t="s">
        <v>329</v>
      </c>
      <c r="F89" s="47" t="s">
        <v>5952</v>
      </c>
      <c r="G89" s="53" t="str">
        <f t="shared" si="3"/>
        <v>Yes</v>
      </c>
      <c r="H89" s="54" t="str">
        <f t="shared" si="6"/>
        <v>Not specified- Contact the district</v>
      </c>
    </row>
    <row r="90" spans="2:8" x14ac:dyDescent="0.25">
      <c r="B90" s="47" t="s">
        <v>84</v>
      </c>
      <c r="C90" s="47" t="s">
        <v>1254</v>
      </c>
      <c r="D90" s="52" t="str">
        <f t="shared" si="4"/>
        <v/>
      </c>
      <c r="E90" s="53" t="s">
        <v>329</v>
      </c>
      <c r="F90" s="47" t="s">
        <v>4782</v>
      </c>
      <c r="G90" s="53" t="str">
        <f t="shared" si="3"/>
        <v>Yes</v>
      </c>
      <c r="H90" s="54" t="str">
        <f t="shared" si="6"/>
        <v>K-12</v>
      </c>
    </row>
    <row r="91" spans="2:8" x14ac:dyDescent="0.25">
      <c r="B91" s="47" t="s">
        <v>85</v>
      </c>
      <c r="C91" s="47" t="s">
        <v>1262</v>
      </c>
      <c r="D91" s="52" t="str">
        <f t="shared" si="4"/>
        <v>*</v>
      </c>
      <c r="E91" s="53" t="s">
        <v>328</v>
      </c>
      <c r="F91" s="47" t="s">
        <v>2619</v>
      </c>
      <c r="G91" s="53" t="str">
        <f t="shared" si="3"/>
        <v>No</v>
      </c>
      <c r="H91" s="54" t="str">
        <f t="shared" si="6"/>
        <v/>
      </c>
    </row>
    <row r="92" spans="2:8" x14ac:dyDescent="0.25">
      <c r="B92" s="47" t="s">
        <v>86</v>
      </c>
      <c r="C92" s="47" t="s">
        <v>1271</v>
      </c>
      <c r="D92" s="52" t="str">
        <f t="shared" si="4"/>
        <v/>
      </c>
      <c r="E92" s="53" t="s">
        <v>328</v>
      </c>
      <c r="F92" s="47" t="s">
        <v>2619</v>
      </c>
      <c r="G92" s="53" t="str">
        <f t="shared" si="3"/>
        <v>No</v>
      </c>
      <c r="H92" s="54" t="str">
        <f t="shared" si="6"/>
        <v/>
      </c>
    </row>
    <row r="93" spans="2:8" x14ac:dyDescent="0.25">
      <c r="B93" s="47" t="s">
        <v>87</v>
      </c>
      <c r="C93" s="47" t="s">
        <v>1279</v>
      </c>
      <c r="D93" s="52" t="str">
        <f t="shared" si="4"/>
        <v/>
      </c>
      <c r="E93" s="53" t="s">
        <v>329</v>
      </c>
      <c r="F93" s="47" t="s">
        <v>4874</v>
      </c>
      <c r="G93" s="53" t="str">
        <f t="shared" si="3"/>
        <v>Yes</v>
      </c>
      <c r="H93" s="54" t="str">
        <f t="shared" si="6"/>
        <v>9-11</v>
      </c>
    </row>
    <row r="94" spans="2:8" x14ac:dyDescent="0.25">
      <c r="B94" s="47" t="s">
        <v>88</v>
      </c>
      <c r="C94" s="47" t="s">
        <v>1291</v>
      </c>
      <c r="D94" s="52" t="str">
        <f t="shared" si="4"/>
        <v/>
      </c>
      <c r="E94" s="53" t="s">
        <v>329</v>
      </c>
      <c r="F94" s="47" t="s">
        <v>5953</v>
      </c>
      <c r="G94" s="53" t="str">
        <f t="shared" si="3"/>
        <v>Yes</v>
      </c>
      <c r="H94" s="54" t="str">
        <f t="shared" si="6"/>
        <v>K-1, 3-4, 6</v>
      </c>
    </row>
    <row r="95" spans="2:8" x14ac:dyDescent="0.25">
      <c r="B95" s="47" t="s">
        <v>89</v>
      </c>
      <c r="C95" s="47" t="s">
        <v>1293</v>
      </c>
      <c r="D95" s="52" t="str">
        <f t="shared" si="4"/>
        <v/>
      </c>
      <c r="E95" s="53" t="s">
        <v>329</v>
      </c>
      <c r="F95" s="47" t="s">
        <v>4429</v>
      </c>
      <c r="G95" s="53" t="str">
        <f t="shared" si="3"/>
        <v>Yes</v>
      </c>
      <c r="H95" s="54" t="str">
        <f t="shared" si="6"/>
        <v>Not specified- Contact the district</v>
      </c>
    </row>
    <row r="96" spans="2:8" x14ac:dyDescent="0.25">
      <c r="B96" s="47" t="s">
        <v>90</v>
      </c>
      <c r="C96" s="47" t="s">
        <v>1301</v>
      </c>
      <c r="D96" s="52" t="str">
        <f t="shared" si="4"/>
        <v/>
      </c>
      <c r="E96" s="53" t="s">
        <v>329</v>
      </c>
      <c r="F96" s="47" t="s">
        <v>4782</v>
      </c>
      <c r="G96" s="53" t="str">
        <f t="shared" si="3"/>
        <v>Yes</v>
      </c>
      <c r="H96" s="54" t="str">
        <f t="shared" si="6"/>
        <v>Not specified- Contact the district</v>
      </c>
    </row>
    <row r="97" spans="2:8" x14ac:dyDescent="0.25">
      <c r="B97" s="47" t="s">
        <v>91</v>
      </c>
      <c r="C97" s="47" t="s">
        <v>1309</v>
      </c>
      <c r="D97" s="52" t="str">
        <f t="shared" si="4"/>
        <v/>
      </c>
      <c r="E97" s="53" t="s">
        <v>329</v>
      </c>
      <c r="F97" s="47" t="s">
        <v>4782</v>
      </c>
      <c r="G97" s="53" t="str">
        <f t="shared" si="3"/>
        <v>Yes</v>
      </c>
      <c r="H97" s="54" t="str">
        <f t="shared" si="6"/>
        <v>K, 2-3, 7-10</v>
      </c>
    </row>
    <row r="98" spans="2:8" x14ac:dyDescent="0.25">
      <c r="B98" s="47" t="s">
        <v>92</v>
      </c>
      <c r="C98" s="47" t="s">
        <v>1317</v>
      </c>
      <c r="D98" s="52" t="str">
        <f t="shared" si="4"/>
        <v/>
      </c>
      <c r="E98" s="53" t="s">
        <v>328</v>
      </c>
      <c r="F98" s="47" t="s">
        <v>2619</v>
      </c>
      <c r="G98" s="53" t="str">
        <f t="shared" si="3"/>
        <v>No</v>
      </c>
      <c r="H98" s="54" t="str">
        <f t="shared" si="6"/>
        <v/>
      </c>
    </row>
    <row r="99" spans="2:8" x14ac:dyDescent="0.25">
      <c r="B99" s="47" t="s">
        <v>93</v>
      </c>
      <c r="C99" s="47" t="s">
        <v>1323</v>
      </c>
      <c r="D99" s="52" t="str">
        <f t="shared" si="4"/>
        <v/>
      </c>
      <c r="E99" s="53" t="s">
        <v>329</v>
      </c>
      <c r="F99" s="47" t="s">
        <v>5954</v>
      </c>
      <c r="G99" s="53" t="str">
        <f t="shared" si="3"/>
        <v>Yes</v>
      </c>
      <c r="H99" s="54" t="str">
        <f t="shared" si="6"/>
        <v>1-2, 5-7</v>
      </c>
    </row>
    <row r="100" spans="2:8" x14ac:dyDescent="0.25">
      <c r="B100" s="47" t="s">
        <v>94</v>
      </c>
      <c r="C100" s="47" t="s">
        <v>1329</v>
      </c>
      <c r="D100" s="52" t="str">
        <f t="shared" si="4"/>
        <v/>
      </c>
      <c r="E100" s="53" t="s">
        <v>328</v>
      </c>
      <c r="F100" s="47" t="s">
        <v>2619</v>
      </c>
      <c r="G100" s="53" t="str">
        <f t="shared" si="3"/>
        <v>No</v>
      </c>
      <c r="H100" s="54" t="str">
        <f t="shared" si="6"/>
        <v/>
      </c>
    </row>
    <row r="101" spans="2:8" x14ac:dyDescent="0.25">
      <c r="B101" s="47" t="s">
        <v>95</v>
      </c>
      <c r="C101" s="47" t="s">
        <v>1336</v>
      </c>
      <c r="D101" s="52" t="str">
        <f t="shared" si="4"/>
        <v/>
      </c>
      <c r="E101" s="53" t="s">
        <v>329</v>
      </c>
      <c r="F101" s="47" t="s">
        <v>4782</v>
      </c>
      <c r="G101" s="53" t="str">
        <f t="shared" si="3"/>
        <v>Yes</v>
      </c>
      <c r="H101" s="54" t="str">
        <f t="shared" si="6"/>
        <v>1-5</v>
      </c>
    </row>
    <row r="102" spans="2:8" x14ac:dyDescent="0.25">
      <c r="B102" s="47" t="s">
        <v>96</v>
      </c>
      <c r="C102" s="47" t="s">
        <v>1204</v>
      </c>
      <c r="D102" s="52" t="str">
        <f t="shared" si="4"/>
        <v/>
      </c>
      <c r="E102" s="53" t="s">
        <v>328</v>
      </c>
      <c r="F102" s="47"/>
      <c r="G102" s="53" t="str">
        <f t="shared" si="3"/>
        <v>No</v>
      </c>
      <c r="H102" s="54" t="str">
        <f t="shared" si="6"/>
        <v/>
      </c>
    </row>
    <row r="103" spans="2:8" x14ac:dyDescent="0.25">
      <c r="B103" s="47" t="s">
        <v>97</v>
      </c>
      <c r="C103" s="47" t="s">
        <v>851</v>
      </c>
      <c r="D103" s="52" t="str">
        <f t="shared" si="4"/>
        <v/>
      </c>
      <c r="E103" s="53" t="s">
        <v>328</v>
      </c>
      <c r="F103" s="47" t="s">
        <v>2619</v>
      </c>
      <c r="G103" s="53" t="str">
        <f t="shared" si="3"/>
        <v>No</v>
      </c>
      <c r="H103" s="54"/>
    </row>
    <row r="104" spans="2:8" x14ac:dyDescent="0.25">
      <c r="B104" s="47" t="s">
        <v>98</v>
      </c>
      <c r="C104" s="47" t="s">
        <v>1355</v>
      </c>
      <c r="D104" s="52" t="str">
        <f t="shared" si="4"/>
        <v/>
      </c>
      <c r="E104" s="53" t="s">
        <v>329</v>
      </c>
      <c r="F104" s="47" t="s">
        <v>2610</v>
      </c>
      <c r="G104" s="53" t="str">
        <f t="shared" si="3"/>
        <v>Yes</v>
      </c>
      <c r="H104" s="54" t="str">
        <f t="shared" si="6"/>
        <v>Not specified- Contact the district</v>
      </c>
    </row>
    <row r="105" spans="2:8" x14ac:dyDescent="0.25">
      <c r="B105" s="47" t="s">
        <v>99</v>
      </c>
      <c r="C105" s="47" t="s">
        <v>1361</v>
      </c>
      <c r="D105" s="52" t="str">
        <f t="shared" si="4"/>
        <v/>
      </c>
      <c r="E105" s="53" t="s">
        <v>329</v>
      </c>
      <c r="F105" s="47" t="s">
        <v>4782</v>
      </c>
      <c r="G105" s="53" t="str">
        <f t="shared" si="3"/>
        <v>Yes</v>
      </c>
      <c r="H105" s="54" t="str">
        <f t="shared" si="6"/>
        <v>Not specified- Contact the district</v>
      </c>
    </row>
    <row r="106" spans="2:8" x14ac:dyDescent="0.25">
      <c r="B106" s="47" t="s">
        <v>100</v>
      </c>
      <c r="C106" s="47" t="s">
        <v>1366</v>
      </c>
      <c r="D106" s="52" t="str">
        <f t="shared" si="4"/>
        <v/>
      </c>
      <c r="E106" s="53" t="s">
        <v>329</v>
      </c>
      <c r="F106" s="47" t="s">
        <v>4305</v>
      </c>
      <c r="G106" s="53" t="str">
        <f t="shared" si="3"/>
        <v>Yes</v>
      </c>
      <c r="H106" s="54" t="str">
        <f t="shared" si="6"/>
        <v>K, 4- 6, 9</v>
      </c>
    </row>
    <row r="107" spans="2:8" x14ac:dyDescent="0.25">
      <c r="B107" s="47" t="s">
        <v>101</v>
      </c>
      <c r="C107" s="47" t="s">
        <v>1372</v>
      </c>
      <c r="D107" s="52" t="str">
        <f t="shared" si="4"/>
        <v/>
      </c>
      <c r="E107" s="53" t="s">
        <v>329</v>
      </c>
      <c r="F107" s="47" t="s">
        <v>4782</v>
      </c>
      <c r="G107" s="53" t="str">
        <f t="shared" si="3"/>
        <v>Yes</v>
      </c>
      <c r="H107" s="54" t="str">
        <f t="shared" si="6"/>
        <v>Not specified- Contact the district</v>
      </c>
    </row>
    <row r="108" spans="2:8" x14ac:dyDescent="0.25">
      <c r="B108" s="47" t="s">
        <v>102</v>
      </c>
      <c r="C108" s="47" t="s">
        <v>1378</v>
      </c>
      <c r="D108" s="52" t="str">
        <f t="shared" si="4"/>
        <v/>
      </c>
      <c r="E108" s="53" t="s">
        <v>329</v>
      </c>
      <c r="F108" s="47" t="s">
        <v>4782</v>
      </c>
      <c r="G108" s="53" t="str">
        <f t="shared" si="3"/>
        <v>Yes</v>
      </c>
      <c r="H108" s="54" t="str">
        <f t="shared" si="6"/>
        <v xml:space="preserve">K-3, 5-6 </v>
      </c>
    </row>
    <row r="109" spans="2:8" x14ac:dyDescent="0.25">
      <c r="B109" s="47" t="s">
        <v>103</v>
      </c>
      <c r="C109" s="47" t="s">
        <v>1380</v>
      </c>
      <c r="D109" s="52" t="str">
        <f t="shared" si="4"/>
        <v/>
      </c>
      <c r="E109" s="53" t="s">
        <v>328</v>
      </c>
      <c r="F109" s="47" t="s">
        <v>2619</v>
      </c>
      <c r="G109" s="53" t="str">
        <f t="shared" si="3"/>
        <v>No</v>
      </c>
      <c r="H109" s="54" t="str">
        <f t="shared" si="6"/>
        <v/>
      </c>
    </row>
    <row r="110" spans="2:8" x14ac:dyDescent="0.25">
      <c r="B110" s="47" t="s">
        <v>104</v>
      </c>
      <c r="C110" s="47" t="s">
        <v>1385</v>
      </c>
      <c r="D110" s="52" t="str">
        <f t="shared" si="4"/>
        <v/>
      </c>
      <c r="E110" s="53" t="s">
        <v>328</v>
      </c>
      <c r="F110" s="47" t="s">
        <v>2619</v>
      </c>
      <c r="G110" s="53" t="str">
        <f t="shared" si="3"/>
        <v>No</v>
      </c>
      <c r="H110" s="54" t="str">
        <f t="shared" si="6"/>
        <v/>
      </c>
    </row>
    <row r="111" spans="2:8" x14ac:dyDescent="0.25">
      <c r="B111" s="47" t="s">
        <v>105</v>
      </c>
      <c r="C111" s="47" t="s">
        <v>1402</v>
      </c>
      <c r="D111" s="52" t="str">
        <f t="shared" si="4"/>
        <v/>
      </c>
      <c r="E111" s="53" t="s">
        <v>329</v>
      </c>
      <c r="F111" s="47" t="s">
        <v>5955</v>
      </c>
      <c r="G111" s="53" t="str">
        <f t="shared" si="3"/>
        <v>Yes</v>
      </c>
      <c r="H111" s="54" t="str">
        <f t="shared" si="6"/>
        <v>K, 2-3, 5-7, 9-12</v>
      </c>
    </row>
    <row r="112" spans="2:8" x14ac:dyDescent="0.25">
      <c r="B112" s="47" t="s">
        <v>106</v>
      </c>
      <c r="C112" s="47" t="s">
        <v>1410</v>
      </c>
      <c r="D112" s="52" t="str">
        <f t="shared" si="4"/>
        <v/>
      </c>
      <c r="E112" s="53" t="s">
        <v>329</v>
      </c>
      <c r="F112" s="47" t="s">
        <v>1</v>
      </c>
      <c r="G112" s="53" t="str">
        <f t="shared" si="3"/>
        <v>Yes</v>
      </c>
      <c r="H112" s="54" t="str">
        <f t="shared" si="6"/>
        <v>5</v>
      </c>
    </row>
    <row r="113" spans="2:8" x14ac:dyDescent="0.25">
      <c r="B113" s="47" t="s">
        <v>107</v>
      </c>
      <c r="C113" s="47" t="s">
        <v>850</v>
      </c>
      <c r="D113" s="52" t="str">
        <f t="shared" si="4"/>
        <v/>
      </c>
      <c r="E113" s="53" t="s">
        <v>329</v>
      </c>
      <c r="F113" s="47" t="s">
        <v>4782</v>
      </c>
      <c r="G113" s="53" t="str">
        <f t="shared" si="3"/>
        <v>No</v>
      </c>
      <c r="H113" s="54" t="str">
        <f t="shared" si="6"/>
        <v/>
      </c>
    </row>
    <row r="114" spans="2:8" x14ac:dyDescent="0.25">
      <c r="B114" s="47" t="s">
        <v>108</v>
      </c>
      <c r="C114" s="47" t="s">
        <v>1426</v>
      </c>
      <c r="D114" s="52" t="str">
        <f t="shared" si="4"/>
        <v/>
      </c>
      <c r="E114" s="53" t="s">
        <v>329</v>
      </c>
      <c r="F114" s="47" t="s">
        <v>4782</v>
      </c>
      <c r="G114" s="53" t="str">
        <f t="shared" si="3"/>
        <v>Yes</v>
      </c>
      <c r="H114" s="54" t="str">
        <f t="shared" si="6"/>
        <v>Not specified- Contact the district</v>
      </c>
    </row>
    <row r="115" spans="2:8" x14ac:dyDescent="0.25">
      <c r="B115" s="47" t="s">
        <v>109</v>
      </c>
      <c r="C115" s="47" t="s">
        <v>1434</v>
      </c>
      <c r="D115" s="52" t="str">
        <f t="shared" si="4"/>
        <v/>
      </c>
      <c r="E115" s="53" t="s">
        <v>329</v>
      </c>
      <c r="F115" s="47" t="s">
        <v>5936</v>
      </c>
      <c r="G115" s="53" t="str">
        <f t="shared" si="3"/>
        <v>Yes</v>
      </c>
      <c r="H115" s="54" t="str">
        <f t="shared" si="6"/>
        <v>2, 5, 8-9</v>
      </c>
    </row>
    <row r="116" spans="2:8" x14ac:dyDescent="0.25">
      <c r="B116" s="47" t="s">
        <v>110</v>
      </c>
      <c r="C116" s="47" t="s">
        <v>1342</v>
      </c>
      <c r="D116" s="52" t="str">
        <f t="shared" si="4"/>
        <v/>
      </c>
      <c r="E116" s="53" t="s">
        <v>328</v>
      </c>
      <c r="F116" s="47" t="s">
        <v>2619</v>
      </c>
      <c r="G116" s="53" t="str">
        <f t="shared" si="3"/>
        <v>No</v>
      </c>
      <c r="H116" s="54" t="str">
        <f t="shared" si="6"/>
        <v/>
      </c>
    </row>
    <row r="117" spans="2:8" x14ac:dyDescent="0.25">
      <c r="B117" s="47" t="s">
        <v>111</v>
      </c>
      <c r="C117" s="47" t="s">
        <v>1445</v>
      </c>
      <c r="D117" s="52" t="str">
        <f t="shared" si="4"/>
        <v/>
      </c>
      <c r="E117" s="53" t="s">
        <v>328</v>
      </c>
      <c r="F117" s="47" t="s">
        <v>2619</v>
      </c>
      <c r="G117" s="53" t="str">
        <f t="shared" si="3"/>
        <v>No</v>
      </c>
      <c r="H117" s="54" t="str">
        <f t="shared" si="6"/>
        <v/>
      </c>
    </row>
    <row r="118" spans="2:8" x14ac:dyDescent="0.25">
      <c r="B118" s="47" t="s">
        <v>112</v>
      </c>
      <c r="C118" s="47" t="s">
        <v>1334</v>
      </c>
      <c r="D118" s="52" t="str">
        <f t="shared" si="4"/>
        <v/>
      </c>
      <c r="E118" s="53" t="s">
        <v>328</v>
      </c>
      <c r="F118" s="47" t="s">
        <v>2619</v>
      </c>
      <c r="G118" s="53" t="str">
        <f t="shared" si="3"/>
        <v>No</v>
      </c>
      <c r="H118" s="54" t="str">
        <f t="shared" si="6"/>
        <v/>
      </c>
    </row>
    <row r="119" spans="2:8" x14ac:dyDescent="0.25">
      <c r="B119" s="47" t="s">
        <v>113</v>
      </c>
      <c r="C119" s="47" t="s">
        <v>1462</v>
      </c>
      <c r="D119" s="52" t="str">
        <f t="shared" si="4"/>
        <v/>
      </c>
      <c r="E119" s="53" t="s">
        <v>329</v>
      </c>
      <c r="F119" s="47" t="s">
        <v>5956</v>
      </c>
      <c r="G119" s="53" t="str">
        <f t="shared" si="3"/>
        <v>Yes</v>
      </c>
      <c r="H119" s="54" t="str">
        <f t="shared" si="6"/>
        <v>6-10</v>
      </c>
    </row>
    <row r="120" spans="2:8" x14ac:dyDescent="0.25">
      <c r="B120" s="47" t="s">
        <v>114</v>
      </c>
      <c r="C120" s="47" t="s">
        <v>1470</v>
      </c>
      <c r="D120" s="52" t="str">
        <f t="shared" si="4"/>
        <v/>
      </c>
      <c r="E120" s="53" t="s">
        <v>328</v>
      </c>
      <c r="F120" s="47"/>
      <c r="G120" s="53" t="str">
        <f t="shared" si="3"/>
        <v>No</v>
      </c>
      <c r="H120" s="54" t="str">
        <f t="shared" si="6"/>
        <v/>
      </c>
    </row>
    <row r="121" spans="2:8" x14ac:dyDescent="0.25">
      <c r="B121" s="47" t="s">
        <v>115</v>
      </c>
      <c r="C121" s="47" t="s">
        <v>1477</v>
      </c>
      <c r="D121" s="52" t="str">
        <f t="shared" si="4"/>
        <v/>
      </c>
      <c r="E121" s="53" t="s">
        <v>328</v>
      </c>
      <c r="F121" s="47" t="s">
        <v>2619</v>
      </c>
      <c r="G121" s="53" t="str">
        <f t="shared" si="3"/>
        <v>No</v>
      </c>
      <c r="H121" s="54" t="str">
        <f t="shared" si="6"/>
        <v/>
      </c>
    </row>
    <row r="122" spans="2:8" x14ac:dyDescent="0.25">
      <c r="B122" s="47" t="s">
        <v>116</v>
      </c>
      <c r="C122" s="47" t="s">
        <v>375</v>
      </c>
      <c r="D122" s="52" t="str">
        <f t="shared" si="4"/>
        <v/>
      </c>
      <c r="E122" s="53" t="s">
        <v>328</v>
      </c>
      <c r="F122" s="47" t="s">
        <v>2619</v>
      </c>
      <c r="G122" s="53" t="str">
        <f t="shared" si="3"/>
        <v>No</v>
      </c>
      <c r="H122" s="54" t="str">
        <f t="shared" si="6"/>
        <v/>
      </c>
    </row>
    <row r="123" spans="2:8" x14ac:dyDescent="0.25">
      <c r="B123" s="47" t="s">
        <v>117</v>
      </c>
      <c r="C123" s="47" t="s">
        <v>1489</v>
      </c>
      <c r="D123" s="52" t="str">
        <f t="shared" si="4"/>
        <v/>
      </c>
      <c r="E123" s="53" t="s">
        <v>328</v>
      </c>
      <c r="F123" s="47" t="s">
        <v>2619</v>
      </c>
      <c r="G123" s="53" t="str">
        <f t="shared" si="3"/>
        <v>No</v>
      </c>
      <c r="H123" s="54" t="str">
        <f t="shared" si="6"/>
        <v/>
      </c>
    </row>
    <row r="124" spans="2:8" x14ac:dyDescent="0.25">
      <c r="B124" s="47" t="s">
        <v>118</v>
      </c>
      <c r="C124" s="47" t="s">
        <v>1506</v>
      </c>
      <c r="D124" s="52" t="str">
        <f t="shared" si="4"/>
        <v/>
      </c>
      <c r="E124" s="53" t="s">
        <v>329</v>
      </c>
      <c r="F124" s="47" t="s">
        <v>5909</v>
      </c>
      <c r="G124" s="53" t="str">
        <f t="shared" si="3"/>
        <v>Yes</v>
      </c>
      <c r="H124" s="54" t="str">
        <f t="shared" si="6"/>
        <v>1-2, 4-10</v>
      </c>
    </row>
    <row r="125" spans="2:8" x14ac:dyDescent="0.25">
      <c r="B125" s="47" t="s">
        <v>119</v>
      </c>
      <c r="C125" s="47" t="s">
        <v>1481</v>
      </c>
      <c r="D125" s="52" t="str">
        <f t="shared" si="4"/>
        <v/>
      </c>
      <c r="E125" s="53" t="s">
        <v>329</v>
      </c>
      <c r="F125" s="47" t="s">
        <v>5957</v>
      </c>
      <c r="G125" s="53" t="str">
        <f t="shared" si="3"/>
        <v>Yes</v>
      </c>
      <c r="H125" s="54" t="str">
        <f t="shared" si="6"/>
        <v>5-6</v>
      </c>
    </row>
    <row r="126" spans="2:8" x14ac:dyDescent="0.25">
      <c r="B126" s="47" t="s">
        <v>120</v>
      </c>
      <c r="C126" s="47" t="s">
        <v>1515</v>
      </c>
      <c r="D126" s="52" t="str">
        <f t="shared" si="4"/>
        <v/>
      </c>
      <c r="E126" s="53" t="s">
        <v>329</v>
      </c>
      <c r="F126" s="47" t="s">
        <v>4782</v>
      </c>
      <c r="G126" s="53" t="str">
        <f t="shared" si="3"/>
        <v>Yes</v>
      </c>
      <c r="H126" s="54" t="str">
        <f t="shared" si="6"/>
        <v>K-1, 3, 6-7, 9-10</v>
      </c>
    </row>
    <row r="127" spans="2:8" x14ac:dyDescent="0.25">
      <c r="B127" s="47" t="s">
        <v>121</v>
      </c>
      <c r="C127" s="47" t="s">
        <v>1523</v>
      </c>
      <c r="D127" s="52" t="str">
        <f t="shared" si="4"/>
        <v/>
      </c>
      <c r="E127" s="53" t="s">
        <v>328</v>
      </c>
      <c r="F127" s="47" t="s">
        <v>2619</v>
      </c>
      <c r="G127" s="53" t="str">
        <f t="shared" si="3"/>
        <v>No</v>
      </c>
      <c r="H127" s="54" t="str">
        <f t="shared" si="6"/>
        <v/>
      </c>
    </row>
    <row r="128" spans="2:8" x14ac:dyDescent="0.25">
      <c r="B128" s="47" t="s">
        <v>122</v>
      </c>
      <c r="C128" s="47" t="s">
        <v>1532</v>
      </c>
      <c r="D128" s="52" t="str">
        <f t="shared" si="4"/>
        <v/>
      </c>
      <c r="E128" s="53" t="s">
        <v>328</v>
      </c>
      <c r="F128" s="47"/>
      <c r="G128" s="53" t="str">
        <f t="shared" si="3"/>
        <v>No</v>
      </c>
      <c r="H128" s="54" t="str">
        <f t="shared" si="6"/>
        <v/>
      </c>
    </row>
    <row r="129" spans="2:8" x14ac:dyDescent="0.25">
      <c r="B129" s="47" t="s">
        <v>123</v>
      </c>
      <c r="C129" s="47" t="s">
        <v>1538</v>
      </c>
      <c r="D129" s="52" t="str">
        <f t="shared" si="4"/>
        <v/>
      </c>
      <c r="E129" s="53" t="s">
        <v>329</v>
      </c>
      <c r="F129" s="47" t="s">
        <v>5958</v>
      </c>
      <c r="G129" s="53" t="str">
        <f t="shared" si="3"/>
        <v>Yes</v>
      </c>
      <c r="H129" s="54" t="str">
        <f t="shared" si="6"/>
        <v>K-5, 7-12</v>
      </c>
    </row>
    <row r="130" spans="2:8" x14ac:dyDescent="0.25">
      <c r="B130" s="47" t="s">
        <v>124</v>
      </c>
      <c r="C130" s="47" t="s">
        <v>1546</v>
      </c>
      <c r="D130" s="52" t="str">
        <f t="shared" si="4"/>
        <v/>
      </c>
      <c r="E130" s="53" t="s">
        <v>328</v>
      </c>
      <c r="F130" s="47" t="s">
        <v>2619</v>
      </c>
      <c r="G130" s="53" t="str">
        <f t="shared" si="3"/>
        <v>No</v>
      </c>
      <c r="H130" s="54" t="str">
        <f t="shared" si="6"/>
        <v/>
      </c>
    </row>
    <row r="131" spans="2:8" x14ac:dyDescent="0.25">
      <c r="B131" s="47" t="s">
        <v>125</v>
      </c>
      <c r="C131" s="47" t="s">
        <v>848</v>
      </c>
      <c r="D131" s="52" t="str">
        <f t="shared" si="4"/>
        <v/>
      </c>
      <c r="E131" s="53" t="s">
        <v>328</v>
      </c>
      <c r="F131" s="47"/>
      <c r="G131" s="53" t="str">
        <f t="shared" si="3"/>
        <v>No</v>
      </c>
      <c r="H131" s="54" t="str">
        <f t="shared" si="6"/>
        <v/>
      </c>
    </row>
    <row r="132" spans="2:8" x14ac:dyDescent="0.25">
      <c r="B132" s="47" t="s">
        <v>126</v>
      </c>
      <c r="C132" s="47" t="s">
        <v>1569</v>
      </c>
      <c r="D132" s="52" t="str">
        <f t="shared" si="4"/>
        <v/>
      </c>
      <c r="E132" s="53" t="s">
        <v>329</v>
      </c>
      <c r="F132" s="47" t="s">
        <v>4</v>
      </c>
      <c r="G132" s="53" t="str">
        <f t="shared" si="3"/>
        <v>Yes</v>
      </c>
      <c r="H132" s="54" t="str">
        <f t="shared" si="6"/>
        <v xml:space="preserve">K </v>
      </c>
    </row>
    <row r="133" spans="2:8" x14ac:dyDescent="0.25">
      <c r="B133" s="47" t="s">
        <v>127</v>
      </c>
      <c r="C133" s="47" t="s">
        <v>1577</v>
      </c>
      <c r="D133" s="52" t="str">
        <f t="shared" si="4"/>
        <v/>
      </c>
      <c r="E133" s="53" t="s">
        <v>328</v>
      </c>
      <c r="F133" s="47" t="s">
        <v>2619</v>
      </c>
      <c r="G133" s="53" t="str">
        <f t="shared" si="3"/>
        <v>No</v>
      </c>
      <c r="H133" s="54" t="str">
        <f t="shared" si="6"/>
        <v/>
      </c>
    </row>
    <row r="134" spans="2:8" x14ac:dyDescent="0.25">
      <c r="B134" s="47" t="s">
        <v>128</v>
      </c>
      <c r="C134" s="47" t="s">
        <v>1579</v>
      </c>
      <c r="D134" s="52" t="str">
        <f t="shared" si="4"/>
        <v/>
      </c>
      <c r="E134" s="53" t="s">
        <v>329</v>
      </c>
      <c r="F134" s="47" t="s">
        <v>4782</v>
      </c>
      <c r="G134" s="53" t="str">
        <f t="shared" si="3"/>
        <v>Yes</v>
      </c>
      <c r="H134" s="54" t="str">
        <f t="shared" si="6"/>
        <v>Not specified- Contact the district</v>
      </c>
    </row>
    <row r="135" spans="2:8" x14ac:dyDescent="0.25">
      <c r="B135" s="47" t="s">
        <v>129</v>
      </c>
      <c r="C135" s="47" t="s">
        <v>1587</v>
      </c>
      <c r="D135" s="52" t="str">
        <f t="shared" si="4"/>
        <v/>
      </c>
      <c r="E135" s="53" t="s">
        <v>329</v>
      </c>
      <c r="F135" s="47" t="s">
        <v>3</v>
      </c>
      <c r="G135" s="53" t="str">
        <f t="shared" si="3"/>
        <v>Yes</v>
      </c>
      <c r="H135" s="54" t="str">
        <f t="shared" si="6"/>
        <v>7-12</v>
      </c>
    </row>
    <row r="136" spans="2:8" x14ac:dyDescent="0.25">
      <c r="B136" s="47" t="s">
        <v>130</v>
      </c>
      <c r="C136" s="47" t="s">
        <v>1595</v>
      </c>
      <c r="D136" s="52" t="str">
        <f t="shared" si="4"/>
        <v/>
      </c>
      <c r="E136" s="53" t="s">
        <v>329</v>
      </c>
      <c r="F136" s="47" t="s">
        <v>4782</v>
      </c>
      <c r="G136" s="53" t="str">
        <f t="shared" si="3"/>
        <v>Yes</v>
      </c>
      <c r="H136" s="54" t="str">
        <f t="shared" si="6"/>
        <v>K-5, 7-8, 10-12</v>
      </c>
    </row>
    <row r="137" spans="2:8" x14ac:dyDescent="0.25">
      <c r="B137" s="47" t="s">
        <v>131</v>
      </c>
      <c r="C137" s="47" t="s">
        <v>1604</v>
      </c>
      <c r="D137" s="52" t="str">
        <f t="shared" si="4"/>
        <v/>
      </c>
      <c r="E137" s="53" t="s">
        <v>328</v>
      </c>
      <c r="F137" s="47" t="s">
        <v>2619</v>
      </c>
      <c r="G137" s="53" t="str">
        <f t="shared" si="3"/>
        <v>No</v>
      </c>
      <c r="H137" s="54" t="str">
        <f t="shared" si="6"/>
        <v/>
      </c>
    </row>
    <row r="138" spans="2:8" x14ac:dyDescent="0.25">
      <c r="B138" s="47" t="s">
        <v>132</v>
      </c>
      <c r="C138" s="47" t="s">
        <v>1625</v>
      </c>
      <c r="D138" s="52" t="str">
        <f t="shared" si="4"/>
        <v/>
      </c>
      <c r="E138" s="53" t="s">
        <v>329</v>
      </c>
      <c r="F138" s="47" t="s">
        <v>5959</v>
      </c>
      <c r="G138" s="53" t="str">
        <f t="shared" si="3"/>
        <v>Yes</v>
      </c>
      <c r="H138" s="54" t="str">
        <f t="shared" si="6"/>
        <v>K-5, 7-9</v>
      </c>
    </row>
    <row r="139" spans="2:8" x14ac:dyDescent="0.25">
      <c r="B139" s="47" t="s">
        <v>133</v>
      </c>
      <c r="C139" s="47" t="s">
        <v>1645</v>
      </c>
      <c r="D139" s="52" t="str">
        <f t="shared" si="4"/>
        <v/>
      </c>
      <c r="E139" s="53" t="s">
        <v>328</v>
      </c>
      <c r="F139" s="47" t="s">
        <v>2619</v>
      </c>
      <c r="G139" s="53" t="str">
        <f t="shared" ref="G139:G202" si="7">VLOOKUP(B139,finalpost,12,FALSE)</f>
        <v>No</v>
      </c>
      <c r="H139" s="54" t="str">
        <f t="shared" si="6"/>
        <v/>
      </c>
    </row>
    <row r="140" spans="2:8" x14ac:dyDescent="0.25">
      <c r="B140" s="47" t="s">
        <v>134</v>
      </c>
      <c r="C140" s="47" t="s">
        <v>1653</v>
      </c>
      <c r="D140" s="52" t="str">
        <f t="shared" si="4"/>
        <v/>
      </c>
      <c r="E140" s="53" t="s">
        <v>328</v>
      </c>
      <c r="F140" s="47" t="s">
        <v>2619</v>
      </c>
      <c r="G140" s="53" t="str">
        <f t="shared" si="7"/>
        <v>No</v>
      </c>
      <c r="H140" s="54"/>
    </row>
    <row r="141" spans="2:8" x14ac:dyDescent="0.25">
      <c r="B141" s="47" t="s">
        <v>135</v>
      </c>
      <c r="C141" s="47" t="s">
        <v>343</v>
      </c>
      <c r="D141" s="52" t="str">
        <f t="shared" ref="D141:D204" si="8">IF(VLOOKUP(B141,finalpost,3,FALSE)=0, " ", VLOOKUP(B141,finalpost,3, FALSE))</f>
        <v>*</v>
      </c>
      <c r="E141" s="53" t="s">
        <v>328</v>
      </c>
      <c r="F141" s="47" t="s">
        <v>2619</v>
      </c>
      <c r="G141" s="53" t="str">
        <f t="shared" si="7"/>
        <v>No</v>
      </c>
      <c r="H141" s="54" t="str">
        <f t="shared" ref="H141:H142" si="9">VLOOKUP(B141,finalpost,13,FALSE)</f>
        <v/>
      </c>
    </row>
    <row r="142" spans="2:8" x14ac:dyDescent="0.25">
      <c r="B142" s="47" t="s">
        <v>136</v>
      </c>
      <c r="C142" s="47" t="s">
        <v>1686</v>
      </c>
      <c r="D142" s="52" t="str">
        <f t="shared" si="8"/>
        <v/>
      </c>
      <c r="E142" s="53" t="s">
        <v>328</v>
      </c>
      <c r="F142" s="47" t="s">
        <v>2619</v>
      </c>
      <c r="G142" s="53" t="str">
        <f t="shared" si="7"/>
        <v>No</v>
      </c>
      <c r="H142" s="54" t="str">
        <f t="shared" si="9"/>
        <v/>
      </c>
    </row>
    <row r="143" spans="2:8" x14ac:dyDescent="0.25">
      <c r="B143" s="47" t="s">
        <v>137</v>
      </c>
      <c r="C143" s="47" t="s">
        <v>388</v>
      </c>
      <c r="D143" s="52" t="str">
        <f t="shared" si="8"/>
        <v/>
      </c>
      <c r="E143" s="53" t="s">
        <v>329</v>
      </c>
      <c r="F143" s="47" t="s">
        <v>4782</v>
      </c>
      <c r="G143" s="53" t="str">
        <f t="shared" si="7"/>
        <v>Yes</v>
      </c>
      <c r="H143" s="54" t="str">
        <f t="shared" ref="H143:H204" si="10">VLOOKUP(B143,finalpost,13,FALSE)</f>
        <v>Not specified- Contact the district</v>
      </c>
    </row>
    <row r="144" spans="2:8" x14ac:dyDescent="0.25">
      <c r="B144" s="47" t="s">
        <v>138</v>
      </c>
      <c r="C144" s="47" t="s">
        <v>1707</v>
      </c>
      <c r="D144" s="52" t="str">
        <f t="shared" si="8"/>
        <v/>
      </c>
      <c r="E144" s="53" t="s">
        <v>329</v>
      </c>
      <c r="F144" s="47" t="s">
        <v>4782</v>
      </c>
      <c r="G144" s="53" t="str">
        <f t="shared" si="7"/>
        <v>Yes</v>
      </c>
      <c r="H144" s="54" t="str">
        <f t="shared" si="10"/>
        <v>Not specified- Contact the district</v>
      </c>
    </row>
    <row r="145" spans="2:8" x14ac:dyDescent="0.25">
      <c r="B145" s="47" t="s">
        <v>139</v>
      </c>
      <c r="C145" s="47" t="s">
        <v>1713</v>
      </c>
      <c r="D145" s="52" t="str">
        <f t="shared" si="8"/>
        <v/>
      </c>
      <c r="E145" s="53" t="s">
        <v>328</v>
      </c>
      <c r="F145" s="47" t="s">
        <v>2619</v>
      </c>
      <c r="G145" s="53" t="str">
        <f>VLOOKUP(B145,finalpost,12,FALSE)</f>
        <v>No</v>
      </c>
      <c r="H145" s="54" t="str">
        <f t="shared" si="10"/>
        <v/>
      </c>
    </row>
    <row r="146" spans="2:8" x14ac:dyDescent="0.25">
      <c r="B146" s="47" t="s">
        <v>140</v>
      </c>
      <c r="C146" s="47" t="s">
        <v>1346</v>
      </c>
      <c r="D146" s="52" t="str">
        <f t="shared" si="8"/>
        <v/>
      </c>
      <c r="E146" s="53" t="s">
        <v>328</v>
      </c>
      <c r="F146" s="47" t="s">
        <v>2619</v>
      </c>
      <c r="G146" s="53" t="str">
        <f t="shared" si="7"/>
        <v>No</v>
      </c>
      <c r="H146" s="54" t="str">
        <f t="shared" si="10"/>
        <v/>
      </c>
    </row>
    <row r="147" spans="2:8" x14ac:dyDescent="0.25">
      <c r="B147" s="47" t="s">
        <v>141</v>
      </c>
      <c r="C147" s="47" t="s">
        <v>1624</v>
      </c>
      <c r="D147" s="52" t="str">
        <f t="shared" si="8"/>
        <v/>
      </c>
      <c r="E147" s="53" t="s">
        <v>329</v>
      </c>
      <c r="F147" s="47" t="s">
        <v>5942</v>
      </c>
      <c r="G147" s="53" t="str">
        <f t="shared" si="7"/>
        <v>Yes</v>
      </c>
      <c r="H147" s="54" t="str">
        <f t="shared" si="10"/>
        <v>K-3, 7-12</v>
      </c>
    </row>
    <row r="148" spans="2:8" x14ac:dyDescent="0.25">
      <c r="B148" s="47" t="s">
        <v>142</v>
      </c>
      <c r="C148" s="47" t="s">
        <v>846</v>
      </c>
      <c r="D148" s="52" t="str">
        <f t="shared" si="8"/>
        <v/>
      </c>
      <c r="E148" s="53" t="s">
        <v>329</v>
      </c>
      <c r="F148" s="47" t="s">
        <v>4782</v>
      </c>
      <c r="G148" s="53" t="str">
        <f t="shared" si="7"/>
        <v>Yes</v>
      </c>
      <c r="H148" s="54" t="str">
        <f t="shared" si="10"/>
        <v>Not specified- Contact the district</v>
      </c>
    </row>
    <row r="149" spans="2:8" x14ac:dyDescent="0.25">
      <c r="B149" s="47" t="s">
        <v>143</v>
      </c>
      <c r="C149" s="47" t="s">
        <v>1742</v>
      </c>
      <c r="D149" s="52" t="str">
        <f t="shared" si="8"/>
        <v/>
      </c>
      <c r="E149" s="53" t="s">
        <v>328</v>
      </c>
      <c r="F149" s="47" t="s">
        <v>2619</v>
      </c>
      <c r="G149" s="53" t="str">
        <f t="shared" si="7"/>
        <v>No</v>
      </c>
      <c r="H149" s="54" t="str">
        <f t="shared" si="10"/>
        <v/>
      </c>
    </row>
    <row r="150" spans="2:8" x14ac:dyDescent="0.25">
      <c r="B150" s="47" t="s">
        <v>144</v>
      </c>
      <c r="C150" s="47" t="s">
        <v>1748</v>
      </c>
      <c r="D150" s="52" t="str">
        <f t="shared" si="8"/>
        <v/>
      </c>
      <c r="E150" s="53" t="s">
        <v>329</v>
      </c>
      <c r="F150" s="47" t="s">
        <v>5960</v>
      </c>
      <c r="G150" s="53" t="str">
        <f t="shared" si="7"/>
        <v>Yes</v>
      </c>
      <c r="H150" s="54" t="str">
        <f t="shared" si="10"/>
        <v>Not specified- Contact the district</v>
      </c>
    </row>
    <row r="151" spans="2:8" x14ac:dyDescent="0.25">
      <c r="B151" s="47" t="s">
        <v>145</v>
      </c>
      <c r="C151" s="47" t="s">
        <v>1794</v>
      </c>
      <c r="D151" s="52" t="str">
        <f t="shared" si="8"/>
        <v/>
      </c>
      <c r="E151" s="53" t="s">
        <v>328</v>
      </c>
      <c r="F151" s="47" t="s">
        <v>2619</v>
      </c>
      <c r="G151" s="53" t="str">
        <f t="shared" si="7"/>
        <v>No</v>
      </c>
      <c r="H151" s="54" t="str">
        <f t="shared" si="10"/>
        <v/>
      </c>
    </row>
    <row r="152" spans="2:8" x14ac:dyDescent="0.25">
      <c r="B152" s="47" t="s">
        <v>146</v>
      </c>
      <c r="C152" s="47" t="s">
        <v>1797</v>
      </c>
      <c r="D152" s="52" t="str">
        <f t="shared" si="8"/>
        <v/>
      </c>
      <c r="E152" s="53" t="s">
        <v>329</v>
      </c>
      <c r="F152" s="47" t="s">
        <v>4782</v>
      </c>
      <c r="G152" s="53" t="str">
        <f t="shared" si="7"/>
        <v>Yes</v>
      </c>
      <c r="H152" s="54" t="str">
        <f t="shared" si="10"/>
        <v>6-12</v>
      </c>
    </row>
    <row r="153" spans="2:8" x14ac:dyDescent="0.25">
      <c r="B153" s="47" t="s">
        <v>147</v>
      </c>
      <c r="C153" s="47" t="s">
        <v>1756</v>
      </c>
      <c r="D153" s="52" t="str">
        <f t="shared" si="8"/>
        <v/>
      </c>
      <c r="E153" s="53" t="s">
        <v>329</v>
      </c>
      <c r="F153" s="47" t="s">
        <v>4782</v>
      </c>
      <c r="G153" s="53" t="str">
        <f t="shared" si="7"/>
        <v>Yes</v>
      </c>
      <c r="H153" s="54" t="str">
        <f t="shared" si="10"/>
        <v>Not specified- Contact the district</v>
      </c>
    </row>
    <row r="154" spans="2:8" x14ac:dyDescent="0.25">
      <c r="B154" s="47" t="s">
        <v>148</v>
      </c>
      <c r="C154" s="47" t="s">
        <v>1764</v>
      </c>
      <c r="D154" s="52" t="str">
        <f t="shared" si="8"/>
        <v/>
      </c>
      <c r="E154" s="53" t="s">
        <v>328</v>
      </c>
      <c r="F154" s="47" t="s">
        <v>2619</v>
      </c>
      <c r="G154" s="53" t="str">
        <f t="shared" si="7"/>
        <v>No</v>
      </c>
      <c r="H154" s="54" t="str">
        <f t="shared" si="10"/>
        <v/>
      </c>
    </row>
    <row r="155" spans="2:8" x14ac:dyDescent="0.25">
      <c r="B155" s="47" t="s">
        <v>149</v>
      </c>
      <c r="C155" s="47" t="s">
        <v>1820</v>
      </c>
      <c r="D155" s="52" t="str">
        <f t="shared" si="8"/>
        <v/>
      </c>
      <c r="E155" s="53" t="s">
        <v>329</v>
      </c>
      <c r="F155" s="47" t="s">
        <v>5961</v>
      </c>
      <c r="G155" s="53" t="str">
        <f t="shared" si="7"/>
        <v>Yes</v>
      </c>
      <c r="H155" s="54" t="str">
        <f t="shared" si="10"/>
        <v>7, 9-10</v>
      </c>
    </row>
    <row r="156" spans="2:8" x14ac:dyDescent="0.25">
      <c r="B156" s="47" t="s">
        <v>150</v>
      </c>
      <c r="C156" s="47" t="s">
        <v>1828</v>
      </c>
      <c r="D156" s="52" t="str">
        <f t="shared" si="8"/>
        <v/>
      </c>
      <c r="E156" s="53" t="s">
        <v>328</v>
      </c>
      <c r="F156" s="47" t="s">
        <v>2619</v>
      </c>
      <c r="G156" s="53" t="str">
        <f t="shared" si="7"/>
        <v>No</v>
      </c>
      <c r="H156" s="54" t="str">
        <f t="shared" si="10"/>
        <v/>
      </c>
    </row>
    <row r="157" spans="2:8" x14ac:dyDescent="0.25">
      <c r="B157" s="47" t="s">
        <v>151</v>
      </c>
      <c r="C157" s="47" t="s">
        <v>1836</v>
      </c>
      <c r="D157" s="52" t="str">
        <f t="shared" si="8"/>
        <v/>
      </c>
      <c r="E157" s="53" t="s">
        <v>328</v>
      </c>
      <c r="F157" s="47" t="s">
        <v>2619</v>
      </c>
      <c r="G157" s="53" t="str">
        <f t="shared" si="7"/>
        <v>No</v>
      </c>
      <c r="H157" s="54" t="str">
        <f t="shared" si="10"/>
        <v/>
      </c>
    </row>
    <row r="158" spans="2:8" x14ac:dyDescent="0.25">
      <c r="B158" s="47" t="s">
        <v>152</v>
      </c>
      <c r="C158" s="47" t="s">
        <v>1843</v>
      </c>
      <c r="D158" s="52" t="str">
        <f t="shared" si="8"/>
        <v/>
      </c>
      <c r="E158" s="53" t="s">
        <v>329</v>
      </c>
      <c r="F158" s="47" t="s">
        <v>4782</v>
      </c>
      <c r="G158" s="53" t="str">
        <f t="shared" si="7"/>
        <v>Yes</v>
      </c>
      <c r="H158" s="54" t="str">
        <f t="shared" si="10"/>
        <v>Not specified- Contact the district</v>
      </c>
    </row>
    <row r="159" spans="2:8" x14ac:dyDescent="0.25">
      <c r="B159" s="47" t="s">
        <v>153</v>
      </c>
      <c r="C159" s="47" t="s">
        <v>1856</v>
      </c>
      <c r="D159" s="52" t="str">
        <f t="shared" si="8"/>
        <v>*</v>
      </c>
      <c r="E159" s="53" t="s">
        <v>328</v>
      </c>
      <c r="F159" s="47" t="s">
        <v>2619</v>
      </c>
      <c r="G159" s="53" t="str">
        <f t="shared" si="7"/>
        <v>No</v>
      </c>
      <c r="H159" s="54" t="str">
        <f t="shared" si="10"/>
        <v/>
      </c>
    </row>
    <row r="160" spans="2:8" x14ac:dyDescent="0.25">
      <c r="B160" s="47" t="s">
        <v>154</v>
      </c>
      <c r="C160" s="47" t="s">
        <v>669</v>
      </c>
      <c r="D160" s="52" t="str">
        <f t="shared" si="8"/>
        <v/>
      </c>
      <c r="E160" s="53" t="s">
        <v>328</v>
      </c>
      <c r="F160" s="47" t="s">
        <v>2619</v>
      </c>
      <c r="G160" s="53" t="str">
        <f t="shared" si="7"/>
        <v>No</v>
      </c>
      <c r="H160" s="54" t="str">
        <f t="shared" si="10"/>
        <v/>
      </c>
    </row>
    <row r="161" spans="2:8" x14ac:dyDescent="0.25">
      <c r="B161" s="47" t="s">
        <v>155</v>
      </c>
      <c r="C161" s="47" t="s">
        <v>1866</v>
      </c>
      <c r="D161" s="52" t="str">
        <f t="shared" si="8"/>
        <v/>
      </c>
      <c r="E161" s="53" t="s">
        <v>329</v>
      </c>
      <c r="F161" s="47" t="s">
        <v>4433</v>
      </c>
      <c r="G161" s="53" t="str">
        <f t="shared" si="7"/>
        <v>Yes</v>
      </c>
      <c r="H161" s="54" t="str">
        <f t="shared" si="10"/>
        <v>Not specified- Contact the district</v>
      </c>
    </row>
    <row r="162" spans="2:8" x14ac:dyDescent="0.25">
      <c r="B162" s="47" t="s">
        <v>156</v>
      </c>
      <c r="C162" s="47" t="s">
        <v>1871</v>
      </c>
      <c r="D162" s="52" t="str">
        <f t="shared" si="8"/>
        <v/>
      </c>
      <c r="E162" s="53" t="s">
        <v>329</v>
      </c>
      <c r="F162" s="47" t="s">
        <v>5962</v>
      </c>
      <c r="G162" s="53" t="str">
        <f t="shared" si="7"/>
        <v>Yes</v>
      </c>
      <c r="H162" s="54" t="str">
        <f t="shared" si="10"/>
        <v>6-12</v>
      </c>
    </row>
    <row r="163" spans="2:8" x14ac:dyDescent="0.25">
      <c r="B163" s="47" t="s">
        <v>157</v>
      </c>
      <c r="C163" s="47" t="s">
        <v>1885</v>
      </c>
      <c r="D163" s="52" t="str">
        <f t="shared" si="8"/>
        <v/>
      </c>
      <c r="E163" s="53" t="s">
        <v>329</v>
      </c>
      <c r="F163" s="47" t="s">
        <v>4782</v>
      </c>
      <c r="G163" s="53" t="str">
        <f t="shared" si="7"/>
        <v>Yes</v>
      </c>
      <c r="H163" s="54" t="str">
        <f t="shared" si="10"/>
        <v>Not specified- Contact the district</v>
      </c>
    </row>
    <row r="164" spans="2:8" x14ac:dyDescent="0.25">
      <c r="B164" s="47" t="s">
        <v>158</v>
      </c>
      <c r="C164" s="47" t="s">
        <v>1890</v>
      </c>
      <c r="D164" s="52" t="str">
        <f t="shared" si="8"/>
        <v/>
      </c>
      <c r="E164" s="53" t="s">
        <v>329</v>
      </c>
      <c r="F164" s="47" t="s">
        <v>4782</v>
      </c>
      <c r="G164" s="53" t="str">
        <f t="shared" si="7"/>
        <v>Yes</v>
      </c>
      <c r="H164" s="54" t="str">
        <f t="shared" si="10"/>
        <v>Not specified- Contact the district</v>
      </c>
    </row>
    <row r="165" spans="2:8" x14ac:dyDescent="0.25">
      <c r="B165" s="47" t="s">
        <v>159</v>
      </c>
      <c r="C165" s="47" t="s">
        <v>1893</v>
      </c>
      <c r="D165" s="52" t="str">
        <f t="shared" si="8"/>
        <v/>
      </c>
      <c r="E165" s="53" t="s">
        <v>328</v>
      </c>
      <c r="F165" s="47" t="s">
        <v>2619</v>
      </c>
      <c r="G165" s="53" t="str">
        <f t="shared" si="7"/>
        <v>No</v>
      </c>
      <c r="H165" s="54" t="str">
        <f t="shared" si="10"/>
        <v/>
      </c>
    </row>
    <row r="166" spans="2:8" x14ac:dyDescent="0.25">
      <c r="B166" s="47" t="s">
        <v>160</v>
      </c>
      <c r="C166" s="47" t="s">
        <v>1903</v>
      </c>
      <c r="D166" s="52" t="str">
        <f t="shared" si="8"/>
        <v/>
      </c>
      <c r="E166" s="53" t="s">
        <v>329</v>
      </c>
      <c r="F166" s="47" t="s">
        <v>4782</v>
      </c>
      <c r="G166" s="53" t="str">
        <f t="shared" si="7"/>
        <v>Yes</v>
      </c>
      <c r="H166" s="54" t="str">
        <f t="shared" si="10"/>
        <v>K, 12</v>
      </c>
    </row>
    <row r="167" spans="2:8" x14ac:dyDescent="0.25">
      <c r="B167" s="47" t="s">
        <v>161</v>
      </c>
      <c r="C167" s="47" t="s">
        <v>1916</v>
      </c>
      <c r="D167" s="52" t="str">
        <f t="shared" si="8"/>
        <v/>
      </c>
      <c r="E167" s="53" t="s">
        <v>329</v>
      </c>
      <c r="F167" s="47" t="s">
        <v>5963</v>
      </c>
      <c r="G167" s="53" t="str">
        <f t="shared" si="7"/>
        <v>Yes</v>
      </c>
      <c r="H167" s="54" t="str">
        <f t="shared" si="10"/>
        <v>Not specified- Contact the district</v>
      </c>
    </row>
    <row r="168" spans="2:8" x14ac:dyDescent="0.25">
      <c r="B168" s="47" t="s">
        <v>162</v>
      </c>
      <c r="C168" s="47" t="s">
        <v>1924</v>
      </c>
      <c r="D168" s="52" t="str">
        <f t="shared" si="8"/>
        <v/>
      </c>
      <c r="E168" s="53" t="s">
        <v>328</v>
      </c>
      <c r="F168" s="47" t="s">
        <v>2619</v>
      </c>
      <c r="G168" s="53" t="str">
        <f t="shared" si="7"/>
        <v>No</v>
      </c>
      <c r="H168" s="54" t="str">
        <f t="shared" si="10"/>
        <v/>
      </c>
    </row>
    <row r="169" spans="2:8" x14ac:dyDescent="0.25">
      <c r="B169" s="47" t="s">
        <v>163</v>
      </c>
      <c r="C169" s="47" t="s">
        <v>1932</v>
      </c>
      <c r="D169" s="52" t="str">
        <f t="shared" si="8"/>
        <v/>
      </c>
      <c r="E169" s="53" t="s">
        <v>328</v>
      </c>
      <c r="F169" s="47" t="s">
        <v>2619</v>
      </c>
      <c r="G169" s="53" t="str">
        <f t="shared" si="7"/>
        <v>No</v>
      </c>
      <c r="H169" s="54" t="str">
        <f t="shared" si="10"/>
        <v/>
      </c>
    </row>
    <row r="170" spans="2:8" x14ac:dyDescent="0.25">
      <c r="B170" s="47" t="s">
        <v>164</v>
      </c>
      <c r="C170" s="47" t="s">
        <v>1939</v>
      </c>
      <c r="D170" s="52" t="str">
        <f t="shared" si="8"/>
        <v/>
      </c>
      <c r="E170" s="53" t="s">
        <v>328</v>
      </c>
      <c r="F170" s="47" t="s">
        <v>2619</v>
      </c>
      <c r="G170" s="53" t="str">
        <f t="shared" si="7"/>
        <v>No</v>
      </c>
      <c r="H170" s="54" t="str">
        <f t="shared" si="10"/>
        <v/>
      </c>
    </row>
    <row r="171" spans="2:8" x14ac:dyDescent="0.25">
      <c r="B171" s="47" t="s">
        <v>165</v>
      </c>
      <c r="C171" s="47" t="s">
        <v>1941</v>
      </c>
      <c r="D171" s="52" t="str">
        <f t="shared" si="8"/>
        <v/>
      </c>
      <c r="E171" s="53" t="s">
        <v>329</v>
      </c>
      <c r="F171" s="47" t="s">
        <v>4782</v>
      </c>
      <c r="G171" s="53" t="str">
        <f t="shared" si="7"/>
        <v>Yes</v>
      </c>
      <c r="H171" s="54" t="str">
        <f t="shared" si="10"/>
        <v>Not specified- Contact the district</v>
      </c>
    </row>
    <row r="172" spans="2:8" x14ac:dyDescent="0.25">
      <c r="B172" s="47" t="s">
        <v>166</v>
      </c>
      <c r="C172" s="47" t="s">
        <v>1962</v>
      </c>
      <c r="D172" s="52" t="str">
        <f t="shared" si="8"/>
        <v/>
      </c>
      <c r="E172" s="53" t="s">
        <v>328</v>
      </c>
      <c r="F172" s="47" t="s">
        <v>2619</v>
      </c>
      <c r="G172" s="53" t="str">
        <f t="shared" si="7"/>
        <v>No</v>
      </c>
      <c r="H172" s="54" t="str">
        <f t="shared" si="10"/>
        <v/>
      </c>
    </row>
    <row r="173" spans="2:8" x14ac:dyDescent="0.25">
      <c r="B173" s="47" t="s">
        <v>167</v>
      </c>
      <c r="C173" s="47" t="s">
        <v>1973</v>
      </c>
      <c r="D173" s="52" t="str">
        <f t="shared" si="8"/>
        <v/>
      </c>
      <c r="E173" s="53" t="s">
        <v>329</v>
      </c>
      <c r="F173" s="47" t="s">
        <v>4782</v>
      </c>
      <c r="G173" s="53" t="str">
        <f t="shared" si="7"/>
        <v>Yes</v>
      </c>
      <c r="H173" s="54" t="str">
        <f t="shared" si="10"/>
        <v>Not specified- Contact the district</v>
      </c>
    </row>
    <row r="174" spans="2:8" x14ac:dyDescent="0.25">
      <c r="B174" s="47" t="s">
        <v>168</v>
      </c>
      <c r="C174" s="47" t="s">
        <v>1980</v>
      </c>
      <c r="D174" s="52" t="str">
        <f t="shared" si="8"/>
        <v/>
      </c>
      <c r="E174" s="53" t="s">
        <v>329</v>
      </c>
      <c r="F174" s="47" t="s">
        <v>4782</v>
      </c>
      <c r="G174" s="53" t="str">
        <f t="shared" si="7"/>
        <v>Yes</v>
      </c>
      <c r="H174" s="54" t="str">
        <f t="shared" si="10"/>
        <v>Not specified- Contact the district</v>
      </c>
    </row>
    <row r="175" spans="2:8" x14ac:dyDescent="0.25">
      <c r="B175" s="47" t="s">
        <v>169</v>
      </c>
      <c r="C175" s="47" t="s">
        <v>1988</v>
      </c>
      <c r="D175" s="52" t="str">
        <f t="shared" si="8"/>
        <v/>
      </c>
      <c r="E175" s="53" t="s">
        <v>328</v>
      </c>
      <c r="F175" s="47" t="s">
        <v>2619</v>
      </c>
      <c r="G175" s="53" t="str">
        <f t="shared" si="7"/>
        <v>No</v>
      </c>
      <c r="H175" s="54" t="str">
        <f t="shared" si="10"/>
        <v/>
      </c>
    </row>
    <row r="176" spans="2:8" x14ac:dyDescent="0.25">
      <c r="B176" s="47" t="s">
        <v>170</v>
      </c>
      <c r="C176" s="47" t="s">
        <v>1995</v>
      </c>
      <c r="D176" s="52" t="str">
        <f t="shared" si="8"/>
        <v/>
      </c>
      <c r="E176" s="53" t="s">
        <v>329</v>
      </c>
      <c r="F176" s="47" t="s">
        <v>4782</v>
      </c>
      <c r="G176" s="53" t="str">
        <f t="shared" si="7"/>
        <v>Yes</v>
      </c>
      <c r="H176" s="54" t="str">
        <f t="shared" si="10"/>
        <v>Not specified- Contact the district</v>
      </c>
    </row>
    <row r="177" spans="2:8" x14ac:dyDescent="0.25">
      <c r="B177" s="47" t="s">
        <v>171</v>
      </c>
      <c r="C177" s="47" t="s">
        <v>1849</v>
      </c>
      <c r="D177" s="52" t="str">
        <f t="shared" si="8"/>
        <v/>
      </c>
      <c r="E177" s="53" t="s">
        <v>328</v>
      </c>
      <c r="F177" s="47" t="s">
        <v>2619</v>
      </c>
      <c r="G177" s="53" t="str">
        <f t="shared" si="7"/>
        <v>No</v>
      </c>
      <c r="H177" s="54" t="str">
        <f t="shared" si="10"/>
        <v/>
      </c>
    </row>
    <row r="178" spans="2:8" x14ac:dyDescent="0.25">
      <c r="B178" s="47" t="s">
        <v>172</v>
      </c>
      <c r="C178" s="47" t="s">
        <v>1772</v>
      </c>
      <c r="D178" s="52" t="str">
        <f t="shared" si="8"/>
        <v/>
      </c>
      <c r="E178" s="53" t="s">
        <v>329</v>
      </c>
      <c r="F178" s="47" t="s">
        <v>4782</v>
      </c>
      <c r="G178" s="53" t="str">
        <f t="shared" si="7"/>
        <v>Yes</v>
      </c>
      <c r="H178" s="54" t="str">
        <f t="shared" si="10"/>
        <v>Not specified- Contact the district</v>
      </c>
    </row>
    <row r="179" spans="2:8" x14ac:dyDescent="0.25">
      <c r="B179" s="47" t="s">
        <v>173</v>
      </c>
      <c r="C179" s="47" t="s">
        <v>2007</v>
      </c>
      <c r="D179" s="52" t="str">
        <f t="shared" si="8"/>
        <v/>
      </c>
      <c r="E179" s="53" t="s">
        <v>329</v>
      </c>
      <c r="F179" s="47" t="s">
        <v>4782</v>
      </c>
      <c r="G179" s="53" t="str">
        <f t="shared" si="7"/>
        <v>Yes</v>
      </c>
      <c r="H179" s="54" t="str">
        <f t="shared" si="10"/>
        <v>K, 3, 6-7, 9</v>
      </c>
    </row>
    <row r="180" spans="2:8" x14ac:dyDescent="0.25">
      <c r="B180" s="47" t="s">
        <v>174</v>
      </c>
      <c r="C180" s="47" t="s">
        <v>2015</v>
      </c>
      <c r="D180" s="52" t="str">
        <f t="shared" si="8"/>
        <v/>
      </c>
      <c r="E180" s="53" t="s">
        <v>329</v>
      </c>
      <c r="F180" s="47" t="s">
        <v>4782</v>
      </c>
      <c r="G180" s="53" t="str">
        <f t="shared" si="7"/>
        <v>Yes</v>
      </c>
      <c r="H180" s="54" t="str">
        <f t="shared" si="10"/>
        <v>Not specified- Contact the district</v>
      </c>
    </row>
    <row r="181" spans="2:8" x14ac:dyDescent="0.25">
      <c r="B181" s="47" t="s">
        <v>175</v>
      </c>
      <c r="C181" s="47" t="s">
        <v>554</v>
      </c>
      <c r="D181" s="52" t="str">
        <f t="shared" si="8"/>
        <v/>
      </c>
      <c r="E181" s="53" t="s">
        <v>329</v>
      </c>
      <c r="F181" s="47" t="s">
        <v>4782</v>
      </c>
      <c r="G181" s="53" t="str">
        <f t="shared" si="7"/>
        <v>Yes</v>
      </c>
      <c r="H181" s="54" t="str">
        <f t="shared" si="10"/>
        <v>K-5, 9-12</v>
      </c>
    </row>
    <row r="182" spans="2:8" x14ac:dyDescent="0.25">
      <c r="B182" s="47" t="s">
        <v>176</v>
      </c>
      <c r="C182" s="47" t="s">
        <v>2023</v>
      </c>
      <c r="D182" s="52" t="str">
        <f t="shared" si="8"/>
        <v/>
      </c>
      <c r="E182" s="53" t="s">
        <v>329</v>
      </c>
      <c r="F182" s="47" t="s">
        <v>4782</v>
      </c>
      <c r="G182" s="53" t="str">
        <f t="shared" si="7"/>
        <v>Yes</v>
      </c>
      <c r="H182" s="54" t="str">
        <f t="shared" si="10"/>
        <v>Not specified- Contact the district</v>
      </c>
    </row>
    <row r="183" spans="2:8" x14ac:dyDescent="0.25">
      <c r="B183" s="47" t="s">
        <v>177</v>
      </c>
      <c r="C183" s="47" t="s">
        <v>1909</v>
      </c>
      <c r="D183" s="52" t="str">
        <f t="shared" si="8"/>
        <v/>
      </c>
      <c r="E183" s="53" t="s">
        <v>328</v>
      </c>
      <c r="F183" s="47" t="s">
        <v>2619</v>
      </c>
      <c r="G183" s="53" t="str">
        <f t="shared" si="7"/>
        <v>No</v>
      </c>
      <c r="H183" s="54" t="str">
        <f t="shared" si="10"/>
        <v/>
      </c>
    </row>
    <row r="184" spans="2:8" x14ac:dyDescent="0.25">
      <c r="B184" s="47" t="s">
        <v>178</v>
      </c>
      <c r="C184" s="47" t="s">
        <v>2036</v>
      </c>
      <c r="D184" s="52" t="str">
        <f t="shared" si="8"/>
        <v/>
      </c>
      <c r="E184" s="53" t="s">
        <v>329</v>
      </c>
      <c r="F184" s="47" t="s">
        <v>4782</v>
      </c>
      <c r="G184" s="53" t="str">
        <f t="shared" si="7"/>
        <v>Yes</v>
      </c>
      <c r="H184" s="54" t="str">
        <f t="shared" si="10"/>
        <v>K</v>
      </c>
    </row>
    <row r="185" spans="2:8" x14ac:dyDescent="0.25">
      <c r="B185" s="47" t="s">
        <v>179</v>
      </c>
      <c r="C185" s="47" t="s">
        <v>2042</v>
      </c>
      <c r="D185" s="52" t="str">
        <f t="shared" si="8"/>
        <v/>
      </c>
      <c r="E185" s="53" t="s">
        <v>328</v>
      </c>
      <c r="F185" s="47" t="s">
        <v>2619</v>
      </c>
      <c r="G185" s="53" t="str">
        <f t="shared" si="7"/>
        <v>No</v>
      </c>
      <c r="H185" s="54" t="str">
        <f t="shared" si="10"/>
        <v/>
      </c>
    </row>
    <row r="186" spans="2:8" x14ac:dyDescent="0.25">
      <c r="B186" s="47" t="s">
        <v>180</v>
      </c>
      <c r="C186" s="47" t="s">
        <v>2048</v>
      </c>
      <c r="D186" s="52" t="str">
        <f t="shared" si="8"/>
        <v/>
      </c>
      <c r="E186" s="53" t="s">
        <v>328</v>
      </c>
      <c r="F186" s="47" t="s">
        <v>2619</v>
      </c>
      <c r="G186" s="53" t="str">
        <f t="shared" si="7"/>
        <v>Yes</v>
      </c>
      <c r="H186" s="54" t="str">
        <f t="shared" si="10"/>
        <v>9-12</v>
      </c>
    </row>
    <row r="187" spans="2:8" x14ac:dyDescent="0.25">
      <c r="B187" s="47" t="s">
        <v>181</v>
      </c>
      <c r="C187" s="47" t="s">
        <v>2054</v>
      </c>
      <c r="D187" s="52" t="str">
        <f t="shared" si="8"/>
        <v/>
      </c>
      <c r="E187" s="53" t="s">
        <v>328</v>
      </c>
      <c r="F187" s="47" t="s">
        <v>2619</v>
      </c>
      <c r="G187" s="53" t="str">
        <f t="shared" si="7"/>
        <v>No</v>
      </c>
      <c r="H187" s="54" t="str">
        <f t="shared" si="10"/>
        <v/>
      </c>
    </row>
    <row r="188" spans="2:8" x14ac:dyDescent="0.25">
      <c r="B188" s="47" t="s">
        <v>182</v>
      </c>
      <c r="C188" s="47" t="s">
        <v>2065</v>
      </c>
      <c r="D188" s="52" t="str">
        <f t="shared" si="8"/>
        <v/>
      </c>
      <c r="E188" s="53" t="s">
        <v>328</v>
      </c>
      <c r="F188" s="47"/>
      <c r="G188" s="53" t="str">
        <f t="shared" si="7"/>
        <v>No</v>
      </c>
      <c r="H188" s="54" t="str">
        <f t="shared" si="10"/>
        <v/>
      </c>
    </row>
    <row r="189" spans="2:8" x14ac:dyDescent="0.25">
      <c r="B189" s="47" t="s">
        <v>183</v>
      </c>
      <c r="C189" s="47" t="s">
        <v>2067</v>
      </c>
      <c r="D189" s="52" t="str">
        <f t="shared" si="8"/>
        <v>*</v>
      </c>
      <c r="E189" s="53" t="s">
        <v>328</v>
      </c>
      <c r="F189" s="47" t="s">
        <v>2619</v>
      </c>
      <c r="G189" s="53" t="str">
        <f t="shared" si="7"/>
        <v>No</v>
      </c>
      <c r="H189" s="54" t="str">
        <f t="shared" si="10"/>
        <v/>
      </c>
    </row>
    <row r="190" spans="2:8" x14ac:dyDescent="0.25">
      <c r="B190" s="47" t="s">
        <v>184</v>
      </c>
      <c r="C190" s="47" t="s">
        <v>2075</v>
      </c>
      <c r="D190" s="52" t="str">
        <f t="shared" si="8"/>
        <v/>
      </c>
      <c r="E190" s="53" t="s">
        <v>329</v>
      </c>
      <c r="F190" s="47" t="s">
        <v>4782</v>
      </c>
      <c r="G190" s="53" t="str">
        <f t="shared" si="7"/>
        <v>Yes</v>
      </c>
      <c r="H190" s="54" t="str">
        <f t="shared" si="10"/>
        <v>Not specified- Contact the district</v>
      </c>
    </row>
    <row r="191" spans="2:8" x14ac:dyDescent="0.25">
      <c r="B191" s="47" t="s">
        <v>185</v>
      </c>
      <c r="C191" s="47" t="s">
        <v>2079</v>
      </c>
      <c r="D191" s="52" t="str">
        <f t="shared" si="8"/>
        <v/>
      </c>
      <c r="E191" s="53" t="s">
        <v>328</v>
      </c>
      <c r="F191" s="47" t="s">
        <v>2619</v>
      </c>
      <c r="G191" s="53" t="str">
        <f t="shared" si="7"/>
        <v>No</v>
      </c>
      <c r="H191" s="54" t="str">
        <f t="shared" si="10"/>
        <v/>
      </c>
    </row>
    <row r="192" spans="2:8" x14ac:dyDescent="0.25">
      <c r="B192" s="47" t="s">
        <v>186</v>
      </c>
      <c r="C192" s="47" t="s">
        <v>2091</v>
      </c>
      <c r="D192" s="52" t="str">
        <f t="shared" si="8"/>
        <v/>
      </c>
      <c r="E192" s="53" t="s">
        <v>328</v>
      </c>
      <c r="F192" s="47" t="s">
        <v>2619</v>
      </c>
      <c r="G192" s="53" t="str">
        <f t="shared" si="7"/>
        <v>No</v>
      </c>
      <c r="H192" s="54" t="str">
        <f t="shared" si="10"/>
        <v/>
      </c>
    </row>
    <row r="193" spans="2:8" x14ac:dyDescent="0.25">
      <c r="B193" s="47" t="s">
        <v>187</v>
      </c>
      <c r="C193" s="47" t="s">
        <v>2121</v>
      </c>
      <c r="D193" s="52" t="str">
        <f t="shared" si="8"/>
        <v/>
      </c>
      <c r="E193" s="53" t="s">
        <v>329</v>
      </c>
      <c r="F193" s="47" t="s">
        <v>5964</v>
      </c>
      <c r="G193" s="53" t="str">
        <f t="shared" si="7"/>
        <v>Yes</v>
      </c>
      <c r="H193" s="54" t="str">
        <f t="shared" si="10"/>
        <v>K</v>
      </c>
    </row>
    <row r="194" spans="2:8" x14ac:dyDescent="0.25">
      <c r="B194" s="47" t="s">
        <v>188</v>
      </c>
      <c r="C194" s="47" t="s">
        <v>1789</v>
      </c>
      <c r="D194" s="52" t="str">
        <f t="shared" si="8"/>
        <v/>
      </c>
      <c r="E194" s="53" t="s">
        <v>328</v>
      </c>
      <c r="F194" s="47" t="s">
        <v>2619</v>
      </c>
      <c r="G194" s="53" t="str">
        <f t="shared" si="7"/>
        <v>No</v>
      </c>
      <c r="H194" s="54" t="str">
        <f t="shared" si="10"/>
        <v/>
      </c>
    </row>
    <row r="195" spans="2:8" x14ac:dyDescent="0.25">
      <c r="B195" s="47" t="s">
        <v>189</v>
      </c>
      <c r="C195" s="47" t="s">
        <v>2124</v>
      </c>
      <c r="D195" s="52" t="str">
        <f t="shared" si="8"/>
        <v/>
      </c>
      <c r="E195" s="53" t="s">
        <v>329</v>
      </c>
      <c r="F195" s="47" t="s">
        <v>4782</v>
      </c>
      <c r="G195" s="53" t="str">
        <f t="shared" si="7"/>
        <v>Yes</v>
      </c>
      <c r="H195" s="54" t="str">
        <f t="shared" si="10"/>
        <v>Not specified- Contact the district</v>
      </c>
    </row>
    <row r="196" spans="2:8" x14ac:dyDescent="0.25">
      <c r="B196" s="47" t="s">
        <v>190</v>
      </c>
      <c r="C196" s="47" t="s">
        <v>1914</v>
      </c>
      <c r="D196" s="52" t="str">
        <f t="shared" si="8"/>
        <v/>
      </c>
      <c r="E196" s="53" t="s">
        <v>329</v>
      </c>
      <c r="F196" s="47" t="s">
        <v>5965</v>
      </c>
      <c r="G196" s="53" t="str">
        <f t="shared" si="7"/>
        <v>Yes</v>
      </c>
      <c r="H196" s="54" t="str">
        <f t="shared" si="10"/>
        <v>2-3, 5-6, 8-11</v>
      </c>
    </row>
    <row r="197" spans="2:8" x14ac:dyDescent="0.25">
      <c r="B197" s="47" t="s">
        <v>191</v>
      </c>
      <c r="C197" s="47" t="s">
        <v>512</v>
      </c>
      <c r="D197" s="52" t="str">
        <f t="shared" si="8"/>
        <v/>
      </c>
      <c r="E197" s="53" t="s">
        <v>329</v>
      </c>
      <c r="F197" s="47" t="s">
        <v>4782</v>
      </c>
      <c r="G197" s="53" t="str">
        <f t="shared" si="7"/>
        <v>Yes</v>
      </c>
      <c r="H197" s="54" t="str">
        <f t="shared" si="10"/>
        <v>Not specified- Contact the district</v>
      </c>
    </row>
    <row r="198" spans="2:8" x14ac:dyDescent="0.25">
      <c r="B198" s="47" t="s">
        <v>192</v>
      </c>
      <c r="C198" s="47" t="s">
        <v>2017</v>
      </c>
      <c r="D198" s="52" t="str">
        <f t="shared" si="8"/>
        <v/>
      </c>
      <c r="E198" s="53" t="s">
        <v>328</v>
      </c>
      <c r="F198" s="47" t="s">
        <v>2619</v>
      </c>
      <c r="G198" s="53" t="str">
        <f t="shared" si="7"/>
        <v>No</v>
      </c>
      <c r="H198" s="54" t="str">
        <f t="shared" si="10"/>
        <v/>
      </c>
    </row>
    <row r="199" spans="2:8" x14ac:dyDescent="0.25">
      <c r="B199" s="47" t="s">
        <v>193</v>
      </c>
      <c r="C199" s="47" t="s">
        <v>740</v>
      </c>
      <c r="D199" s="52" t="str">
        <f t="shared" si="8"/>
        <v/>
      </c>
      <c r="E199" s="53" t="s">
        <v>328</v>
      </c>
      <c r="F199" s="47" t="s">
        <v>2619</v>
      </c>
      <c r="G199" s="53" t="str">
        <f t="shared" si="7"/>
        <v>No</v>
      </c>
      <c r="H199" s="54" t="str">
        <f t="shared" si="10"/>
        <v/>
      </c>
    </row>
    <row r="200" spans="2:8" x14ac:dyDescent="0.25">
      <c r="B200" s="47" t="s">
        <v>194</v>
      </c>
      <c r="C200" s="47" t="s">
        <v>2171</v>
      </c>
      <c r="D200" s="52" t="str">
        <f t="shared" si="8"/>
        <v/>
      </c>
      <c r="E200" s="53" t="s">
        <v>328</v>
      </c>
      <c r="F200" s="47" t="s">
        <v>2619</v>
      </c>
      <c r="G200" s="53" t="str">
        <f t="shared" si="7"/>
        <v>No</v>
      </c>
      <c r="H200" s="54" t="str">
        <f t="shared" si="10"/>
        <v/>
      </c>
    </row>
    <row r="201" spans="2:8" x14ac:dyDescent="0.25">
      <c r="B201" s="47" t="s">
        <v>195</v>
      </c>
      <c r="C201" s="47" t="s">
        <v>1397</v>
      </c>
      <c r="D201" s="52" t="str">
        <f t="shared" si="8"/>
        <v/>
      </c>
      <c r="E201" s="53" t="s">
        <v>328</v>
      </c>
      <c r="F201" s="47" t="s">
        <v>2619</v>
      </c>
      <c r="G201" s="53" t="str">
        <f t="shared" si="7"/>
        <v>No</v>
      </c>
      <c r="H201" s="54" t="str">
        <f t="shared" si="10"/>
        <v/>
      </c>
    </row>
    <row r="202" spans="2:8" x14ac:dyDescent="0.25">
      <c r="B202" s="47" t="s">
        <v>196</v>
      </c>
      <c r="C202" s="47" t="s">
        <v>2176</v>
      </c>
      <c r="D202" s="52" t="str">
        <f t="shared" si="8"/>
        <v/>
      </c>
      <c r="E202" s="53" t="s">
        <v>329</v>
      </c>
      <c r="F202" s="47" t="s">
        <v>4782</v>
      </c>
      <c r="G202" s="53" t="str">
        <f t="shared" si="7"/>
        <v>Yes</v>
      </c>
      <c r="H202" s="54" t="str">
        <f t="shared" si="10"/>
        <v>Not specified- Contact the district</v>
      </c>
    </row>
    <row r="203" spans="2:8" x14ac:dyDescent="0.25">
      <c r="B203" s="47" t="s">
        <v>197</v>
      </c>
      <c r="C203" s="47" t="s">
        <v>2178</v>
      </c>
      <c r="D203" s="52" t="str">
        <f t="shared" si="8"/>
        <v/>
      </c>
      <c r="E203" s="53" t="s">
        <v>329</v>
      </c>
      <c r="F203" s="47" t="s">
        <v>4181</v>
      </c>
      <c r="G203" s="53" t="str">
        <f t="shared" ref="G203:G267" si="11">VLOOKUP(B203,finalpost,12,FALSE)</f>
        <v>Yes</v>
      </c>
      <c r="H203" s="54" t="str">
        <f t="shared" si="10"/>
        <v>6, 9-11</v>
      </c>
    </row>
    <row r="204" spans="2:8" x14ac:dyDescent="0.25">
      <c r="B204" s="47" t="s">
        <v>198</v>
      </c>
      <c r="C204" s="47" t="s">
        <v>2186</v>
      </c>
      <c r="D204" s="52" t="str">
        <f t="shared" si="8"/>
        <v/>
      </c>
      <c r="E204" s="53" t="s">
        <v>328</v>
      </c>
      <c r="F204" s="47" t="s">
        <v>2619</v>
      </c>
      <c r="G204" s="53" t="str">
        <f t="shared" si="11"/>
        <v>No</v>
      </c>
      <c r="H204" s="54" t="str">
        <f t="shared" si="10"/>
        <v/>
      </c>
    </row>
    <row r="205" spans="2:8" x14ac:dyDescent="0.25">
      <c r="B205" s="47" t="s">
        <v>199</v>
      </c>
      <c r="C205" s="47" t="s">
        <v>2099</v>
      </c>
      <c r="D205" s="52" t="str">
        <f t="shared" ref="D205:D269" si="12">IF(VLOOKUP(B205,finalpost,3,FALSE)=0, " ", VLOOKUP(B205,finalpost,3, FALSE))</f>
        <v/>
      </c>
      <c r="E205" s="53" t="s">
        <v>329</v>
      </c>
      <c r="F205" s="47" t="s">
        <v>2</v>
      </c>
      <c r="G205" s="53" t="str">
        <f t="shared" si="11"/>
        <v>Yes</v>
      </c>
      <c r="H205" s="54" t="str">
        <f t="shared" ref="H205" si="13">VLOOKUP(B205,finalpost,13,FALSE)</f>
        <v>Not specified- Contact the district</v>
      </c>
    </row>
    <row r="206" spans="2:8" x14ac:dyDescent="0.25">
      <c r="B206" s="47" t="s">
        <v>200</v>
      </c>
      <c r="C206" s="47" t="s">
        <v>704</v>
      </c>
      <c r="D206" s="52" t="str">
        <f t="shared" si="12"/>
        <v/>
      </c>
      <c r="E206" s="53" t="s">
        <v>329</v>
      </c>
      <c r="F206" s="47" t="s">
        <v>4782</v>
      </c>
      <c r="G206" s="53" t="str">
        <f t="shared" si="11"/>
        <v>Yes</v>
      </c>
      <c r="H206" s="54" t="str">
        <f t="shared" ref="H206:H268" si="14">VLOOKUP(B206,finalpost,13,FALSE)</f>
        <v>Not specified- Contact the district</v>
      </c>
    </row>
    <row r="207" spans="2:8" x14ac:dyDescent="0.25">
      <c r="B207" s="47" t="s">
        <v>201</v>
      </c>
      <c r="C207" s="47" t="s">
        <v>2206</v>
      </c>
      <c r="D207" s="52" t="str">
        <f t="shared" si="12"/>
        <v/>
      </c>
      <c r="E207" s="53" t="s">
        <v>328</v>
      </c>
      <c r="F207" s="47" t="s">
        <v>2619</v>
      </c>
      <c r="G207" s="53" t="str">
        <f t="shared" si="11"/>
        <v>No</v>
      </c>
      <c r="H207" s="54" t="str">
        <f t="shared" si="14"/>
        <v/>
      </c>
    </row>
    <row r="208" spans="2:8" x14ac:dyDescent="0.25">
      <c r="B208" s="47" t="s">
        <v>202</v>
      </c>
      <c r="C208" s="47" t="s">
        <v>2214</v>
      </c>
      <c r="D208" s="52" t="str">
        <f t="shared" si="12"/>
        <v/>
      </c>
      <c r="E208" s="53" t="s">
        <v>329</v>
      </c>
      <c r="F208" s="47" t="s">
        <v>4782</v>
      </c>
      <c r="G208" s="53" t="str">
        <f t="shared" si="11"/>
        <v>Yes</v>
      </c>
      <c r="H208" s="54" t="str">
        <f t="shared" si="14"/>
        <v>Not specified- Contact the district</v>
      </c>
    </row>
    <row r="209" spans="2:8" x14ac:dyDescent="0.25">
      <c r="B209" s="47" t="s">
        <v>203</v>
      </c>
      <c r="C209" s="47" t="s">
        <v>2216</v>
      </c>
      <c r="D209" s="52" t="str">
        <f t="shared" si="12"/>
        <v/>
      </c>
      <c r="E209" s="53" t="s">
        <v>328</v>
      </c>
      <c r="F209" s="47" t="s">
        <v>2619</v>
      </c>
      <c r="G209" s="53" t="str">
        <f t="shared" si="11"/>
        <v>No</v>
      </c>
      <c r="H209" s="54" t="str">
        <f t="shared" si="14"/>
        <v/>
      </c>
    </row>
    <row r="210" spans="2:8" x14ac:dyDescent="0.25">
      <c r="B210" s="47" t="s">
        <v>204</v>
      </c>
      <c r="C210" s="47" t="s">
        <v>2228</v>
      </c>
      <c r="D210" s="52" t="str">
        <f t="shared" si="12"/>
        <v/>
      </c>
      <c r="E210" s="53" t="s">
        <v>329</v>
      </c>
      <c r="F210" s="47" t="s">
        <v>4427</v>
      </c>
      <c r="G210" s="53" t="str">
        <f t="shared" si="11"/>
        <v>Yes</v>
      </c>
      <c r="H210" s="54" t="str">
        <f t="shared" si="14"/>
        <v>K-6</v>
      </c>
    </row>
    <row r="211" spans="2:8" x14ac:dyDescent="0.25">
      <c r="B211" s="47" t="s">
        <v>205</v>
      </c>
      <c r="C211" s="47" t="s">
        <v>1168</v>
      </c>
      <c r="D211" s="52" t="str">
        <f t="shared" si="12"/>
        <v/>
      </c>
      <c r="E211" s="53" t="s">
        <v>329</v>
      </c>
      <c r="F211" s="47" t="s">
        <v>5966</v>
      </c>
      <c r="G211" s="53" t="str">
        <f t="shared" si="11"/>
        <v>Yes</v>
      </c>
      <c r="H211" s="54" t="str">
        <f t="shared" si="14"/>
        <v>K-12</v>
      </c>
    </row>
    <row r="212" spans="2:8" x14ac:dyDescent="0.25">
      <c r="B212" s="47" t="s">
        <v>206</v>
      </c>
      <c r="C212" s="47" t="s">
        <v>2251</v>
      </c>
      <c r="D212" s="52" t="str">
        <f t="shared" si="12"/>
        <v/>
      </c>
      <c r="E212" s="53" t="s">
        <v>329</v>
      </c>
      <c r="F212" s="47" t="s">
        <v>5967</v>
      </c>
      <c r="G212" s="53" t="str">
        <f t="shared" si="11"/>
        <v>Yes</v>
      </c>
      <c r="H212" s="54" t="str">
        <f t="shared" si="14"/>
        <v>1, 3-12</v>
      </c>
    </row>
    <row r="213" spans="2:8" x14ac:dyDescent="0.25">
      <c r="B213" s="47" t="s">
        <v>207</v>
      </c>
      <c r="C213" s="47" t="s">
        <v>1808</v>
      </c>
      <c r="D213" s="52" t="str">
        <f t="shared" si="12"/>
        <v/>
      </c>
      <c r="E213" s="53" t="s">
        <v>328</v>
      </c>
      <c r="F213" s="47"/>
      <c r="G213" s="53" t="str">
        <f t="shared" si="11"/>
        <v>Yes</v>
      </c>
      <c r="H213" s="54" t="str">
        <f t="shared" si="14"/>
        <v>9-12</v>
      </c>
    </row>
    <row r="214" spans="2:8" x14ac:dyDescent="0.25">
      <c r="B214" s="47" t="s">
        <v>208</v>
      </c>
      <c r="C214" s="47" t="s">
        <v>2263</v>
      </c>
      <c r="D214" s="52" t="str">
        <f t="shared" si="12"/>
        <v/>
      </c>
      <c r="E214" s="53" t="s">
        <v>329</v>
      </c>
      <c r="F214" s="47" t="s">
        <v>4427</v>
      </c>
      <c r="G214" s="53" t="str">
        <f t="shared" si="11"/>
        <v>Yes</v>
      </c>
      <c r="H214" s="54" t="str">
        <f t="shared" si="14"/>
        <v>Not specified- Contact the district</v>
      </c>
    </row>
    <row r="215" spans="2:8" x14ac:dyDescent="0.25">
      <c r="B215" s="47" t="s">
        <v>209</v>
      </c>
      <c r="C215" s="47" t="s">
        <v>1732</v>
      </c>
      <c r="D215" s="52" t="str">
        <f t="shared" si="12"/>
        <v/>
      </c>
      <c r="E215" s="53" t="s">
        <v>328</v>
      </c>
      <c r="F215" s="47" t="s">
        <v>2619</v>
      </c>
      <c r="G215" s="53" t="str">
        <f t="shared" si="11"/>
        <v>No</v>
      </c>
      <c r="H215" s="54" t="str">
        <f t="shared" si="14"/>
        <v/>
      </c>
    </row>
    <row r="216" spans="2:8" x14ac:dyDescent="0.25">
      <c r="B216" s="47" t="s">
        <v>210</v>
      </c>
      <c r="C216" s="47" t="s">
        <v>2271</v>
      </c>
      <c r="D216" s="52" t="str">
        <f t="shared" si="12"/>
        <v/>
      </c>
      <c r="E216" s="53" t="s">
        <v>328</v>
      </c>
      <c r="F216" s="47" t="s">
        <v>2619</v>
      </c>
      <c r="G216" s="53" t="str">
        <f t="shared" si="11"/>
        <v>No</v>
      </c>
      <c r="H216" s="54" t="str">
        <f t="shared" si="14"/>
        <v/>
      </c>
    </row>
    <row r="217" spans="2:8" x14ac:dyDescent="0.25">
      <c r="B217" s="47" t="s">
        <v>211</v>
      </c>
      <c r="C217" s="47" t="s">
        <v>2279</v>
      </c>
      <c r="D217" s="52" t="str">
        <f t="shared" si="12"/>
        <v/>
      </c>
      <c r="E217" s="53" t="s">
        <v>329</v>
      </c>
      <c r="F217" s="47" t="s">
        <v>5968</v>
      </c>
      <c r="G217" s="53" t="str">
        <f t="shared" si="11"/>
        <v>Yes</v>
      </c>
      <c r="H217" s="54" t="str">
        <f t="shared" si="14"/>
        <v>K-12</v>
      </c>
    </row>
    <row r="218" spans="2:8" x14ac:dyDescent="0.25">
      <c r="B218" s="47" t="s">
        <v>212</v>
      </c>
      <c r="C218" s="47" t="s">
        <v>2287</v>
      </c>
      <c r="D218" s="52" t="str">
        <f t="shared" si="12"/>
        <v/>
      </c>
      <c r="E218" s="53" t="s">
        <v>329</v>
      </c>
      <c r="F218" s="47" t="s">
        <v>4782</v>
      </c>
      <c r="G218" s="53" t="str">
        <f t="shared" si="11"/>
        <v>Yes</v>
      </c>
      <c r="H218" s="54" t="str">
        <f t="shared" si="14"/>
        <v>K-12</v>
      </c>
    </row>
    <row r="219" spans="2:8" x14ac:dyDescent="0.25">
      <c r="B219" s="47" t="s">
        <v>3919</v>
      </c>
      <c r="C219" s="47" t="s">
        <v>4461</v>
      </c>
      <c r="D219" s="52"/>
      <c r="E219" s="53" t="s">
        <v>328</v>
      </c>
      <c r="F219" s="47"/>
      <c r="G219" s="53" t="s">
        <v>329</v>
      </c>
      <c r="H219" s="54" t="s">
        <v>5979</v>
      </c>
    </row>
    <row r="220" spans="2:8" x14ac:dyDescent="0.25">
      <c r="B220" s="47" t="s">
        <v>213</v>
      </c>
      <c r="C220" s="47" t="s">
        <v>2295</v>
      </c>
      <c r="D220" s="52" t="str">
        <f t="shared" si="12"/>
        <v/>
      </c>
      <c r="E220" s="53" t="s">
        <v>328</v>
      </c>
      <c r="F220" s="47" t="s">
        <v>2619</v>
      </c>
      <c r="G220" s="53" t="str">
        <f t="shared" si="11"/>
        <v>No</v>
      </c>
      <c r="H220" s="54" t="str">
        <f t="shared" si="14"/>
        <v/>
      </c>
    </row>
    <row r="221" spans="2:8" x14ac:dyDescent="0.25">
      <c r="B221" s="47" t="s">
        <v>214</v>
      </c>
      <c r="C221" s="47" t="s">
        <v>2301</v>
      </c>
      <c r="D221" s="52" t="str">
        <f t="shared" si="12"/>
        <v/>
      </c>
      <c r="E221" s="53" t="s">
        <v>328</v>
      </c>
      <c r="F221" s="47" t="s">
        <v>2619</v>
      </c>
      <c r="G221" s="53" t="str">
        <f t="shared" si="11"/>
        <v>No</v>
      </c>
      <c r="H221" s="54" t="str">
        <f t="shared" si="14"/>
        <v/>
      </c>
    </row>
    <row r="222" spans="2:8" x14ac:dyDescent="0.25">
      <c r="B222" s="47" t="s">
        <v>215</v>
      </c>
      <c r="C222" s="47" t="s">
        <v>2307</v>
      </c>
      <c r="D222" s="52" t="str">
        <f t="shared" si="12"/>
        <v/>
      </c>
      <c r="E222" s="53" t="s">
        <v>329</v>
      </c>
      <c r="F222" s="47" t="s">
        <v>5969</v>
      </c>
      <c r="G222" s="53" t="str">
        <f t="shared" si="11"/>
        <v>Yes</v>
      </c>
      <c r="H222" s="54" t="str">
        <f t="shared" si="14"/>
        <v>K, 2, 9-12</v>
      </c>
    </row>
    <row r="223" spans="2:8" x14ac:dyDescent="0.25">
      <c r="B223" s="47" t="s">
        <v>216</v>
      </c>
      <c r="C223" s="47" t="s">
        <v>2311</v>
      </c>
      <c r="D223" s="52" t="str">
        <f t="shared" si="12"/>
        <v/>
      </c>
      <c r="E223" s="53" t="s">
        <v>328</v>
      </c>
      <c r="F223" s="47" t="s">
        <v>2619</v>
      </c>
      <c r="G223" s="53" t="str">
        <f t="shared" si="11"/>
        <v>No</v>
      </c>
      <c r="H223" s="54" t="str">
        <f t="shared" si="14"/>
        <v/>
      </c>
    </row>
    <row r="224" spans="2:8" x14ac:dyDescent="0.25">
      <c r="B224" s="47" t="s">
        <v>217</v>
      </c>
      <c r="C224" s="47" t="s">
        <v>2318</v>
      </c>
      <c r="D224" s="52" t="str">
        <f t="shared" si="12"/>
        <v/>
      </c>
      <c r="E224" s="53" t="s">
        <v>328</v>
      </c>
      <c r="F224" s="47" t="s">
        <v>2619</v>
      </c>
      <c r="G224" s="53" t="str">
        <f t="shared" si="11"/>
        <v>Yes</v>
      </c>
      <c r="H224" s="54" t="str">
        <f t="shared" si="14"/>
        <v>Not specified- Contact the district</v>
      </c>
    </row>
    <row r="225" spans="2:8" x14ac:dyDescent="0.25">
      <c r="B225" s="47" t="s">
        <v>218</v>
      </c>
      <c r="C225" s="47" t="s">
        <v>2342</v>
      </c>
      <c r="D225" s="52" t="str">
        <f t="shared" si="12"/>
        <v/>
      </c>
      <c r="E225" s="53" t="s">
        <v>328</v>
      </c>
      <c r="F225" s="47" t="s">
        <v>2619</v>
      </c>
      <c r="G225" s="53" t="str">
        <f t="shared" si="11"/>
        <v>No</v>
      </c>
      <c r="H225" s="54" t="str">
        <f t="shared" si="14"/>
        <v/>
      </c>
    </row>
    <row r="226" spans="2:8" x14ac:dyDescent="0.25">
      <c r="B226" s="47" t="s">
        <v>219</v>
      </c>
      <c r="C226" s="47" t="s">
        <v>2320</v>
      </c>
      <c r="D226" s="52" t="str">
        <f t="shared" si="12"/>
        <v/>
      </c>
      <c r="E226" s="53" t="s">
        <v>329</v>
      </c>
      <c r="F226" s="47" t="s">
        <v>5970</v>
      </c>
      <c r="G226" s="53" t="str">
        <f t="shared" si="11"/>
        <v>Yes</v>
      </c>
      <c r="H226" s="54" t="str">
        <f t="shared" si="14"/>
        <v>6-12</v>
      </c>
    </row>
    <row r="227" spans="2:8" x14ac:dyDescent="0.25">
      <c r="B227" s="47" t="s">
        <v>220</v>
      </c>
      <c r="C227" s="47" t="s">
        <v>2328</v>
      </c>
      <c r="D227" s="52" t="str">
        <f t="shared" si="12"/>
        <v/>
      </c>
      <c r="E227" s="53" t="s">
        <v>329</v>
      </c>
      <c r="F227" s="47" t="s">
        <v>4782</v>
      </c>
      <c r="G227" s="53" t="str">
        <f t="shared" si="11"/>
        <v>Yes</v>
      </c>
      <c r="H227" s="54" t="str">
        <f t="shared" si="14"/>
        <v>Not specified- Contact the district</v>
      </c>
    </row>
    <row r="228" spans="2:8" x14ac:dyDescent="0.25">
      <c r="B228" s="47" t="s">
        <v>221</v>
      </c>
      <c r="C228" s="47" t="s">
        <v>2350</v>
      </c>
      <c r="D228" s="52" t="str">
        <f t="shared" si="12"/>
        <v/>
      </c>
      <c r="E228" s="53" t="s">
        <v>329</v>
      </c>
      <c r="F228" s="47" t="s">
        <v>4179</v>
      </c>
      <c r="G228" s="53" t="str">
        <f t="shared" si="11"/>
        <v>Yes</v>
      </c>
      <c r="H228" s="54" t="str">
        <f t="shared" si="14"/>
        <v>K-5, 9-12</v>
      </c>
    </row>
    <row r="229" spans="2:8" x14ac:dyDescent="0.25">
      <c r="B229" s="47" t="s">
        <v>222</v>
      </c>
      <c r="C229" s="47" t="s">
        <v>1676</v>
      </c>
      <c r="D229" s="52" t="str">
        <f t="shared" si="12"/>
        <v/>
      </c>
      <c r="E229" s="53" t="s">
        <v>329</v>
      </c>
      <c r="F229" s="47" t="s">
        <v>5971</v>
      </c>
      <c r="G229" s="53" t="str">
        <f t="shared" si="11"/>
        <v>Yes</v>
      </c>
      <c r="H229" s="54" t="str">
        <f t="shared" si="14"/>
        <v>K-1, 3-10</v>
      </c>
    </row>
    <row r="230" spans="2:8" x14ac:dyDescent="0.25">
      <c r="B230" s="47" t="s">
        <v>223</v>
      </c>
      <c r="C230" s="47" t="s">
        <v>812</v>
      </c>
      <c r="D230" s="52" t="str">
        <f t="shared" si="12"/>
        <v/>
      </c>
      <c r="E230" s="53" t="s">
        <v>329</v>
      </c>
      <c r="F230" s="47" t="s">
        <v>4782</v>
      </c>
      <c r="G230" s="53" t="str">
        <f t="shared" si="11"/>
        <v>Yes</v>
      </c>
      <c r="H230" s="54" t="str">
        <f t="shared" si="14"/>
        <v>K, 12</v>
      </c>
    </row>
    <row r="231" spans="2:8" x14ac:dyDescent="0.25">
      <c r="B231" s="47" t="s">
        <v>224</v>
      </c>
      <c r="C231" s="47" t="s">
        <v>2366</v>
      </c>
      <c r="D231" s="52" t="str">
        <f t="shared" si="12"/>
        <v/>
      </c>
      <c r="E231" s="53" t="s">
        <v>328</v>
      </c>
      <c r="F231" s="47" t="s">
        <v>2619</v>
      </c>
      <c r="G231" s="53" t="str">
        <f t="shared" si="11"/>
        <v>No</v>
      </c>
      <c r="H231" s="54" t="str">
        <f t="shared" si="14"/>
        <v/>
      </c>
    </row>
    <row r="232" spans="2:8" x14ac:dyDescent="0.25">
      <c r="B232" s="47" t="s">
        <v>225</v>
      </c>
      <c r="C232" s="47" t="s">
        <v>2374</v>
      </c>
      <c r="D232" s="52" t="str">
        <f t="shared" si="12"/>
        <v/>
      </c>
      <c r="E232" s="53" t="s">
        <v>329</v>
      </c>
      <c r="F232" s="47" t="s">
        <v>4782</v>
      </c>
      <c r="G232" s="53" t="str">
        <f t="shared" si="11"/>
        <v>Yes</v>
      </c>
      <c r="H232" s="54" t="str">
        <f t="shared" si="14"/>
        <v>4, 9-10</v>
      </c>
    </row>
    <row r="233" spans="2:8" x14ac:dyDescent="0.25">
      <c r="B233" s="47" t="s">
        <v>226</v>
      </c>
      <c r="C233" s="47" t="s">
        <v>1424</v>
      </c>
      <c r="D233" s="52" t="str">
        <f t="shared" si="12"/>
        <v>*</v>
      </c>
      <c r="E233" s="53" t="s">
        <v>328</v>
      </c>
      <c r="F233" s="47" t="s">
        <v>2619</v>
      </c>
      <c r="G233" s="53" t="str">
        <f t="shared" si="11"/>
        <v>No</v>
      </c>
      <c r="H233" s="54" t="str">
        <f t="shared" si="14"/>
        <v/>
      </c>
    </row>
    <row r="234" spans="2:8" x14ac:dyDescent="0.25">
      <c r="B234" s="47" t="s">
        <v>227</v>
      </c>
      <c r="C234" s="47" t="s">
        <v>2380</v>
      </c>
      <c r="D234" s="52" t="str">
        <f t="shared" si="12"/>
        <v/>
      </c>
      <c r="E234" s="53" t="s">
        <v>328</v>
      </c>
      <c r="F234" s="47" t="s">
        <v>2619</v>
      </c>
      <c r="G234" s="53" t="str">
        <f t="shared" si="11"/>
        <v>No</v>
      </c>
      <c r="H234" s="54" t="str">
        <f t="shared" si="14"/>
        <v/>
      </c>
    </row>
    <row r="235" spans="2:8" x14ac:dyDescent="0.25">
      <c r="B235" s="47" t="s">
        <v>228</v>
      </c>
      <c r="C235" s="47" t="s">
        <v>2385</v>
      </c>
      <c r="D235" s="52" t="str">
        <f t="shared" si="12"/>
        <v/>
      </c>
      <c r="E235" s="53" t="s">
        <v>328</v>
      </c>
      <c r="F235" s="47" t="s">
        <v>2619</v>
      </c>
      <c r="G235" s="53" t="str">
        <f t="shared" si="11"/>
        <v>No</v>
      </c>
      <c r="H235" s="54" t="str">
        <f t="shared" si="14"/>
        <v/>
      </c>
    </row>
    <row r="236" spans="2:8" x14ac:dyDescent="0.25">
      <c r="B236" s="47" t="s">
        <v>229</v>
      </c>
      <c r="C236" s="47" t="s">
        <v>2393</v>
      </c>
      <c r="D236" s="52" t="str">
        <f t="shared" si="12"/>
        <v/>
      </c>
      <c r="E236" s="53" t="s">
        <v>329</v>
      </c>
      <c r="F236" s="47" t="s">
        <v>4782</v>
      </c>
      <c r="G236" s="53" t="str">
        <f t="shared" si="11"/>
        <v>Yes</v>
      </c>
      <c r="H236" s="54" t="str">
        <f t="shared" si="14"/>
        <v>Not specified- Contact the district</v>
      </c>
    </row>
    <row r="237" spans="2:8" x14ac:dyDescent="0.25">
      <c r="B237" s="47" t="s">
        <v>230</v>
      </c>
      <c r="C237" s="47" t="s">
        <v>2404</v>
      </c>
      <c r="D237" s="52" t="str">
        <f t="shared" si="12"/>
        <v/>
      </c>
      <c r="E237" s="53" t="s">
        <v>329</v>
      </c>
      <c r="F237" s="47" t="s">
        <v>4782</v>
      </c>
      <c r="G237" s="53" t="str">
        <f t="shared" si="11"/>
        <v>Yes</v>
      </c>
      <c r="H237" s="54" t="str">
        <f t="shared" si="14"/>
        <v xml:space="preserve">K-3, 5 </v>
      </c>
    </row>
    <row r="238" spans="2:8" x14ac:dyDescent="0.25">
      <c r="B238" s="47" t="s">
        <v>231</v>
      </c>
      <c r="C238" s="47" t="s">
        <v>2406</v>
      </c>
      <c r="D238" s="52" t="str">
        <f t="shared" si="12"/>
        <v/>
      </c>
      <c r="E238" s="53" t="s">
        <v>328</v>
      </c>
      <c r="F238" s="47" t="s">
        <v>2619</v>
      </c>
      <c r="G238" s="53" t="str">
        <f t="shared" si="11"/>
        <v>No</v>
      </c>
      <c r="H238" s="54" t="str">
        <f t="shared" si="14"/>
        <v/>
      </c>
    </row>
    <row r="239" spans="2:8" x14ac:dyDescent="0.25">
      <c r="B239" s="47" t="s">
        <v>232</v>
      </c>
      <c r="C239" s="47" t="s">
        <v>2412</v>
      </c>
      <c r="D239" s="52" t="str">
        <f t="shared" si="12"/>
        <v/>
      </c>
      <c r="E239" s="53" t="s">
        <v>329</v>
      </c>
      <c r="F239" s="47" t="s">
        <v>4782</v>
      </c>
      <c r="G239" s="53" t="str">
        <f t="shared" si="11"/>
        <v>Yes</v>
      </c>
      <c r="H239" s="54" t="str">
        <f t="shared" si="14"/>
        <v>Not specified- Contact the district</v>
      </c>
    </row>
    <row r="240" spans="2:8" x14ac:dyDescent="0.25">
      <c r="B240" s="47" t="s">
        <v>233</v>
      </c>
      <c r="C240" s="47" t="s">
        <v>2418</v>
      </c>
      <c r="D240" s="52" t="str">
        <f t="shared" si="12"/>
        <v/>
      </c>
      <c r="E240" s="53" t="s">
        <v>328</v>
      </c>
      <c r="F240" s="47" t="s">
        <v>2619</v>
      </c>
      <c r="G240" s="53" t="str">
        <f t="shared" si="11"/>
        <v>No</v>
      </c>
      <c r="H240" s="54" t="str">
        <f t="shared" si="14"/>
        <v/>
      </c>
    </row>
    <row r="241" spans="2:8" x14ac:dyDescent="0.25">
      <c r="B241" s="47" t="s">
        <v>234</v>
      </c>
      <c r="C241" s="47" t="s">
        <v>2426</v>
      </c>
      <c r="D241" s="52" t="str">
        <f t="shared" si="12"/>
        <v/>
      </c>
      <c r="E241" s="53" t="s">
        <v>328</v>
      </c>
      <c r="F241" s="47" t="s">
        <v>2619</v>
      </c>
      <c r="G241" s="53" t="str">
        <f t="shared" si="11"/>
        <v>No</v>
      </c>
      <c r="H241" s="54" t="str">
        <f t="shared" si="14"/>
        <v/>
      </c>
    </row>
    <row r="242" spans="2:8" x14ac:dyDescent="0.25">
      <c r="B242" s="47" t="s">
        <v>235</v>
      </c>
      <c r="C242" s="47" t="s">
        <v>2432</v>
      </c>
      <c r="D242" s="52" t="str">
        <f t="shared" si="12"/>
        <v/>
      </c>
      <c r="E242" s="53" t="s">
        <v>328</v>
      </c>
      <c r="F242" s="47" t="s">
        <v>2619</v>
      </c>
      <c r="G242" s="53" t="str">
        <f t="shared" si="11"/>
        <v>No</v>
      </c>
      <c r="H242" s="54" t="str">
        <f t="shared" si="14"/>
        <v/>
      </c>
    </row>
    <row r="243" spans="2:8" x14ac:dyDescent="0.25">
      <c r="B243" s="47" t="s">
        <v>236</v>
      </c>
      <c r="C243" s="47" t="s">
        <v>346</v>
      </c>
      <c r="D243" s="52" t="str">
        <f t="shared" si="12"/>
        <v/>
      </c>
      <c r="E243" s="53" t="s">
        <v>329</v>
      </c>
      <c r="F243" s="47" t="s">
        <v>4782</v>
      </c>
      <c r="G243" s="53" t="str">
        <f t="shared" si="11"/>
        <v>Yes</v>
      </c>
      <c r="H243" s="54" t="str">
        <f t="shared" si="14"/>
        <v/>
      </c>
    </row>
    <row r="244" spans="2:8" x14ac:dyDescent="0.25">
      <c r="B244" s="47" t="s">
        <v>237</v>
      </c>
      <c r="C244" s="47" t="s">
        <v>2444</v>
      </c>
      <c r="D244" s="52" t="str">
        <f t="shared" si="12"/>
        <v/>
      </c>
      <c r="E244" s="53" t="s">
        <v>329</v>
      </c>
      <c r="F244" s="47" t="s">
        <v>4782</v>
      </c>
      <c r="G244" s="53" t="str">
        <f t="shared" si="11"/>
        <v>Yes</v>
      </c>
      <c r="H244" s="54" t="str">
        <f t="shared" si="14"/>
        <v>1, 2, 4</v>
      </c>
    </row>
    <row r="245" spans="2:8" x14ac:dyDescent="0.25">
      <c r="B245" s="47" t="s">
        <v>238</v>
      </c>
      <c r="C245" s="47" t="s">
        <v>2446</v>
      </c>
      <c r="D245" s="52" t="str">
        <f t="shared" si="12"/>
        <v/>
      </c>
      <c r="E245" s="53" t="s">
        <v>328</v>
      </c>
      <c r="F245" s="47" t="s">
        <v>2619</v>
      </c>
      <c r="G245" s="53" t="str">
        <f t="shared" si="11"/>
        <v>No</v>
      </c>
      <c r="H245" s="54" t="str">
        <f t="shared" si="14"/>
        <v/>
      </c>
    </row>
    <row r="246" spans="2:8" x14ac:dyDescent="0.25">
      <c r="B246" s="47" t="s">
        <v>239</v>
      </c>
      <c r="C246" s="47" t="s">
        <v>3948</v>
      </c>
      <c r="D246" s="52" t="str">
        <f t="shared" si="12"/>
        <v/>
      </c>
      <c r="E246" s="53" t="s">
        <v>328</v>
      </c>
      <c r="F246" s="47" t="s">
        <v>2619</v>
      </c>
      <c r="G246" s="53" t="str">
        <f t="shared" si="11"/>
        <v>No</v>
      </c>
      <c r="H246" s="54" t="str">
        <f t="shared" si="14"/>
        <v/>
      </c>
    </row>
    <row r="247" spans="2:8" x14ac:dyDescent="0.25">
      <c r="B247" s="47" t="s">
        <v>240</v>
      </c>
      <c r="C247" s="47" t="s">
        <v>2746</v>
      </c>
      <c r="D247" s="52" t="str">
        <f t="shared" si="12"/>
        <v>*</v>
      </c>
      <c r="E247" s="53" t="s">
        <v>328</v>
      </c>
      <c r="F247" s="47" t="s">
        <v>2619</v>
      </c>
      <c r="G247" s="53" t="str">
        <f t="shared" si="11"/>
        <v>No</v>
      </c>
      <c r="H247" s="54" t="str">
        <f t="shared" si="14"/>
        <v/>
      </c>
    </row>
    <row r="248" spans="2:8" x14ac:dyDescent="0.25">
      <c r="B248" s="47" t="s">
        <v>241</v>
      </c>
      <c r="C248" s="47" t="s">
        <v>3949</v>
      </c>
      <c r="D248" s="52" t="str">
        <f t="shared" si="12"/>
        <v/>
      </c>
      <c r="E248" s="53" t="s">
        <v>329</v>
      </c>
      <c r="F248" s="47" t="s">
        <v>4183</v>
      </c>
      <c r="G248" s="53" t="str">
        <f t="shared" si="11"/>
        <v>Yes</v>
      </c>
      <c r="H248" s="54" t="str">
        <f t="shared" si="14"/>
        <v>K-2, 5, 7-12</v>
      </c>
    </row>
    <row r="249" spans="2:8" x14ac:dyDescent="0.25">
      <c r="B249" s="47" t="s">
        <v>242</v>
      </c>
      <c r="C249" s="47" t="s">
        <v>2753</v>
      </c>
      <c r="D249" s="52" t="str">
        <f t="shared" si="12"/>
        <v/>
      </c>
      <c r="E249" s="53" t="s">
        <v>329</v>
      </c>
      <c r="F249" s="47" t="s">
        <v>4782</v>
      </c>
      <c r="G249" s="53" t="str">
        <f t="shared" si="11"/>
        <v>Yes</v>
      </c>
      <c r="H249" s="54" t="str">
        <f t="shared" si="14"/>
        <v>Not specified- Contact the district</v>
      </c>
    </row>
    <row r="250" spans="2:8" x14ac:dyDescent="0.25">
      <c r="B250" s="47" t="s">
        <v>243</v>
      </c>
      <c r="C250" s="47" t="s">
        <v>2755</v>
      </c>
      <c r="D250" s="52" t="str">
        <f t="shared" si="12"/>
        <v/>
      </c>
      <c r="E250" s="53" t="s">
        <v>329</v>
      </c>
      <c r="F250" s="47" t="s">
        <v>2</v>
      </c>
      <c r="G250" s="53" t="str">
        <f t="shared" si="11"/>
        <v>Yes</v>
      </c>
      <c r="H250" s="54" t="str">
        <f t="shared" si="14"/>
        <v>9-12</v>
      </c>
    </row>
    <row r="251" spans="2:8" x14ac:dyDescent="0.25">
      <c r="B251" s="47" t="s">
        <v>244</v>
      </c>
      <c r="C251" s="47" t="s">
        <v>2758</v>
      </c>
      <c r="D251" s="52" t="str">
        <f t="shared" si="12"/>
        <v/>
      </c>
      <c r="E251" s="53" t="s">
        <v>329</v>
      </c>
      <c r="F251" s="47" t="s">
        <v>4782</v>
      </c>
      <c r="G251" s="53" t="str">
        <f t="shared" si="11"/>
        <v>Yes</v>
      </c>
      <c r="H251" s="54" t="str">
        <f t="shared" si="14"/>
        <v>K, 2, 4-5, 9-12</v>
      </c>
    </row>
    <row r="252" spans="2:8" x14ac:dyDescent="0.25">
      <c r="B252" s="47" t="s">
        <v>245</v>
      </c>
      <c r="C252" s="47" t="s">
        <v>2762</v>
      </c>
      <c r="D252" s="52" t="str">
        <f t="shared" si="12"/>
        <v/>
      </c>
      <c r="E252" s="53" t="s">
        <v>329</v>
      </c>
      <c r="F252" s="47" t="s">
        <v>5972</v>
      </c>
      <c r="G252" s="53" t="str">
        <f t="shared" si="11"/>
        <v>Yes</v>
      </c>
      <c r="H252" s="54" t="str">
        <f t="shared" si="14"/>
        <v>K-9</v>
      </c>
    </row>
    <row r="253" spans="2:8" x14ac:dyDescent="0.25">
      <c r="B253" s="47" t="s">
        <v>246</v>
      </c>
      <c r="C253" s="47" t="s">
        <v>564</v>
      </c>
      <c r="D253" s="52" t="str">
        <f t="shared" si="12"/>
        <v/>
      </c>
      <c r="E253" s="53" t="s">
        <v>329</v>
      </c>
      <c r="F253" s="47" t="s">
        <v>4782</v>
      </c>
      <c r="G253" s="53" t="str">
        <f t="shared" si="11"/>
        <v>Yes</v>
      </c>
      <c r="H253" s="54" t="str">
        <f t="shared" si="14"/>
        <v>Not specified- Contact the district</v>
      </c>
    </row>
    <row r="254" spans="2:8" x14ac:dyDescent="0.25">
      <c r="B254" s="47" t="s">
        <v>247</v>
      </c>
      <c r="C254" s="47" t="s">
        <v>2770</v>
      </c>
      <c r="D254" s="52" t="str">
        <f t="shared" si="12"/>
        <v/>
      </c>
      <c r="E254" s="53" t="s">
        <v>329</v>
      </c>
      <c r="F254" s="47" t="s">
        <v>5973</v>
      </c>
      <c r="G254" s="53" t="str">
        <f t="shared" si="11"/>
        <v>Yes</v>
      </c>
      <c r="H254" s="54" t="str">
        <f t="shared" si="14"/>
        <v xml:space="preserve">7, 10 </v>
      </c>
    </row>
    <row r="255" spans="2:8" x14ac:dyDescent="0.25">
      <c r="B255" s="47" t="s">
        <v>248</v>
      </c>
      <c r="C255" s="47" t="s">
        <v>2774</v>
      </c>
      <c r="D255" s="52" t="str">
        <f t="shared" si="12"/>
        <v/>
      </c>
      <c r="E255" s="53" t="s">
        <v>329</v>
      </c>
      <c r="F255" s="47" t="s">
        <v>4782</v>
      </c>
      <c r="G255" s="53" t="str">
        <f t="shared" si="11"/>
        <v>Yes</v>
      </c>
      <c r="H255" s="54" t="str">
        <f t="shared" si="14"/>
        <v>Not specified- Contact the district</v>
      </c>
    </row>
    <row r="256" spans="2:8" x14ac:dyDescent="0.25">
      <c r="B256" s="47" t="s">
        <v>249</v>
      </c>
      <c r="C256" s="47" t="s">
        <v>2777</v>
      </c>
      <c r="D256" s="52" t="str">
        <f t="shared" si="12"/>
        <v/>
      </c>
      <c r="E256" s="53" t="s">
        <v>329</v>
      </c>
      <c r="F256" s="47" t="s">
        <v>1</v>
      </c>
      <c r="G256" s="53" t="str">
        <f t="shared" si="11"/>
        <v>Yes</v>
      </c>
      <c r="H256" s="54" t="str">
        <f t="shared" si="14"/>
        <v>9</v>
      </c>
    </row>
    <row r="257" spans="2:8" x14ac:dyDescent="0.25">
      <c r="B257" s="47" t="s">
        <v>250</v>
      </c>
      <c r="C257" s="47" t="s">
        <v>2783</v>
      </c>
      <c r="D257" s="52" t="str">
        <f t="shared" si="12"/>
        <v/>
      </c>
      <c r="E257" s="53" t="s">
        <v>329</v>
      </c>
      <c r="F257" s="47" t="s">
        <v>4782</v>
      </c>
      <c r="G257" s="53" t="str">
        <f t="shared" si="11"/>
        <v>Yes</v>
      </c>
      <c r="H257" s="54" t="str">
        <f t="shared" si="14"/>
        <v>Not specified- Contact the district</v>
      </c>
    </row>
    <row r="258" spans="2:8" x14ac:dyDescent="0.25">
      <c r="B258" s="47" t="s">
        <v>251</v>
      </c>
      <c r="C258" s="47" t="s">
        <v>779</v>
      </c>
      <c r="D258" s="52" t="str">
        <f t="shared" si="12"/>
        <v/>
      </c>
      <c r="E258" s="53" t="s">
        <v>329</v>
      </c>
      <c r="F258" s="47" t="s">
        <v>5974</v>
      </c>
      <c r="G258" s="53" t="str">
        <f t="shared" si="11"/>
        <v>Yes</v>
      </c>
      <c r="H258" s="54" t="str">
        <f t="shared" si="14"/>
        <v>K-5, 7,  9-12</v>
      </c>
    </row>
    <row r="259" spans="2:8" x14ac:dyDescent="0.25">
      <c r="B259" s="47" t="s">
        <v>252</v>
      </c>
      <c r="C259" s="47" t="s">
        <v>2779</v>
      </c>
      <c r="D259" s="52" t="str">
        <f t="shared" si="12"/>
        <v/>
      </c>
      <c r="E259" s="53" t="s">
        <v>328</v>
      </c>
      <c r="F259" s="47" t="s">
        <v>2619</v>
      </c>
      <c r="G259" s="53" t="str">
        <f t="shared" si="11"/>
        <v>No</v>
      </c>
      <c r="H259" s="54" t="str">
        <f t="shared" si="14"/>
        <v/>
      </c>
    </row>
    <row r="260" spans="2:8" x14ac:dyDescent="0.25">
      <c r="B260" s="47" t="s">
        <v>253</v>
      </c>
      <c r="C260" s="47" t="s">
        <v>2787</v>
      </c>
      <c r="D260" s="52" t="str">
        <f t="shared" si="12"/>
        <v/>
      </c>
      <c r="E260" s="53" t="s">
        <v>329</v>
      </c>
      <c r="F260" s="47" t="s">
        <v>4782</v>
      </c>
      <c r="G260" s="53" t="str">
        <f t="shared" si="11"/>
        <v>Yes</v>
      </c>
      <c r="H260" s="54" t="str">
        <f t="shared" si="14"/>
        <v>Not specified- Contact the district</v>
      </c>
    </row>
    <row r="261" spans="2:8" x14ac:dyDescent="0.25">
      <c r="B261" s="47" t="s">
        <v>254</v>
      </c>
      <c r="C261" s="47" t="s">
        <v>2788</v>
      </c>
      <c r="D261" s="52" t="str">
        <f t="shared" si="12"/>
        <v/>
      </c>
      <c r="E261" s="53" t="s">
        <v>329</v>
      </c>
      <c r="F261" s="47" t="s">
        <v>4782</v>
      </c>
      <c r="G261" s="53" t="str">
        <f t="shared" si="11"/>
        <v>Yes</v>
      </c>
      <c r="H261" s="54" t="str">
        <f t="shared" si="14"/>
        <v>9-12</v>
      </c>
    </row>
    <row r="262" spans="2:8" x14ac:dyDescent="0.25">
      <c r="B262" s="47" t="s">
        <v>255</v>
      </c>
      <c r="C262" s="47" t="s">
        <v>2789</v>
      </c>
      <c r="D262" s="52" t="str">
        <f t="shared" si="12"/>
        <v/>
      </c>
      <c r="E262" s="53" t="s">
        <v>328</v>
      </c>
      <c r="F262" s="47"/>
      <c r="G262" s="53" t="str">
        <f t="shared" si="11"/>
        <v>No</v>
      </c>
      <c r="H262" s="54" t="str">
        <f t="shared" si="14"/>
        <v/>
      </c>
    </row>
    <row r="263" spans="2:8" x14ac:dyDescent="0.25">
      <c r="B263" s="47" t="s">
        <v>256</v>
      </c>
      <c r="C263" s="47" t="s">
        <v>2780</v>
      </c>
      <c r="D263" s="52" t="str">
        <f t="shared" si="12"/>
        <v/>
      </c>
      <c r="E263" s="53" t="s">
        <v>329</v>
      </c>
      <c r="F263" s="47" t="s">
        <v>4180</v>
      </c>
      <c r="G263" s="53" t="str">
        <f t="shared" si="11"/>
        <v>Yes</v>
      </c>
      <c r="H263" s="54" t="str">
        <f t="shared" si="14"/>
        <v>5-12</v>
      </c>
    </row>
    <row r="264" spans="2:8" x14ac:dyDescent="0.25">
      <c r="B264" s="47" t="s">
        <v>257</v>
      </c>
      <c r="C264" s="47" t="s">
        <v>1684</v>
      </c>
      <c r="D264" s="52" t="str">
        <f t="shared" si="12"/>
        <v/>
      </c>
      <c r="E264" s="53" t="s">
        <v>329</v>
      </c>
      <c r="F264" s="47" t="s">
        <v>4873</v>
      </c>
      <c r="G264" s="53" t="str">
        <f t="shared" si="11"/>
        <v>Yes</v>
      </c>
      <c r="H264" s="54" t="str">
        <f t="shared" si="14"/>
        <v>Not specified- Contact the district</v>
      </c>
    </row>
    <row r="265" spans="2:8" x14ac:dyDescent="0.25">
      <c r="B265" s="47" t="s">
        <v>258</v>
      </c>
      <c r="C265" s="47" t="s">
        <v>2810</v>
      </c>
      <c r="D265" s="52" t="str">
        <f t="shared" si="12"/>
        <v/>
      </c>
      <c r="E265" s="53" t="s">
        <v>329</v>
      </c>
      <c r="F265" s="47" t="s">
        <v>4782</v>
      </c>
      <c r="G265" s="53" t="str">
        <f t="shared" si="11"/>
        <v>Yes</v>
      </c>
      <c r="H265" s="54" t="str">
        <f t="shared" si="14"/>
        <v>K-6</v>
      </c>
    </row>
    <row r="266" spans="2:8" x14ac:dyDescent="0.25">
      <c r="B266" s="47" t="s">
        <v>259</v>
      </c>
      <c r="C266" s="47" t="s">
        <v>2796</v>
      </c>
      <c r="D266" s="52" t="str">
        <f t="shared" si="12"/>
        <v/>
      </c>
      <c r="E266" s="53" t="s">
        <v>329</v>
      </c>
      <c r="F266" s="47" t="s">
        <v>4782</v>
      </c>
      <c r="G266" s="53" t="str">
        <f t="shared" si="11"/>
        <v>Yes</v>
      </c>
      <c r="H266" s="54" t="str">
        <f t="shared" si="14"/>
        <v>Not specified- Contact the district</v>
      </c>
    </row>
    <row r="267" spans="2:8" x14ac:dyDescent="0.25">
      <c r="B267" s="47" t="s">
        <v>260</v>
      </c>
      <c r="C267" s="47" t="s">
        <v>1086</v>
      </c>
      <c r="D267" s="52" t="str">
        <f t="shared" si="12"/>
        <v/>
      </c>
      <c r="E267" s="53" t="s">
        <v>329</v>
      </c>
      <c r="F267" s="47" t="s">
        <v>4782</v>
      </c>
      <c r="G267" s="53" t="str">
        <f t="shared" si="11"/>
        <v>Yes</v>
      </c>
      <c r="H267" s="54" t="str">
        <f t="shared" si="14"/>
        <v>Not specified- Contact the district</v>
      </c>
    </row>
    <row r="268" spans="2:8" x14ac:dyDescent="0.25">
      <c r="B268" s="47" t="s">
        <v>261</v>
      </c>
      <c r="C268" s="47" t="s">
        <v>1096</v>
      </c>
      <c r="D268" s="52" t="str">
        <f t="shared" si="12"/>
        <v/>
      </c>
      <c r="E268" s="53" t="s">
        <v>329</v>
      </c>
      <c r="F268" s="47" t="s">
        <v>4782</v>
      </c>
      <c r="G268" s="53" t="str">
        <f t="shared" ref="G268:G331" si="15">VLOOKUP(B268,finalpost,12,FALSE)</f>
        <v>Yes</v>
      </c>
      <c r="H268" s="54" t="str">
        <f t="shared" si="14"/>
        <v>Not specified- Contact the district</v>
      </c>
    </row>
    <row r="269" spans="2:8" x14ac:dyDescent="0.25">
      <c r="B269" s="47" t="s">
        <v>262</v>
      </c>
      <c r="C269" s="47" t="s">
        <v>2791</v>
      </c>
      <c r="D269" s="52" t="str">
        <f t="shared" si="12"/>
        <v/>
      </c>
      <c r="E269" s="53" t="s">
        <v>329</v>
      </c>
      <c r="F269" s="47" t="s">
        <v>4782</v>
      </c>
      <c r="G269" s="53" t="str">
        <f t="shared" si="15"/>
        <v>Yes</v>
      </c>
      <c r="H269" s="54" t="str">
        <f t="shared" ref="H269:H332" si="16">VLOOKUP(B269,finalpost,13,FALSE)</f>
        <v xml:space="preserve">9, 10 </v>
      </c>
    </row>
    <row r="270" spans="2:8" x14ac:dyDescent="0.25">
      <c r="B270" s="47" t="s">
        <v>263</v>
      </c>
      <c r="C270" s="47" t="s">
        <v>2797</v>
      </c>
      <c r="D270" s="52" t="str">
        <f t="shared" ref="D270:D332" si="17">IF(VLOOKUP(B270,finalpost,3,FALSE)=0, " ", VLOOKUP(B270,finalpost,3, FALSE))</f>
        <v/>
      </c>
      <c r="E270" s="53" t="s">
        <v>329</v>
      </c>
      <c r="F270" s="47" t="s">
        <v>4782</v>
      </c>
      <c r="G270" s="53" t="str">
        <f t="shared" si="15"/>
        <v>Yes</v>
      </c>
      <c r="H270" s="54" t="str">
        <f t="shared" si="16"/>
        <v>Not specified- Contact the district</v>
      </c>
    </row>
    <row r="271" spans="2:8" x14ac:dyDescent="0.25">
      <c r="B271" s="47" t="s">
        <v>264</v>
      </c>
      <c r="C271" s="47" t="s">
        <v>2799</v>
      </c>
      <c r="D271" s="52" t="str">
        <f t="shared" si="17"/>
        <v/>
      </c>
      <c r="E271" s="53" t="s">
        <v>329</v>
      </c>
      <c r="F271" s="47" t="s">
        <v>4782</v>
      </c>
      <c r="G271" s="53" t="str">
        <f t="shared" si="15"/>
        <v>Yes</v>
      </c>
      <c r="H271" s="54" t="str">
        <f t="shared" si="16"/>
        <v>Not specified- Contact the district</v>
      </c>
    </row>
    <row r="272" spans="2:8" x14ac:dyDescent="0.25">
      <c r="B272" s="47" t="s">
        <v>265</v>
      </c>
      <c r="C272" s="47" t="s">
        <v>2800</v>
      </c>
      <c r="D272" s="52" t="str">
        <f t="shared" si="17"/>
        <v/>
      </c>
      <c r="E272" s="53" t="s">
        <v>329</v>
      </c>
      <c r="F272" s="47" t="s">
        <v>1</v>
      </c>
      <c r="G272" s="53" t="str">
        <f t="shared" si="15"/>
        <v>Yes</v>
      </c>
      <c r="H272" s="54" t="str">
        <f t="shared" si="16"/>
        <v>1, 5, 9</v>
      </c>
    </row>
    <row r="273" spans="2:8" x14ac:dyDescent="0.25">
      <c r="B273" s="47" t="s">
        <v>266</v>
      </c>
      <c r="C273" s="47" t="s">
        <v>1227</v>
      </c>
      <c r="D273" s="52" t="str">
        <f t="shared" si="17"/>
        <v/>
      </c>
      <c r="E273" s="53" t="s">
        <v>329</v>
      </c>
      <c r="F273" s="47" t="s">
        <v>4782</v>
      </c>
      <c r="G273" s="53" t="str">
        <f t="shared" si="15"/>
        <v>Yes</v>
      </c>
      <c r="H273" s="54" t="str">
        <f t="shared" si="16"/>
        <v>Not specified- Contact the district</v>
      </c>
    </row>
    <row r="274" spans="2:8" x14ac:dyDescent="0.25">
      <c r="B274" s="47" t="s">
        <v>267</v>
      </c>
      <c r="C274" s="47" t="s">
        <v>1268</v>
      </c>
      <c r="D274" s="52" t="str">
        <f t="shared" si="17"/>
        <v/>
      </c>
      <c r="E274" s="53" t="s">
        <v>329</v>
      </c>
      <c r="F274" s="47" t="s">
        <v>4427</v>
      </c>
      <c r="G274" s="53" t="str">
        <f t="shared" si="15"/>
        <v>Yes</v>
      </c>
      <c r="H274" s="54" t="str">
        <f t="shared" si="16"/>
        <v>K-6</v>
      </c>
    </row>
    <row r="275" spans="2:8" x14ac:dyDescent="0.25">
      <c r="B275" s="47" t="s">
        <v>268</v>
      </c>
      <c r="C275" s="47" t="s">
        <v>1343</v>
      </c>
      <c r="D275" s="52" t="str">
        <f t="shared" si="17"/>
        <v/>
      </c>
      <c r="E275" s="53" t="s">
        <v>328</v>
      </c>
      <c r="F275" s="47" t="s">
        <v>2619</v>
      </c>
      <c r="G275" s="53" t="str">
        <f t="shared" si="15"/>
        <v>No</v>
      </c>
      <c r="H275" s="54" t="str">
        <f t="shared" si="16"/>
        <v/>
      </c>
    </row>
    <row r="276" spans="2:8" x14ac:dyDescent="0.25">
      <c r="B276" s="47" t="s">
        <v>269</v>
      </c>
      <c r="C276" s="47" t="s">
        <v>2804</v>
      </c>
      <c r="D276" s="52" t="str">
        <f t="shared" si="17"/>
        <v/>
      </c>
      <c r="E276" s="53" t="s">
        <v>328</v>
      </c>
      <c r="F276" s="47" t="s">
        <v>2619</v>
      </c>
      <c r="G276" s="53" t="str">
        <f t="shared" si="15"/>
        <v>No</v>
      </c>
      <c r="H276" s="54" t="str">
        <f t="shared" si="16"/>
        <v/>
      </c>
    </row>
    <row r="277" spans="2:8" x14ac:dyDescent="0.25">
      <c r="B277" s="47" t="s">
        <v>270</v>
      </c>
      <c r="C277" s="47" t="s">
        <v>2793</v>
      </c>
      <c r="D277" s="52" t="str">
        <f t="shared" si="17"/>
        <v/>
      </c>
      <c r="E277" s="53" t="s">
        <v>329</v>
      </c>
      <c r="F277" s="47" t="s">
        <v>4782</v>
      </c>
      <c r="G277" s="53" t="str">
        <f t="shared" si="15"/>
        <v>Yes</v>
      </c>
      <c r="H277" s="54" t="str">
        <f t="shared" si="16"/>
        <v>Not specified- Contact the district</v>
      </c>
    </row>
    <row r="278" spans="2:8" x14ac:dyDescent="0.25">
      <c r="B278" s="47" t="s">
        <v>271</v>
      </c>
      <c r="C278" s="47" t="s">
        <v>2784</v>
      </c>
      <c r="D278" s="52" t="str">
        <f t="shared" si="17"/>
        <v/>
      </c>
      <c r="E278" s="53" t="s">
        <v>328</v>
      </c>
      <c r="F278" s="47"/>
      <c r="G278" s="53" t="str">
        <f t="shared" si="15"/>
        <v>Yes</v>
      </c>
      <c r="H278" s="54" t="str">
        <f t="shared" si="16"/>
        <v>Not specified- Contact the district</v>
      </c>
    </row>
    <row r="279" spans="2:8" x14ac:dyDescent="0.25">
      <c r="B279" s="47" t="s">
        <v>272</v>
      </c>
      <c r="C279" s="47" t="s">
        <v>1499</v>
      </c>
      <c r="D279" s="52" t="str">
        <f t="shared" si="17"/>
        <v/>
      </c>
      <c r="E279" s="53" t="s">
        <v>329</v>
      </c>
      <c r="F279" s="47" t="s">
        <v>4782</v>
      </c>
      <c r="G279" s="53" t="str">
        <f t="shared" si="15"/>
        <v>Yes</v>
      </c>
      <c r="H279" s="54" t="str">
        <f t="shared" si="16"/>
        <v xml:space="preserve">7, 9 </v>
      </c>
    </row>
    <row r="280" spans="2:8" x14ac:dyDescent="0.25">
      <c r="B280" s="47" t="s">
        <v>273</v>
      </c>
      <c r="C280" s="47" t="s">
        <v>2805</v>
      </c>
      <c r="D280" s="52" t="str">
        <f t="shared" si="17"/>
        <v/>
      </c>
      <c r="E280" s="53" t="s">
        <v>329</v>
      </c>
      <c r="F280" s="47" t="s">
        <v>4782</v>
      </c>
      <c r="G280" s="53" t="str">
        <f t="shared" si="15"/>
        <v>Yes</v>
      </c>
      <c r="H280" s="54" t="str">
        <f t="shared" si="16"/>
        <v>Not specified- Contact the district</v>
      </c>
    </row>
    <row r="281" spans="2:8" x14ac:dyDescent="0.25">
      <c r="B281" s="47" t="s">
        <v>274</v>
      </c>
      <c r="C281" s="55" t="s">
        <v>2781</v>
      </c>
      <c r="D281" s="52" t="str">
        <f t="shared" si="17"/>
        <v/>
      </c>
      <c r="E281" s="53" t="s">
        <v>329</v>
      </c>
      <c r="F281" s="47" t="s">
        <v>4782</v>
      </c>
      <c r="G281" s="53" t="str">
        <f t="shared" si="15"/>
        <v>Yes</v>
      </c>
      <c r="H281" s="54" t="str">
        <f t="shared" si="16"/>
        <v>K, 2-9</v>
      </c>
    </row>
    <row r="282" spans="2:8" x14ac:dyDescent="0.25">
      <c r="B282" s="47" t="s">
        <v>275</v>
      </c>
      <c r="C282" s="47" t="s">
        <v>1640</v>
      </c>
      <c r="D282" s="52" t="str">
        <f t="shared" si="17"/>
        <v/>
      </c>
      <c r="E282" s="53" t="s">
        <v>329</v>
      </c>
      <c r="F282" s="47" t="s">
        <v>4782</v>
      </c>
      <c r="G282" s="53" t="str">
        <f t="shared" si="15"/>
        <v>Yes</v>
      </c>
      <c r="H282" s="54" t="str">
        <f t="shared" si="16"/>
        <v>Not specified- Contact the district</v>
      </c>
    </row>
    <row r="283" spans="2:8" x14ac:dyDescent="0.25">
      <c r="B283" s="47" t="s">
        <v>276</v>
      </c>
      <c r="C283" s="47" t="s">
        <v>1620</v>
      </c>
      <c r="D283" s="52" t="str">
        <f t="shared" si="17"/>
        <v/>
      </c>
      <c r="E283" s="53" t="s">
        <v>329</v>
      </c>
      <c r="F283" s="47" t="s">
        <v>4782</v>
      </c>
      <c r="G283" s="53" t="str">
        <f t="shared" si="15"/>
        <v>Yes</v>
      </c>
      <c r="H283" s="54" t="str">
        <f t="shared" si="16"/>
        <v>K-12</v>
      </c>
    </row>
    <row r="284" spans="2:8" x14ac:dyDescent="0.25">
      <c r="B284" s="47" t="s">
        <v>277</v>
      </c>
      <c r="C284" s="47" t="s">
        <v>1660</v>
      </c>
      <c r="D284" s="52" t="str">
        <f t="shared" si="17"/>
        <v/>
      </c>
      <c r="E284" s="53" t="s">
        <v>329</v>
      </c>
      <c r="F284" s="47" t="s">
        <v>5975</v>
      </c>
      <c r="G284" s="53" t="str">
        <f t="shared" si="15"/>
        <v>Yes</v>
      </c>
      <c r="H284" s="54" t="str">
        <f t="shared" si="16"/>
        <v>2-6, 8-11</v>
      </c>
    </row>
    <row r="285" spans="2:8" x14ac:dyDescent="0.25">
      <c r="B285" s="47" t="s">
        <v>278</v>
      </c>
      <c r="C285" s="47" t="s">
        <v>1668</v>
      </c>
      <c r="D285" s="52" t="str">
        <f t="shared" si="17"/>
        <v/>
      </c>
      <c r="E285" s="53" t="s">
        <v>329</v>
      </c>
      <c r="F285" s="47" t="s">
        <v>5976</v>
      </c>
      <c r="G285" s="53" t="str">
        <f t="shared" si="15"/>
        <v>Yes</v>
      </c>
      <c r="H285" s="54" t="str">
        <f t="shared" si="16"/>
        <v>3-8, 10-12</v>
      </c>
    </row>
    <row r="286" spans="2:8" x14ac:dyDescent="0.25">
      <c r="B286" s="47" t="s">
        <v>279</v>
      </c>
      <c r="C286" s="47" t="s">
        <v>2807</v>
      </c>
      <c r="D286" s="52" t="str">
        <f t="shared" si="17"/>
        <v/>
      </c>
      <c r="E286" s="53" t="s">
        <v>329</v>
      </c>
      <c r="F286" s="47" t="s">
        <v>4782</v>
      </c>
      <c r="G286" s="53" t="str">
        <f t="shared" si="15"/>
        <v>Yes</v>
      </c>
      <c r="H286" s="54" t="str">
        <f t="shared" si="16"/>
        <v>Not specified- Contact the district</v>
      </c>
    </row>
    <row r="287" spans="2:8" x14ac:dyDescent="0.25">
      <c r="B287" s="47" t="s">
        <v>280</v>
      </c>
      <c r="C287" s="47" t="s">
        <v>2808</v>
      </c>
      <c r="D287" s="52" t="str">
        <f t="shared" si="17"/>
        <v/>
      </c>
      <c r="E287" s="53" t="s">
        <v>328</v>
      </c>
      <c r="F287" s="47" t="s">
        <v>2619</v>
      </c>
      <c r="G287" s="53" t="str">
        <f t="shared" si="15"/>
        <v>No</v>
      </c>
      <c r="H287" s="54" t="str">
        <f t="shared" si="16"/>
        <v/>
      </c>
    </row>
    <row r="288" spans="2:8" x14ac:dyDescent="0.25">
      <c r="B288" s="47" t="s">
        <v>281</v>
      </c>
      <c r="C288" s="47" t="s">
        <v>1762</v>
      </c>
      <c r="D288" s="52" t="str">
        <f t="shared" si="17"/>
        <v>*</v>
      </c>
      <c r="E288" s="53" t="s">
        <v>328</v>
      </c>
      <c r="F288" s="47" t="s">
        <v>2619</v>
      </c>
      <c r="G288" s="53" t="str">
        <f t="shared" si="15"/>
        <v>No</v>
      </c>
      <c r="H288" s="54" t="str">
        <f t="shared" si="16"/>
        <v/>
      </c>
    </row>
    <row r="289" spans="2:8" x14ac:dyDescent="0.25">
      <c r="B289" s="47" t="s">
        <v>282</v>
      </c>
      <c r="C289" s="47" t="s">
        <v>1854</v>
      </c>
      <c r="D289" s="52" t="str">
        <f t="shared" si="17"/>
        <v/>
      </c>
      <c r="E289" s="53" t="s">
        <v>329</v>
      </c>
      <c r="F289" s="47" t="s">
        <v>4782</v>
      </c>
      <c r="G289" s="53" t="str">
        <f t="shared" si="15"/>
        <v>Yes</v>
      </c>
      <c r="H289" s="54" t="str">
        <f t="shared" si="16"/>
        <v>Not specified- Contact the district</v>
      </c>
    </row>
    <row r="290" spans="2:8" x14ac:dyDescent="0.25">
      <c r="B290" s="47" t="s">
        <v>283</v>
      </c>
      <c r="C290" s="47" t="s">
        <v>1901</v>
      </c>
      <c r="D290" s="52" t="str">
        <f t="shared" si="17"/>
        <v/>
      </c>
      <c r="E290" s="53" t="s">
        <v>328</v>
      </c>
      <c r="F290" s="47" t="s">
        <v>2619</v>
      </c>
      <c r="G290" s="53" t="str">
        <f t="shared" si="15"/>
        <v>Yes</v>
      </c>
      <c r="H290" s="54" t="str">
        <f t="shared" si="16"/>
        <v>9-12</v>
      </c>
    </row>
    <row r="291" spans="2:8" x14ac:dyDescent="0.25">
      <c r="B291" s="47" t="s">
        <v>284</v>
      </c>
      <c r="C291" s="47" t="s">
        <v>1911</v>
      </c>
      <c r="D291" s="52" t="str">
        <f t="shared" si="17"/>
        <v/>
      </c>
      <c r="E291" s="53" t="s">
        <v>329</v>
      </c>
      <c r="F291" s="47" t="s">
        <v>4782</v>
      </c>
      <c r="G291" s="53" t="str">
        <f t="shared" si="15"/>
        <v>Yes</v>
      </c>
      <c r="H291" s="54" t="str">
        <f t="shared" si="16"/>
        <v>7, 9-10</v>
      </c>
    </row>
    <row r="292" spans="2:8" x14ac:dyDescent="0.25">
      <c r="B292" s="47" t="s">
        <v>285</v>
      </c>
      <c r="C292" s="47" t="s">
        <v>1949</v>
      </c>
      <c r="D292" s="52" t="str">
        <f t="shared" si="17"/>
        <v/>
      </c>
      <c r="E292" s="53" t="s">
        <v>329</v>
      </c>
      <c r="F292" s="47" t="s">
        <v>4782</v>
      </c>
      <c r="G292" s="53" t="str">
        <f t="shared" si="15"/>
        <v>Yes</v>
      </c>
      <c r="H292" s="54" t="str">
        <f t="shared" si="16"/>
        <v>Not specified- Contact the district</v>
      </c>
    </row>
    <row r="293" spans="2:8" x14ac:dyDescent="0.25">
      <c r="B293" s="47" t="s">
        <v>286</v>
      </c>
      <c r="C293" s="47" t="s">
        <v>1970</v>
      </c>
      <c r="D293" s="52" t="str">
        <f t="shared" si="17"/>
        <v/>
      </c>
      <c r="E293" s="53" t="s">
        <v>329</v>
      </c>
      <c r="F293" s="47" t="s">
        <v>4782</v>
      </c>
      <c r="G293" s="53" t="str">
        <f t="shared" si="15"/>
        <v>Yes</v>
      </c>
      <c r="H293" s="54" t="str">
        <f t="shared" si="16"/>
        <v>7-12</v>
      </c>
    </row>
    <row r="294" spans="2:8" x14ac:dyDescent="0.25">
      <c r="B294" s="47" t="s">
        <v>287</v>
      </c>
      <c r="C294" s="47" t="s">
        <v>2077</v>
      </c>
      <c r="D294" s="52" t="str">
        <f t="shared" si="17"/>
        <v>*</v>
      </c>
      <c r="E294" s="53" t="s">
        <v>328</v>
      </c>
      <c r="F294" s="47" t="s">
        <v>2619</v>
      </c>
      <c r="G294" s="53" t="str">
        <f t="shared" si="15"/>
        <v>No</v>
      </c>
      <c r="H294" s="54" t="str">
        <f t="shared" si="16"/>
        <v/>
      </c>
    </row>
    <row r="295" spans="2:8" x14ac:dyDescent="0.25">
      <c r="B295" s="47" t="s">
        <v>288</v>
      </c>
      <c r="C295" s="47" t="s">
        <v>2768</v>
      </c>
      <c r="D295" s="52" t="str">
        <f t="shared" si="17"/>
        <v/>
      </c>
      <c r="E295" s="53" t="s">
        <v>329</v>
      </c>
      <c r="F295" s="47" t="s">
        <v>1</v>
      </c>
      <c r="G295" s="53" t="str">
        <f t="shared" si="15"/>
        <v>Yes</v>
      </c>
      <c r="H295" s="54" t="str">
        <f t="shared" si="16"/>
        <v>9</v>
      </c>
    </row>
    <row r="296" spans="2:8" x14ac:dyDescent="0.25">
      <c r="B296" s="47" t="s">
        <v>289</v>
      </c>
      <c r="C296" s="47" t="s">
        <v>2139</v>
      </c>
      <c r="D296" s="52" t="str">
        <f t="shared" si="17"/>
        <v/>
      </c>
      <c r="E296" s="53" t="s">
        <v>329</v>
      </c>
      <c r="F296" s="47" t="s">
        <v>4179</v>
      </c>
      <c r="G296" s="53" t="str">
        <f t="shared" si="15"/>
        <v>Yes</v>
      </c>
      <c r="H296" s="54" t="str">
        <f t="shared" si="16"/>
        <v>Not specified- Contact the district</v>
      </c>
    </row>
    <row r="297" spans="2:8" x14ac:dyDescent="0.25">
      <c r="B297" s="47" t="s">
        <v>290</v>
      </c>
      <c r="C297" s="55" t="s">
        <v>2798</v>
      </c>
      <c r="D297" s="52" t="str">
        <f t="shared" si="17"/>
        <v/>
      </c>
      <c r="E297" s="53" t="s">
        <v>329</v>
      </c>
      <c r="F297" s="47" t="s">
        <v>5977</v>
      </c>
      <c r="G297" s="53" t="str">
        <f t="shared" si="15"/>
        <v>Yes</v>
      </c>
      <c r="H297" s="54" t="str">
        <f t="shared" si="16"/>
        <v>K-2, 5, 7-12</v>
      </c>
    </row>
    <row r="298" spans="2:8" x14ac:dyDescent="0.25">
      <c r="B298" s="47" t="s">
        <v>291</v>
      </c>
      <c r="C298" s="47" t="s">
        <v>2792</v>
      </c>
      <c r="D298" s="52" t="str">
        <f t="shared" si="17"/>
        <v/>
      </c>
      <c r="E298" s="53" t="s">
        <v>329</v>
      </c>
      <c r="F298" s="47" t="s">
        <v>4782</v>
      </c>
      <c r="G298" s="53" t="str">
        <f t="shared" si="15"/>
        <v>Yes</v>
      </c>
      <c r="H298" s="54" t="str">
        <f t="shared" si="16"/>
        <v>Not specified- Contact the district</v>
      </c>
    </row>
    <row r="299" spans="2:8" x14ac:dyDescent="0.25">
      <c r="B299" s="47" t="s">
        <v>292</v>
      </c>
      <c r="C299" s="47" t="s">
        <v>2200</v>
      </c>
      <c r="D299" s="52" t="str">
        <f t="shared" si="17"/>
        <v/>
      </c>
      <c r="E299" s="53" t="s">
        <v>329</v>
      </c>
      <c r="F299" s="47" t="s">
        <v>5975</v>
      </c>
      <c r="G299" s="53" t="str">
        <f t="shared" si="15"/>
        <v>Yes</v>
      </c>
      <c r="H299" s="54" t="str">
        <f t="shared" si="16"/>
        <v>7-8</v>
      </c>
    </row>
    <row r="300" spans="2:8" x14ac:dyDescent="0.25">
      <c r="B300" s="47" t="s">
        <v>293</v>
      </c>
      <c r="C300" s="47" t="s">
        <v>2225</v>
      </c>
      <c r="D300" s="52" t="str">
        <f t="shared" si="17"/>
        <v/>
      </c>
      <c r="E300" s="53" t="s">
        <v>329</v>
      </c>
      <c r="F300" s="47" t="s">
        <v>4782</v>
      </c>
      <c r="G300" s="53" t="str">
        <f t="shared" si="15"/>
        <v>Yes</v>
      </c>
      <c r="H300" s="54" t="str">
        <f t="shared" si="16"/>
        <v>Not specified- Contact the district</v>
      </c>
    </row>
    <row r="301" spans="2:8" x14ac:dyDescent="0.25">
      <c r="B301" s="47" t="s">
        <v>294</v>
      </c>
      <c r="C301" s="47" t="s">
        <v>2785</v>
      </c>
      <c r="D301" s="52" t="str">
        <f t="shared" si="17"/>
        <v/>
      </c>
      <c r="E301" s="53" t="s">
        <v>329</v>
      </c>
      <c r="F301" s="47" t="s">
        <v>4782</v>
      </c>
      <c r="G301" s="53" t="str">
        <f t="shared" si="15"/>
        <v>Yes</v>
      </c>
      <c r="H301" s="54" t="str">
        <f t="shared" si="16"/>
        <v>Not specified- Contact the district</v>
      </c>
    </row>
    <row r="302" spans="2:8" x14ac:dyDescent="0.25">
      <c r="B302" s="47" t="s">
        <v>295</v>
      </c>
      <c r="C302" s="47" t="s">
        <v>2255</v>
      </c>
      <c r="D302" s="52" t="str">
        <f t="shared" si="17"/>
        <v/>
      </c>
      <c r="E302" s="53" t="s">
        <v>328</v>
      </c>
      <c r="F302" s="47" t="s">
        <v>2619</v>
      </c>
      <c r="G302" s="53" t="str">
        <f t="shared" si="15"/>
        <v>Yes</v>
      </c>
      <c r="H302" s="54" t="str">
        <f t="shared" si="16"/>
        <v>9-10</v>
      </c>
    </row>
    <row r="303" spans="2:8" x14ac:dyDescent="0.25">
      <c r="B303" s="47" t="s">
        <v>296</v>
      </c>
      <c r="C303" s="47" t="s">
        <v>2814</v>
      </c>
      <c r="D303" s="52" t="str">
        <f t="shared" si="17"/>
        <v/>
      </c>
      <c r="E303" s="53" t="s">
        <v>329</v>
      </c>
      <c r="F303" s="47" t="s">
        <v>4782</v>
      </c>
      <c r="G303" s="53" t="str">
        <f t="shared" si="15"/>
        <v>Yes</v>
      </c>
      <c r="H303" s="54" t="str">
        <f t="shared" si="16"/>
        <v>Not specified- Contact the district</v>
      </c>
    </row>
    <row r="304" spans="2:8" x14ac:dyDescent="0.25">
      <c r="B304" s="47" t="s">
        <v>297</v>
      </c>
      <c r="C304" s="47" t="s">
        <v>2801</v>
      </c>
      <c r="D304" s="52" t="str">
        <f t="shared" si="17"/>
        <v/>
      </c>
      <c r="E304" s="53" t="s">
        <v>329</v>
      </c>
      <c r="F304" s="47" t="s">
        <v>4782</v>
      </c>
      <c r="G304" s="53" t="str">
        <f t="shared" si="15"/>
        <v>Yes</v>
      </c>
      <c r="H304" s="54" t="str">
        <f t="shared" si="16"/>
        <v>K, 11</v>
      </c>
    </row>
    <row r="305" spans="2:8" x14ac:dyDescent="0.25">
      <c r="B305" s="47" t="s">
        <v>298</v>
      </c>
      <c r="C305" s="47" t="s">
        <v>2771</v>
      </c>
      <c r="D305" s="52" t="str">
        <f t="shared" si="17"/>
        <v/>
      </c>
      <c r="E305" s="53" t="s">
        <v>328</v>
      </c>
      <c r="F305" s="47" t="s">
        <v>2619</v>
      </c>
      <c r="G305" s="53" t="str">
        <f t="shared" si="15"/>
        <v>No</v>
      </c>
      <c r="H305" s="54" t="str">
        <f t="shared" si="16"/>
        <v/>
      </c>
    </row>
    <row r="306" spans="2:8" x14ac:dyDescent="0.25">
      <c r="B306" s="47" t="s">
        <v>299</v>
      </c>
      <c r="C306" s="47" t="s">
        <v>2767</v>
      </c>
      <c r="D306" s="52" t="str">
        <f t="shared" si="17"/>
        <v/>
      </c>
      <c r="E306" s="53" t="s">
        <v>328</v>
      </c>
      <c r="F306" s="47" t="s">
        <v>2619</v>
      </c>
      <c r="G306" s="53" t="str">
        <f t="shared" si="15"/>
        <v>No</v>
      </c>
      <c r="H306" s="54" t="str">
        <f t="shared" si="16"/>
        <v/>
      </c>
    </row>
    <row r="307" spans="2:8" x14ac:dyDescent="0.25">
      <c r="B307" s="47" t="s">
        <v>300</v>
      </c>
      <c r="C307" s="47" t="s">
        <v>2760</v>
      </c>
      <c r="D307" s="52" t="str">
        <f t="shared" si="17"/>
        <v/>
      </c>
      <c r="E307" s="53" t="s">
        <v>328</v>
      </c>
      <c r="F307" s="47" t="s">
        <v>2619</v>
      </c>
      <c r="G307" s="53" t="str">
        <f t="shared" si="15"/>
        <v>No</v>
      </c>
      <c r="H307" s="54" t="str">
        <f t="shared" si="16"/>
        <v/>
      </c>
    </row>
    <row r="308" spans="2:8" x14ac:dyDescent="0.25">
      <c r="B308" s="47" t="s">
        <v>301</v>
      </c>
      <c r="C308" s="47" t="s">
        <v>2769</v>
      </c>
      <c r="D308" s="52" t="str">
        <f t="shared" si="17"/>
        <v/>
      </c>
      <c r="E308" s="53" t="s">
        <v>328</v>
      </c>
      <c r="F308" s="47" t="s">
        <v>2619</v>
      </c>
      <c r="G308" s="53" t="str">
        <f t="shared" si="15"/>
        <v>No</v>
      </c>
      <c r="H308" s="54" t="str">
        <f t="shared" si="16"/>
        <v/>
      </c>
    </row>
    <row r="309" spans="2:8" x14ac:dyDescent="0.25">
      <c r="B309" s="47" t="s">
        <v>302</v>
      </c>
      <c r="C309" s="47" t="s">
        <v>2764</v>
      </c>
      <c r="D309" s="52" t="str">
        <f t="shared" si="17"/>
        <v/>
      </c>
      <c r="E309" s="53" t="s">
        <v>328</v>
      </c>
      <c r="F309" s="47" t="s">
        <v>2619</v>
      </c>
      <c r="G309" s="53" t="str">
        <f t="shared" si="15"/>
        <v>No</v>
      </c>
      <c r="H309" s="54" t="str">
        <f t="shared" si="16"/>
        <v/>
      </c>
    </row>
    <row r="310" spans="2:8" x14ac:dyDescent="0.25">
      <c r="B310" s="47" t="s">
        <v>303</v>
      </c>
      <c r="C310" s="47" t="s">
        <v>2773</v>
      </c>
      <c r="D310" s="52" t="str">
        <f t="shared" si="17"/>
        <v/>
      </c>
      <c r="E310" s="53" t="s">
        <v>328</v>
      </c>
      <c r="F310" s="47" t="s">
        <v>2619</v>
      </c>
      <c r="G310" s="53" t="str">
        <f t="shared" si="15"/>
        <v>No</v>
      </c>
      <c r="H310" s="54" t="str">
        <f t="shared" si="16"/>
        <v/>
      </c>
    </row>
    <row r="311" spans="2:8" x14ac:dyDescent="0.25">
      <c r="B311" s="47" t="s">
        <v>304</v>
      </c>
      <c r="C311" s="47" t="s">
        <v>2772</v>
      </c>
      <c r="D311" s="52" t="str">
        <f t="shared" si="17"/>
        <v/>
      </c>
      <c r="E311" s="53" t="s">
        <v>328</v>
      </c>
      <c r="F311" s="47" t="s">
        <v>2619</v>
      </c>
      <c r="G311" s="53" t="str">
        <f t="shared" si="15"/>
        <v>No</v>
      </c>
      <c r="H311" s="54" t="str">
        <f t="shared" si="16"/>
        <v/>
      </c>
    </row>
    <row r="312" spans="2:8" x14ac:dyDescent="0.25">
      <c r="B312" s="47" t="s">
        <v>305</v>
      </c>
      <c r="C312" s="47" t="s">
        <v>2794</v>
      </c>
      <c r="D312" s="52" t="str">
        <f t="shared" si="17"/>
        <v/>
      </c>
      <c r="E312" s="53" t="s">
        <v>328</v>
      </c>
      <c r="F312" s="47" t="s">
        <v>2619</v>
      </c>
      <c r="G312" s="53" t="str">
        <f t="shared" si="15"/>
        <v>No</v>
      </c>
      <c r="H312" s="54" t="str">
        <f t="shared" si="16"/>
        <v/>
      </c>
    </row>
    <row r="313" spans="2:8" x14ac:dyDescent="0.25">
      <c r="B313" s="47" t="s">
        <v>306</v>
      </c>
      <c r="C313" s="47" t="s">
        <v>2754</v>
      </c>
      <c r="D313" s="52" t="str">
        <f t="shared" si="17"/>
        <v/>
      </c>
      <c r="E313" s="53" t="s">
        <v>328</v>
      </c>
      <c r="F313" s="47" t="s">
        <v>2619</v>
      </c>
      <c r="G313" s="53" t="str">
        <f t="shared" si="15"/>
        <v>No</v>
      </c>
      <c r="H313" s="54" t="str">
        <f t="shared" si="16"/>
        <v/>
      </c>
    </row>
    <row r="314" spans="2:8" x14ac:dyDescent="0.25">
      <c r="B314" s="47" t="s">
        <v>307</v>
      </c>
      <c r="C314" s="47" t="s">
        <v>2786</v>
      </c>
      <c r="D314" s="52" t="str">
        <f t="shared" si="17"/>
        <v/>
      </c>
      <c r="E314" s="53" t="s">
        <v>328</v>
      </c>
      <c r="F314" s="47" t="s">
        <v>2619</v>
      </c>
      <c r="G314" s="53" t="str">
        <f t="shared" si="15"/>
        <v>No</v>
      </c>
      <c r="H314" s="54" t="str">
        <f t="shared" si="16"/>
        <v/>
      </c>
    </row>
    <row r="315" spans="2:8" x14ac:dyDescent="0.25">
      <c r="B315" s="47" t="s">
        <v>308</v>
      </c>
      <c r="C315" s="47" t="s">
        <v>2790</v>
      </c>
      <c r="D315" s="52" t="str">
        <f t="shared" si="17"/>
        <v/>
      </c>
      <c r="E315" s="53" t="s">
        <v>329</v>
      </c>
      <c r="F315" s="47" t="s">
        <v>5936</v>
      </c>
      <c r="G315" s="53" t="str">
        <f t="shared" si="15"/>
        <v>No</v>
      </c>
      <c r="H315" s="54" t="str">
        <f t="shared" si="16"/>
        <v/>
      </c>
    </row>
    <row r="316" spans="2:8" x14ac:dyDescent="0.25">
      <c r="B316" s="47" t="s">
        <v>309</v>
      </c>
      <c r="C316" s="47" t="s">
        <v>2757</v>
      </c>
      <c r="D316" s="52" t="str">
        <f t="shared" si="17"/>
        <v/>
      </c>
      <c r="E316" s="53" t="s">
        <v>328</v>
      </c>
      <c r="F316" s="47" t="s">
        <v>2619</v>
      </c>
      <c r="G316" s="53" t="str">
        <f t="shared" si="15"/>
        <v>No</v>
      </c>
      <c r="H316" s="54" t="str">
        <f t="shared" si="16"/>
        <v/>
      </c>
    </row>
    <row r="317" spans="2:8" x14ac:dyDescent="0.25">
      <c r="B317" s="47" t="s">
        <v>310</v>
      </c>
      <c r="C317" s="47" t="s">
        <v>2747</v>
      </c>
      <c r="D317" s="52" t="str">
        <f t="shared" si="17"/>
        <v/>
      </c>
      <c r="E317" s="53" t="s">
        <v>328</v>
      </c>
      <c r="F317" s="47" t="s">
        <v>2619</v>
      </c>
      <c r="G317" s="53" t="str">
        <f t="shared" si="15"/>
        <v>No</v>
      </c>
      <c r="H317" s="54" t="str">
        <f t="shared" si="16"/>
        <v/>
      </c>
    </row>
    <row r="318" spans="2:8" x14ac:dyDescent="0.25">
      <c r="B318" s="47" t="s">
        <v>311</v>
      </c>
      <c r="C318" s="47" t="s">
        <v>2756</v>
      </c>
      <c r="D318" s="52" t="str">
        <f t="shared" si="17"/>
        <v/>
      </c>
      <c r="E318" s="53" t="s">
        <v>329</v>
      </c>
      <c r="F318" s="47" t="s">
        <v>4428</v>
      </c>
      <c r="G318" s="53" t="str">
        <f t="shared" si="15"/>
        <v>Yes</v>
      </c>
      <c r="H318" s="54" t="str">
        <f t="shared" si="16"/>
        <v>10-12</v>
      </c>
    </row>
    <row r="319" spans="2:8" x14ac:dyDescent="0.25">
      <c r="B319" s="47" t="s">
        <v>312</v>
      </c>
      <c r="C319" s="47" t="s">
        <v>2751</v>
      </c>
      <c r="D319" s="52" t="str">
        <f t="shared" si="17"/>
        <v/>
      </c>
      <c r="E319" s="53" t="s">
        <v>328</v>
      </c>
      <c r="F319" s="47" t="s">
        <v>2619</v>
      </c>
      <c r="G319" s="53" t="str">
        <f t="shared" si="15"/>
        <v>No</v>
      </c>
      <c r="H319" s="54" t="str">
        <f t="shared" si="16"/>
        <v/>
      </c>
    </row>
    <row r="320" spans="2:8" x14ac:dyDescent="0.25">
      <c r="B320" s="47" t="s">
        <v>313</v>
      </c>
      <c r="C320" s="47" t="s">
        <v>2763</v>
      </c>
      <c r="D320" s="52" t="str">
        <f t="shared" si="17"/>
        <v>*</v>
      </c>
      <c r="E320" s="53" t="s">
        <v>329</v>
      </c>
      <c r="F320" s="47" t="s">
        <v>4782</v>
      </c>
      <c r="G320" s="53" t="str">
        <f t="shared" si="15"/>
        <v>No</v>
      </c>
      <c r="H320" s="54" t="str">
        <f t="shared" si="16"/>
        <v/>
      </c>
    </row>
    <row r="321" spans="2:8" x14ac:dyDescent="0.25">
      <c r="B321" s="47" t="s">
        <v>314</v>
      </c>
      <c r="C321" s="47" t="s">
        <v>2782</v>
      </c>
      <c r="D321" s="52" t="str">
        <f t="shared" si="17"/>
        <v/>
      </c>
      <c r="E321" s="53" t="s">
        <v>328</v>
      </c>
      <c r="F321" s="47" t="s">
        <v>2619</v>
      </c>
      <c r="G321" s="53" t="str">
        <f t="shared" si="15"/>
        <v>No</v>
      </c>
      <c r="H321" s="54" t="str">
        <f t="shared" si="16"/>
        <v/>
      </c>
    </row>
    <row r="322" spans="2:8" x14ac:dyDescent="0.25">
      <c r="B322" s="47" t="s">
        <v>315</v>
      </c>
      <c r="C322" s="47" t="s">
        <v>2748</v>
      </c>
      <c r="D322" s="52" t="str">
        <f t="shared" si="17"/>
        <v/>
      </c>
      <c r="E322" s="53" t="s">
        <v>328</v>
      </c>
      <c r="F322" s="47" t="s">
        <v>2619</v>
      </c>
      <c r="G322" s="53" t="str">
        <f t="shared" si="15"/>
        <v>No</v>
      </c>
      <c r="H322" s="54" t="str">
        <f t="shared" si="16"/>
        <v/>
      </c>
    </row>
    <row r="323" spans="2:8" x14ac:dyDescent="0.25">
      <c r="B323" s="47" t="s">
        <v>316</v>
      </c>
      <c r="C323" s="47" t="s">
        <v>2766</v>
      </c>
      <c r="D323" s="52" t="str">
        <f t="shared" si="17"/>
        <v/>
      </c>
      <c r="E323" s="53" t="s">
        <v>329</v>
      </c>
      <c r="F323" s="47" t="s">
        <v>4782</v>
      </c>
      <c r="G323" s="53" t="str">
        <f t="shared" si="15"/>
        <v>Yes</v>
      </c>
      <c r="H323" s="54" t="str">
        <f t="shared" si="16"/>
        <v>Not specified- Contact the district</v>
      </c>
    </row>
    <row r="324" spans="2:8" x14ac:dyDescent="0.25">
      <c r="B324" s="47" t="s">
        <v>317</v>
      </c>
      <c r="C324" s="47" t="s">
        <v>2765</v>
      </c>
      <c r="D324" s="52" t="str">
        <f t="shared" si="17"/>
        <v/>
      </c>
      <c r="E324" s="53" t="s">
        <v>328</v>
      </c>
      <c r="F324" s="53" t="s">
        <v>2619</v>
      </c>
      <c r="G324" s="53" t="str">
        <f t="shared" si="15"/>
        <v>No</v>
      </c>
      <c r="H324" s="54" t="str">
        <f t="shared" si="16"/>
        <v/>
      </c>
    </row>
    <row r="325" spans="2:8" x14ac:dyDescent="0.25">
      <c r="B325" s="47" t="s">
        <v>318</v>
      </c>
      <c r="C325" s="47" t="s">
        <v>2778</v>
      </c>
      <c r="D325" s="52" t="str">
        <f t="shared" si="17"/>
        <v/>
      </c>
      <c r="E325" s="53" t="s">
        <v>328</v>
      </c>
      <c r="F325" s="53" t="s">
        <v>2619</v>
      </c>
      <c r="G325" s="53" t="str">
        <f t="shared" si="15"/>
        <v>No</v>
      </c>
      <c r="H325" s="54" t="str">
        <f t="shared" si="16"/>
        <v/>
      </c>
    </row>
    <row r="326" spans="2:8" x14ac:dyDescent="0.25">
      <c r="B326" s="47" t="s">
        <v>319</v>
      </c>
      <c r="C326" s="47" t="s">
        <v>2745</v>
      </c>
      <c r="D326" s="52" t="str">
        <f t="shared" si="17"/>
        <v/>
      </c>
      <c r="E326" s="53" t="s">
        <v>328</v>
      </c>
      <c r="F326" s="53" t="s">
        <v>2619</v>
      </c>
      <c r="G326" s="53" t="str">
        <f t="shared" si="15"/>
        <v>No</v>
      </c>
      <c r="H326" s="54" t="str">
        <f t="shared" si="16"/>
        <v/>
      </c>
    </row>
    <row r="327" spans="2:8" x14ac:dyDescent="0.25">
      <c r="B327" s="47" t="s">
        <v>320</v>
      </c>
      <c r="C327" s="47" t="s">
        <v>2759</v>
      </c>
      <c r="D327" s="52" t="str">
        <f t="shared" si="17"/>
        <v/>
      </c>
      <c r="E327" s="53" t="s">
        <v>328</v>
      </c>
      <c r="F327" s="53" t="s">
        <v>2619</v>
      </c>
      <c r="G327" s="53" t="str">
        <f t="shared" si="15"/>
        <v>No</v>
      </c>
      <c r="H327" s="54" t="str">
        <f t="shared" si="16"/>
        <v/>
      </c>
    </row>
    <row r="328" spans="2:8" x14ac:dyDescent="0.25">
      <c r="B328" s="47" t="s">
        <v>321</v>
      </c>
      <c r="C328" s="47" t="s">
        <v>2795</v>
      </c>
      <c r="D328" s="52" t="str">
        <f t="shared" si="17"/>
        <v/>
      </c>
      <c r="E328" s="53" t="s">
        <v>328</v>
      </c>
      <c r="F328" s="53" t="s">
        <v>2619</v>
      </c>
      <c r="G328" s="53" t="str">
        <f t="shared" si="15"/>
        <v>No</v>
      </c>
      <c r="H328" s="54" t="str">
        <f t="shared" si="16"/>
        <v/>
      </c>
    </row>
    <row r="329" spans="2:8" x14ac:dyDescent="0.25">
      <c r="B329" s="47" t="s">
        <v>322</v>
      </c>
      <c r="C329" s="47" t="s">
        <v>2775</v>
      </c>
      <c r="D329" s="52" t="str">
        <f t="shared" si="17"/>
        <v/>
      </c>
      <c r="E329" s="53" t="s">
        <v>328</v>
      </c>
      <c r="F329" s="53" t="s">
        <v>2619</v>
      </c>
      <c r="G329" s="53" t="str">
        <f t="shared" si="15"/>
        <v>No</v>
      </c>
      <c r="H329" s="54" t="str">
        <f t="shared" si="16"/>
        <v/>
      </c>
    </row>
    <row r="330" spans="2:8" x14ac:dyDescent="0.25">
      <c r="B330" s="47" t="s">
        <v>323</v>
      </c>
      <c r="C330" s="47" t="s">
        <v>2752</v>
      </c>
      <c r="D330" s="52" t="str">
        <f t="shared" si="17"/>
        <v>*</v>
      </c>
      <c r="E330" s="53" t="s">
        <v>328</v>
      </c>
      <c r="F330" s="53" t="s">
        <v>2619</v>
      </c>
      <c r="G330" s="53" t="str">
        <f t="shared" si="15"/>
        <v>No</v>
      </c>
      <c r="H330" s="54" t="str">
        <f t="shared" si="16"/>
        <v/>
      </c>
    </row>
    <row r="331" spans="2:8" x14ac:dyDescent="0.25">
      <c r="B331" s="47" t="s">
        <v>324</v>
      </c>
      <c r="C331" s="47" t="s">
        <v>2749</v>
      </c>
      <c r="D331" s="52" t="str">
        <f t="shared" si="17"/>
        <v/>
      </c>
      <c r="E331" s="53" t="s">
        <v>328</v>
      </c>
      <c r="F331" s="53" t="s">
        <v>2619</v>
      </c>
      <c r="G331" s="53" t="str">
        <f t="shared" si="15"/>
        <v>No</v>
      </c>
      <c r="H331" s="54" t="str">
        <f t="shared" si="16"/>
        <v/>
      </c>
    </row>
    <row r="332" spans="2:8" x14ac:dyDescent="0.25">
      <c r="B332" s="47" t="s">
        <v>325</v>
      </c>
      <c r="C332" s="47" t="s">
        <v>2761</v>
      </c>
      <c r="D332" s="52" t="str">
        <f t="shared" si="17"/>
        <v/>
      </c>
      <c r="E332" s="53" t="s">
        <v>328</v>
      </c>
      <c r="F332" s="53" t="s">
        <v>2619</v>
      </c>
      <c r="G332" s="53" t="str">
        <f t="shared" ref="G332" si="18">VLOOKUP(B332,finalpost,12,FALSE)</f>
        <v>No</v>
      </c>
      <c r="H332" s="54" t="str">
        <f t="shared" si="16"/>
        <v/>
      </c>
    </row>
    <row r="333" spans="2:8" x14ac:dyDescent="0.25">
      <c r="F333" s="3"/>
    </row>
    <row r="334" spans="2:8" x14ac:dyDescent="0.25">
      <c r="F334" s="3"/>
    </row>
  </sheetData>
  <autoFilter ref="B12:H332" xr:uid="{00000000-0001-0000-0100-000000000000}"/>
  <mergeCells count="7">
    <mergeCell ref="B1:H1"/>
    <mergeCell ref="B2:H2"/>
    <mergeCell ref="B4:H4"/>
    <mergeCell ref="B6:H6"/>
    <mergeCell ref="E11:F11"/>
    <mergeCell ref="G11:H11"/>
    <mergeCell ref="E5:F5"/>
  </mergeCells>
  <hyperlinks>
    <hyperlink ref="B8" r:id="rId1" display="http://profiles.doe.mass.edu/" xr:uid="{1110A305-9B2C-4FB2-A61D-C54AC7A70E53}"/>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R334"/>
  <sheetViews>
    <sheetView showGridLines="0" topLeftCell="A8" zoomScale="83" zoomScaleNormal="85" workbookViewId="0">
      <pane xSplit="3" ySplit="5" topLeftCell="D13" activePane="bottomRight" state="frozen"/>
      <selection activeCell="A8" sqref="A8"/>
      <selection pane="topRight" activeCell="D8" sqref="D8"/>
      <selection pane="bottomLeft" activeCell="A13" sqref="A13"/>
      <selection pane="bottomRight" activeCell="M31" sqref="M31"/>
    </sheetView>
  </sheetViews>
  <sheetFormatPr defaultColWidth="8.85546875" defaultRowHeight="15" x14ac:dyDescent="0.25"/>
  <cols>
    <col min="1" max="1" width="11.140625" customWidth="1"/>
    <col min="2" max="2" width="57" customWidth="1"/>
    <col min="3" max="3" width="7.5703125" bestFit="1" customWidth="1"/>
    <col min="4" max="4" width="11.140625" customWidth="1"/>
    <col min="5" max="5" width="11.85546875" bestFit="1" customWidth="1"/>
    <col min="6" max="7" width="11.140625" customWidth="1"/>
    <col min="8" max="8" width="12.140625" bestFit="1" customWidth="1"/>
    <col min="9" max="9" width="11.140625" customWidth="1"/>
    <col min="10" max="10" width="17.140625" style="59" customWidth="1"/>
    <col min="11" max="11" width="17.85546875" style="59" bestFit="1" customWidth="1"/>
    <col min="12" max="12" width="11.140625" style="59" customWidth="1"/>
    <col min="13" max="13" width="17.85546875" style="59" bestFit="1" customWidth="1"/>
    <col min="14" max="14" width="15.42578125" style="60" bestFit="1" customWidth="1"/>
    <col min="15" max="15" width="11.140625" style="59" customWidth="1"/>
    <col min="16" max="16" width="40" bestFit="1" customWidth="1"/>
    <col min="17" max="17" width="10.7109375" customWidth="1"/>
    <col min="18" max="18" width="22.140625" customWidth="1"/>
  </cols>
  <sheetData>
    <row r="1" spans="1:18" ht="18.75" x14ac:dyDescent="0.3">
      <c r="A1" s="15"/>
      <c r="B1" s="15"/>
      <c r="C1" s="15"/>
      <c r="D1" s="15"/>
      <c r="E1" s="15"/>
      <c r="F1" s="15"/>
      <c r="G1" s="10"/>
      <c r="H1" s="15"/>
      <c r="I1" s="10"/>
      <c r="J1" s="57"/>
      <c r="K1" s="57"/>
      <c r="L1" s="57"/>
      <c r="M1" s="57"/>
      <c r="N1" s="58"/>
      <c r="O1" s="57"/>
      <c r="P1" s="10"/>
    </row>
    <row r="2" spans="1:18" ht="18.75" x14ac:dyDescent="0.3">
      <c r="A2" s="15"/>
      <c r="B2" s="15"/>
      <c r="C2" s="15"/>
      <c r="D2" s="15"/>
      <c r="E2" s="15"/>
      <c r="F2" s="15"/>
      <c r="G2" s="10"/>
      <c r="H2" s="15"/>
      <c r="I2" s="10"/>
      <c r="J2" s="57"/>
      <c r="K2" s="57"/>
      <c r="L2" s="57"/>
      <c r="M2" s="57"/>
      <c r="N2" s="58"/>
      <c r="O2" s="57"/>
      <c r="P2" s="10"/>
    </row>
    <row r="3" spans="1:18" ht="14.45" customHeight="1" x14ac:dyDescent="0.25">
      <c r="F3" s="3"/>
      <c r="H3" s="4"/>
    </row>
    <row r="4" spans="1:18" ht="15.75" x14ac:dyDescent="0.25">
      <c r="A4" s="16"/>
      <c r="B4" s="16"/>
      <c r="C4" s="16"/>
      <c r="D4" s="16"/>
      <c r="E4" s="16"/>
      <c r="F4" s="17"/>
      <c r="H4" s="16"/>
    </row>
    <row r="5" spans="1:18" ht="15.75" x14ac:dyDescent="0.25">
      <c r="A5" s="16"/>
      <c r="B5" s="16"/>
      <c r="C5" s="16"/>
      <c r="D5" s="16"/>
      <c r="E5" s="16"/>
      <c r="F5" s="17"/>
      <c r="H5" s="16"/>
    </row>
    <row r="6" spans="1:18" ht="78" customHeight="1" x14ac:dyDescent="0.25">
      <c r="A6" s="18"/>
      <c r="B6" s="18"/>
      <c r="C6" s="18"/>
      <c r="D6" s="18"/>
      <c r="E6" s="18"/>
      <c r="F6" s="19"/>
      <c r="H6" s="20"/>
    </row>
    <row r="7" spans="1:18" x14ac:dyDescent="0.25">
      <c r="A7" s="5"/>
      <c r="B7" s="5"/>
      <c r="C7" s="5"/>
      <c r="D7" s="5"/>
      <c r="E7" s="5"/>
      <c r="F7" s="6"/>
    </row>
    <row r="8" spans="1:18" ht="15.6" customHeight="1" x14ac:dyDescent="0.25">
      <c r="A8" s="11"/>
      <c r="D8" s="41"/>
      <c r="F8" s="1"/>
      <c r="I8" s="1"/>
      <c r="P8" s="1"/>
    </row>
    <row r="9" spans="1:18" x14ac:dyDescent="0.25">
      <c r="D9" s="21"/>
      <c r="E9" s="42"/>
      <c r="F9" s="8"/>
      <c r="L9" s="59" t="s">
        <v>4066</v>
      </c>
      <c r="M9" s="61"/>
      <c r="N9" s="59"/>
    </row>
    <row r="10" spans="1:18" x14ac:dyDescent="0.25">
      <c r="E10" s="43"/>
      <c r="F10" s="8"/>
      <c r="H10" s="21"/>
    </row>
    <row r="11" spans="1:18" x14ac:dyDescent="0.25">
      <c r="A11" s="1">
        <f>COUNTA(A13:A332)</f>
        <v>320</v>
      </c>
      <c r="D11" s="84" t="s">
        <v>5348</v>
      </c>
      <c r="E11" s="84"/>
      <c r="F11" s="83" t="s">
        <v>2616</v>
      </c>
      <c r="G11" s="83"/>
      <c r="H11" s="83"/>
      <c r="I11" s="85" t="s">
        <v>2615</v>
      </c>
      <c r="J11" s="85"/>
      <c r="K11" s="85"/>
      <c r="L11" s="86" t="s">
        <v>5605</v>
      </c>
      <c r="M11" s="86"/>
      <c r="N11" s="62"/>
      <c r="O11" s="63">
        <f>COUNTIF(O13:O332,"=1")</f>
        <v>18</v>
      </c>
    </row>
    <row r="12" spans="1:18" x14ac:dyDescent="0.25">
      <c r="A12" t="s">
        <v>326</v>
      </c>
      <c r="B12" t="s">
        <v>6</v>
      </c>
      <c r="C12" s="12" t="s">
        <v>2455</v>
      </c>
      <c r="D12" s="23" t="s">
        <v>4462</v>
      </c>
      <c r="E12" s="14" t="s">
        <v>2459</v>
      </c>
      <c r="F12" s="12" t="s">
        <v>4033</v>
      </c>
      <c r="G12" s="12" t="s">
        <v>327</v>
      </c>
      <c r="H12" s="14" t="s">
        <v>2461</v>
      </c>
      <c r="I12" s="12" t="s">
        <v>2486</v>
      </c>
      <c r="J12" s="64" t="s">
        <v>2487</v>
      </c>
      <c r="K12" s="64" t="s">
        <v>2614</v>
      </c>
      <c r="L12" s="64" t="s">
        <v>2613</v>
      </c>
      <c r="M12" s="64" t="s">
        <v>2617</v>
      </c>
      <c r="N12" s="65" t="s">
        <v>4876</v>
      </c>
      <c r="O12" s="64" t="s">
        <v>2488</v>
      </c>
      <c r="P12" t="s">
        <v>2454</v>
      </c>
      <c r="Q12" s="7" t="s">
        <v>4414</v>
      </c>
      <c r="R12" s="7" t="s">
        <v>4177</v>
      </c>
    </row>
    <row r="13" spans="1:18" x14ac:dyDescent="0.25">
      <c r="A13" t="s">
        <v>7</v>
      </c>
      <c r="B13" t="s">
        <v>347</v>
      </c>
      <c r="C13" s="12" t="str">
        <f>IF(AND(VLOOKUP(A13,RecFTEs,4,FALSE)&gt;0,Table1[[#This Row],[FinalStatus]]="No"),"*","")</f>
        <v/>
      </c>
      <c r="D13" s="22" t="s">
        <v>328</v>
      </c>
      <c r="E13" s="22" t="s">
        <v>2619</v>
      </c>
      <c r="F13" s="12"/>
      <c r="G13" s="12"/>
      <c r="H13" s="14"/>
      <c r="I13" s="22" t="str">
        <f>IF(ISNA(VLOOKUP($A13,survey,9,FALSE)),"",VLOOKUP($A13,survey,9,FALSE))</f>
        <v>No</v>
      </c>
      <c r="J13" s="66" t="str">
        <f>IF(ISNA(VLOOKUP($A13,survey,9,FALSE)),"",VLOOKUP($A13,survey,9,FALSE))</f>
        <v>No</v>
      </c>
      <c r="K13" s="66" t="str">
        <f t="shared" ref="K13:K76" si="0">IF(ISNA(VLOOKUP(A13,survey,40,FALSE)),"",IF(VLOOKUP(A13,survey,40,FALSE)&lt;&gt;0,VLOOKUP(A13,survey,40,FALSE),""))</f>
        <v/>
      </c>
      <c r="L13" s="66" t="str">
        <f>IF(AND(I13="",F13=0),"Yes", IF(I13="",F13,I13))</f>
        <v>No</v>
      </c>
      <c r="M13" s="66" t="str">
        <f t="shared" ref="M13:M74" si="1">IF(K13&lt;&gt;"",K13,IF(H13&lt;&gt;0,H13,""))</f>
        <v/>
      </c>
      <c r="N13" s="67">
        <f>VLOOKUP(Table1[[#This Row],[LEA]], RecFTEs, 4, FALSE)</f>
        <v>0</v>
      </c>
      <c r="O13" s="61">
        <f>IF(AND(F13="",J13=""),1,0)</f>
        <v>0</v>
      </c>
      <c r="P13" t="str">
        <f t="shared" ref="P13:P74" si="2">VLOOKUP(A13,sups,14,FALSE)</f>
        <v>peterschafer@abingtonps.org</v>
      </c>
      <c r="Q13" s="37"/>
      <c r="R13" s="36" t="str">
        <f>VLOOKUP(Table1[[#This Row],[LEA]],SurveyExport723!A:AX, 3, FALSE)</f>
        <v>Danielle Gaylor</v>
      </c>
    </row>
    <row r="14" spans="1:18" x14ac:dyDescent="0.25">
      <c r="A14" t="s">
        <v>8</v>
      </c>
      <c r="B14" t="s">
        <v>362</v>
      </c>
      <c r="C14" s="12" t="str">
        <f>IF(AND(VLOOKUP(A14,RecFTEs,4,FALSE)&gt;0,Table1[[#This Row],[FinalStatus]]="No"),"*","")</f>
        <v/>
      </c>
      <c r="D14" s="22" t="s">
        <v>328</v>
      </c>
      <c r="E14" s="22" t="s">
        <v>2619</v>
      </c>
      <c r="F14" s="12"/>
      <c r="G14" s="12"/>
      <c r="H14" s="14"/>
      <c r="I14" s="22" t="str">
        <f t="shared" ref="I14:I74" si="3">IF(ISNA(VLOOKUP($A14,survey,9,FALSE)),"",VLOOKUP($A14,survey,9,FALSE))</f>
        <v>No</v>
      </c>
      <c r="J14" s="66" t="str">
        <f t="shared" ref="J14:J77" si="4">IF(ISNA(VLOOKUP($A14,survey,9,FALSE)),"",VLOOKUP($A14,survey,9,FALSE))</f>
        <v>No</v>
      </c>
      <c r="K14" s="66" t="str">
        <f t="shared" si="0"/>
        <v/>
      </c>
      <c r="L14" s="66" t="str">
        <f t="shared" ref="L14:L77" si="5">IF(AND(I14="",F14=0),"Yes", IF(I14="",F14,I14))</f>
        <v>No</v>
      </c>
      <c r="M14" s="66" t="str">
        <f t="shared" si="1"/>
        <v/>
      </c>
      <c r="N14" s="67">
        <f>VLOOKUP(Table1[[#This Row],[LEA]], RecFTEs, 4, FALSE)</f>
        <v>0</v>
      </c>
      <c r="O14" s="61">
        <f t="shared" ref="O14:O74" si="6">IF(AND(F14="",J14=""),1,0)</f>
        <v>0</v>
      </c>
      <c r="P14" t="str">
        <f t="shared" si="2"/>
        <v>paulabailey@acushnetschools.us</v>
      </c>
      <c r="Q14" s="37"/>
      <c r="R14" s="36" t="str">
        <f>VLOOKUP(Table1[[#This Row],[LEA]],SurveyExport723!A:AX, 3, FALSE)</f>
        <v>Paula J Bailey</v>
      </c>
    </row>
    <row r="15" spans="1:18" hidden="1" x14ac:dyDescent="0.25">
      <c r="A15" t="s">
        <v>9</v>
      </c>
      <c r="B15" t="s">
        <v>377</v>
      </c>
      <c r="C15" s="12" t="str">
        <f>IF(AND(VLOOKUP(A15,RecFTEs,4,FALSE)&gt;0,Table1[[#This Row],[FinalStatus]]="No"),"*","")</f>
        <v/>
      </c>
      <c r="D15" s="22" t="s">
        <v>329</v>
      </c>
      <c r="E15" s="22" t="s">
        <v>4782</v>
      </c>
      <c r="F15" s="12"/>
      <c r="G15" s="12"/>
      <c r="H15" s="14"/>
      <c r="I15" s="22" t="str">
        <f t="shared" si="3"/>
        <v>Yes</v>
      </c>
      <c r="J15" s="66" t="str">
        <f t="shared" si="4"/>
        <v>Yes</v>
      </c>
      <c r="K15" s="66" t="str">
        <f t="shared" si="0"/>
        <v>1, 7, 9</v>
      </c>
      <c r="L15" s="66" t="str">
        <f t="shared" si="5"/>
        <v>Yes</v>
      </c>
      <c r="M15" s="66" t="str">
        <f t="shared" si="1"/>
        <v>1, 7, 9</v>
      </c>
      <c r="N15" s="67">
        <f>VLOOKUP(Table1[[#This Row],[LEA]], RecFTEs, 4, FALSE)</f>
        <v>58.580000000000005</v>
      </c>
      <c r="O15" s="61">
        <f t="shared" si="6"/>
        <v>0</v>
      </c>
      <c r="P15" t="str">
        <f t="shared" si="2"/>
        <v>shoffman@agawamed.org</v>
      </c>
      <c r="Q15" s="33"/>
      <c r="R15" s="36" t="str">
        <f>VLOOKUP(Table1[[#This Row],[LEA]],SurveyExport723!A:AX, 3, FALSE)</f>
        <v>Kimberly O'Brien</v>
      </c>
    </row>
    <row r="16" spans="1:18" hidden="1" x14ac:dyDescent="0.25">
      <c r="A16" t="s">
        <v>10</v>
      </c>
      <c r="B16" t="s">
        <v>389</v>
      </c>
      <c r="C16" s="12" t="str">
        <f>IF(AND(VLOOKUP(A16,RecFTEs,4,FALSE)&gt;0,Table1[[#This Row],[FinalStatus]]="No"),"*","")</f>
        <v/>
      </c>
      <c r="D16" s="22" t="s">
        <v>329</v>
      </c>
      <c r="E16" s="22" t="s">
        <v>5942</v>
      </c>
      <c r="F16" s="12"/>
      <c r="G16" s="12"/>
      <c r="H16" s="14"/>
      <c r="I16" s="22" t="str">
        <f t="shared" si="3"/>
        <v>Yes</v>
      </c>
      <c r="J16" s="66" t="str">
        <f t="shared" si="4"/>
        <v>Yes</v>
      </c>
      <c r="K16" s="66" t="str">
        <f t="shared" si="0"/>
        <v>K-2, 6-11</v>
      </c>
      <c r="L16" s="66" t="str">
        <f t="shared" si="5"/>
        <v>Yes</v>
      </c>
      <c r="M16" s="66" t="str">
        <f t="shared" si="1"/>
        <v>K-2, 6-11</v>
      </c>
      <c r="N16" s="67">
        <f>VLOOKUP(Table1[[#This Row],[LEA]], RecFTEs, 4, FALSE)</f>
        <v>70.180000000000007</v>
      </c>
      <c r="O16" s="61">
        <f t="shared" si="6"/>
        <v>0</v>
      </c>
      <c r="P16" t="str">
        <f t="shared" si="2"/>
        <v>elizabeth.mcandrews@amesburyma.gov</v>
      </c>
      <c r="Q16" s="33"/>
      <c r="R16" s="36" t="str">
        <f>VLOOKUP(Table1[[#This Row],[LEA]],SurveyExport723!A:AX, 3, FALSE)</f>
        <v>Daniel Grayton</v>
      </c>
    </row>
    <row r="17" spans="1:18" hidden="1" x14ac:dyDescent="0.25">
      <c r="A17" t="s">
        <v>11</v>
      </c>
      <c r="B17" t="s">
        <v>395</v>
      </c>
      <c r="C17" s="12" t="str">
        <f>IF(AND(VLOOKUP(A17,RecFTEs,4,FALSE)&gt;0,Table1[[#This Row],[FinalStatus]]="No"),"*","")</f>
        <v/>
      </c>
      <c r="D17" s="22" t="s">
        <v>329</v>
      </c>
      <c r="E17" s="22" t="s">
        <v>4782</v>
      </c>
      <c r="F17" s="12"/>
      <c r="G17" s="12"/>
      <c r="H17" s="14"/>
      <c r="I17" s="22" t="str">
        <f t="shared" si="3"/>
        <v>Yes</v>
      </c>
      <c r="J17" s="66" t="str">
        <f t="shared" si="4"/>
        <v>Yes</v>
      </c>
      <c r="K17" s="66" t="str">
        <f t="shared" si="0"/>
        <v>Not specified- Contact the district</v>
      </c>
      <c r="L17" s="66" t="str">
        <f t="shared" si="5"/>
        <v>Yes</v>
      </c>
      <c r="M17" s="66" t="str">
        <f t="shared" si="1"/>
        <v>Not specified- Contact the district</v>
      </c>
      <c r="N17" s="67">
        <f>VLOOKUP(Table1[[#This Row],[LEA]], RecFTEs, 4, FALSE)</f>
        <v>95.16</v>
      </c>
      <c r="O17" s="61">
        <f t="shared" si="6"/>
        <v>0</v>
      </c>
      <c r="P17" t="str">
        <f t="shared" si="2"/>
        <v>slaughterd@arps.org</v>
      </c>
      <c r="Q17" s="33"/>
      <c r="R17" s="36" t="str">
        <f>VLOOKUP(Table1[[#This Row],[LEA]],SurveyExport723!A:AX, 3, FALSE)</f>
        <v>Shannon Bernacchia</v>
      </c>
    </row>
    <row r="18" spans="1:18" x14ac:dyDescent="0.25">
      <c r="A18" t="s">
        <v>12</v>
      </c>
      <c r="B18" t="s">
        <v>405</v>
      </c>
      <c r="C18" s="12" t="str">
        <f>IF(AND(VLOOKUP(A18,RecFTEs,4,FALSE)&gt;0,Table1[[#This Row],[FinalStatus]]="No"),"*","")</f>
        <v/>
      </c>
      <c r="D18" s="22" t="s">
        <v>328</v>
      </c>
      <c r="E18" s="22" t="s">
        <v>2619</v>
      </c>
      <c r="F18" s="12"/>
      <c r="G18" s="12"/>
      <c r="H18" s="14"/>
      <c r="I18" s="22" t="str">
        <f t="shared" si="3"/>
        <v>No</v>
      </c>
      <c r="J18" s="66" t="str">
        <f t="shared" si="4"/>
        <v>No</v>
      </c>
      <c r="K18" s="66" t="str">
        <f t="shared" si="0"/>
        <v/>
      </c>
      <c r="L18" s="66" t="str">
        <f t="shared" si="5"/>
        <v>No</v>
      </c>
      <c r="M18" s="66" t="str">
        <f t="shared" si="1"/>
        <v/>
      </c>
      <c r="N18" s="67">
        <f>VLOOKUP(Table1[[#This Row],[LEA]], RecFTEs, 4, FALSE)</f>
        <v>0</v>
      </c>
      <c r="O18" s="61">
        <f t="shared" si="6"/>
        <v>0</v>
      </c>
      <c r="P18" t="str">
        <f t="shared" si="2"/>
        <v>magda.parvey@andoverma.us</v>
      </c>
      <c r="Q18" s="33"/>
      <c r="R18" s="36" t="str">
        <f>VLOOKUP(Table1[[#This Row],[LEA]],SurveyExport723!A:AX, 3, FALSE)</f>
        <v>Alison Phelan</v>
      </c>
    </row>
    <row r="19" spans="1:18" x14ac:dyDescent="0.25">
      <c r="A19" t="s">
        <v>13</v>
      </c>
      <c r="B19" t="s">
        <v>421</v>
      </c>
      <c r="C19" s="12" t="str">
        <f>IF(AND(VLOOKUP(A19,RecFTEs,4,FALSE)&gt;0,Table1[[#This Row],[FinalStatus]]="No"),"*","")</f>
        <v/>
      </c>
      <c r="D19" s="22" t="s">
        <v>328</v>
      </c>
      <c r="E19" s="22" t="s">
        <v>2619</v>
      </c>
      <c r="F19" s="12"/>
      <c r="G19" s="12"/>
      <c r="H19" s="14"/>
      <c r="I19" s="22" t="str">
        <f t="shared" si="3"/>
        <v>No</v>
      </c>
      <c r="J19" s="66" t="str">
        <f t="shared" si="4"/>
        <v>No</v>
      </c>
      <c r="K19" s="66" t="str">
        <f t="shared" si="0"/>
        <v/>
      </c>
      <c r="L19" s="66" t="str">
        <f t="shared" si="5"/>
        <v>No</v>
      </c>
      <c r="M19" s="66" t="str">
        <f t="shared" si="1"/>
        <v/>
      </c>
      <c r="N19" s="67">
        <f>VLOOKUP(Table1[[#This Row],[LEA]], RecFTEs, 4, FALSE)</f>
        <v>0</v>
      </c>
      <c r="O19" s="61">
        <f t="shared" si="6"/>
        <v>0</v>
      </c>
      <c r="P19" t="str">
        <f t="shared" si="2"/>
        <v>ehoman@arlington.k12.ma.us</v>
      </c>
      <c r="Q19" s="33"/>
      <c r="R19" s="36" t="str">
        <f>VLOOKUP(Table1[[#This Row],[LEA]],SurveyExport723!A:AX, 3, FALSE)</f>
        <v>Elizabeth M. Diggins</v>
      </c>
    </row>
    <row r="20" spans="1:18" hidden="1" x14ac:dyDescent="0.25">
      <c r="A20" t="s">
        <v>14</v>
      </c>
      <c r="B20" t="s">
        <v>447</v>
      </c>
      <c r="C20" s="12" t="str">
        <f>IF(AND(VLOOKUP(A20,RecFTEs,4,FALSE)&gt;0,Table1[[#This Row],[FinalStatus]]="No"),"*","")</f>
        <v/>
      </c>
      <c r="D20" s="22" t="s">
        <v>329</v>
      </c>
      <c r="E20" s="22" t="s">
        <v>5943</v>
      </c>
      <c r="F20" s="12"/>
      <c r="G20" s="12"/>
      <c r="H20" s="14"/>
      <c r="I20" s="22" t="str">
        <f t="shared" si="3"/>
        <v>Yes</v>
      </c>
      <c r="J20" s="66" t="str">
        <f t="shared" si="4"/>
        <v>Yes</v>
      </c>
      <c r="K20" s="66" t="str">
        <f t="shared" si="0"/>
        <v>K-12</v>
      </c>
      <c r="L20" s="66" t="str">
        <f t="shared" si="5"/>
        <v>Yes</v>
      </c>
      <c r="M20" s="66" t="str">
        <f t="shared" si="1"/>
        <v>K-12</v>
      </c>
      <c r="N20" s="67">
        <f>VLOOKUP(Table1[[#This Row],[LEA]], RecFTEs, 4, FALSE)</f>
        <v>44.27</v>
      </c>
      <c r="O20" s="61">
        <f t="shared" si="6"/>
        <v>0</v>
      </c>
      <c r="P20" t="str">
        <f t="shared" si="2"/>
        <v>jadams@ashland.k12.ma.us</v>
      </c>
      <c r="Q20" s="33"/>
      <c r="R20" s="36" t="str">
        <f>VLOOKUP(Table1[[#This Row],[LEA]],SurveyExport723!A:AX, 3, FALSE)</f>
        <v>Gretchen King</v>
      </c>
    </row>
    <row r="21" spans="1:18" x14ac:dyDescent="0.25">
      <c r="A21" t="s">
        <v>15</v>
      </c>
      <c r="B21" t="s">
        <v>469</v>
      </c>
      <c r="C21" s="12" t="str">
        <f>IF(AND(VLOOKUP(A21,RecFTEs,4,FALSE)&gt;0,Table1[[#This Row],[FinalStatus]]="No"),"*","")</f>
        <v/>
      </c>
      <c r="D21" s="22" t="s">
        <v>328</v>
      </c>
      <c r="E21" s="22" t="s">
        <v>2619</v>
      </c>
      <c r="F21" s="12"/>
      <c r="G21" s="12"/>
      <c r="H21" s="14"/>
      <c r="I21" s="22" t="str">
        <f t="shared" si="3"/>
        <v>No</v>
      </c>
      <c r="J21" s="66" t="str">
        <f t="shared" si="4"/>
        <v>No</v>
      </c>
      <c r="K21" s="66" t="str">
        <f t="shared" si="0"/>
        <v/>
      </c>
      <c r="L21" s="66" t="str">
        <f t="shared" si="5"/>
        <v>No</v>
      </c>
      <c r="M21" s="66" t="str">
        <f t="shared" si="1"/>
        <v/>
      </c>
      <c r="N21" s="67">
        <f>VLOOKUP(Table1[[#This Row],[LEA]], RecFTEs, 4, FALSE)</f>
        <v>0</v>
      </c>
      <c r="O21" s="61">
        <f t="shared" si="6"/>
        <v>0</v>
      </c>
      <c r="P21" t="str">
        <f t="shared" si="2"/>
        <v>dsawyer@attleboroschools.com</v>
      </c>
      <c r="Q21" s="33"/>
      <c r="R21" s="36" t="str">
        <f>VLOOKUP(Table1[[#This Row],[LEA]],SurveyExport723!A:AX, 3, FALSE)</f>
        <v>David Renoni</v>
      </c>
    </row>
    <row r="22" spans="1:18" hidden="1" x14ac:dyDescent="0.25">
      <c r="A22" t="s">
        <v>16</v>
      </c>
      <c r="B22" t="s">
        <v>477</v>
      </c>
      <c r="C22" s="12" t="str">
        <f>IF(AND(VLOOKUP(A22,RecFTEs,4,FALSE)&gt;0,Table1[[#This Row],[FinalStatus]]="No"),"*","")</f>
        <v/>
      </c>
      <c r="D22" s="22" t="s">
        <v>329</v>
      </c>
      <c r="E22" s="22" t="s">
        <v>4872</v>
      </c>
      <c r="F22" s="12"/>
      <c r="G22" s="12"/>
      <c r="H22" s="14"/>
      <c r="I22" s="22" t="str">
        <f t="shared" si="3"/>
        <v>Yes</v>
      </c>
      <c r="J22" s="66" t="str">
        <f t="shared" si="4"/>
        <v>Yes</v>
      </c>
      <c r="K22" s="66" t="str">
        <f t="shared" si="0"/>
        <v>6-11</v>
      </c>
      <c r="L22" s="66" t="str">
        <f t="shared" si="5"/>
        <v>Yes</v>
      </c>
      <c r="M22" s="66" t="str">
        <f t="shared" si="1"/>
        <v>6-11</v>
      </c>
      <c r="N22" s="67">
        <f>VLOOKUP(Table1[[#This Row],[LEA]], RecFTEs, 4, FALSE)</f>
        <v>75</v>
      </c>
      <c r="O22" s="61">
        <f t="shared" si="6"/>
        <v>0</v>
      </c>
      <c r="P22" t="str">
        <f t="shared" si="2"/>
        <v>echamberland@auburn.k12.ma.us</v>
      </c>
      <c r="Q22" s="33"/>
      <c r="R22" s="36" t="str">
        <f>VLOOKUP(Table1[[#This Row],[LEA]],SurveyExport723!A:AX, 3, FALSE)</f>
        <v>Elizabeth Chamberland</v>
      </c>
    </row>
    <row r="23" spans="1:18" hidden="1" x14ac:dyDescent="0.25">
      <c r="A23" t="s">
        <v>17</v>
      </c>
      <c r="B23" t="s">
        <v>485</v>
      </c>
      <c r="C23" s="12" t="str">
        <f>IF(AND(VLOOKUP(A23,RecFTEs,4,FALSE)&gt;0,Table1[[#This Row],[FinalStatus]]="No"),"*","")</f>
        <v/>
      </c>
      <c r="D23" s="22" t="s">
        <v>329</v>
      </c>
      <c r="E23" s="22" t="s">
        <v>4782</v>
      </c>
      <c r="F23" s="12"/>
      <c r="G23" s="12"/>
      <c r="H23" s="14"/>
      <c r="I23" s="22" t="str">
        <f t="shared" si="3"/>
        <v>Yes</v>
      </c>
      <c r="J23" s="66" t="str">
        <f t="shared" si="4"/>
        <v>Yes</v>
      </c>
      <c r="K23" s="66" t="str">
        <f t="shared" si="0"/>
        <v>Not specified- Contact the district</v>
      </c>
      <c r="L23" s="66" t="str">
        <f t="shared" si="5"/>
        <v>Yes</v>
      </c>
      <c r="M23" s="66" t="str">
        <f t="shared" si="1"/>
        <v>Not specified- Contact the district</v>
      </c>
      <c r="N23" s="67">
        <f>VLOOKUP(Table1[[#This Row],[LEA]], RecFTEs, 4, FALSE)</f>
        <v>161.37999999999997</v>
      </c>
      <c r="O23" s="61">
        <f t="shared" si="6"/>
        <v>0</v>
      </c>
      <c r="P23" t="str">
        <f t="shared" si="2"/>
        <v>cgodino@avon.k12.ma.us</v>
      </c>
      <c r="Q23" s="37"/>
      <c r="R23" s="36" t="str">
        <f>VLOOKUP(Table1[[#This Row],[LEA]],SurveyExport723!A:AX, 3, FALSE)</f>
        <v>Lori Jodoin</v>
      </c>
    </row>
    <row r="24" spans="1:18" hidden="1" x14ac:dyDescent="0.25">
      <c r="A24" t="s">
        <v>18</v>
      </c>
      <c r="B24" t="s">
        <v>500</v>
      </c>
      <c r="C24" s="12" t="str">
        <f>IF(AND(VLOOKUP(A24,RecFTEs,4,FALSE)&gt;0,Table1[[#This Row],[FinalStatus]]="No"),"*","")</f>
        <v/>
      </c>
      <c r="D24" s="22" t="s">
        <v>329</v>
      </c>
      <c r="E24" s="22" t="s">
        <v>4782</v>
      </c>
      <c r="F24" s="12"/>
      <c r="G24" s="12"/>
      <c r="H24" s="14"/>
      <c r="I24" s="22" t="str">
        <f t="shared" si="3"/>
        <v>Yes</v>
      </c>
      <c r="J24" s="66" t="str">
        <f t="shared" si="4"/>
        <v>Yes</v>
      </c>
      <c r="K24" s="66" t="str">
        <f t="shared" si="0"/>
        <v>Not specified- Contact the district</v>
      </c>
      <c r="L24" s="66" t="str">
        <f t="shared" si="5"/>
        <v>Yes</v>
      </c>
      <c r="M24" s="66" t="str">
        <f t="shared" si="1"/>
        <v>Not specified- Contact the district</v>
      </c>
      <c r="N24" s="67">
        <f>VLOOKUP(Table1[[#This Row],[LEA]], RecFTEs, 4, FALSE)</f>
        <v>110.62999999999998</v>
      </c>
      <c r="O24" s="61">
        <f t="shared" si="6"/>
        <v>0</v>
      </c>
      <c r="P24" t="str">
        <f t="shared" si="2"/>
        <v>ahern_sara@mybps.us</v>
      </c>
      <c r="Q24" s="37"/>
      <c r="R24" s="36" t="str">
        <f>VLOOKUP(Table1[[#This Row],[LEA]],SurveyExport723!A:AX, 3, FALSE)</f>
        <v>Jen Kruczek</v>
      </c>
    </row>
    <row r="25" spans="1:18" x14ac:dyDescent="0.25">
      <c r="A25" t="s">
        <v>19</v>
      </c>
      <c r="B25" t="s">
        <v>520</v>
      </c>
      <c r="C25" s="12" t="str">
        <f>IF(AND(VLOOKUP(A25,RecFTEs,4,FALSE)&gt;0,Table1[[#This Row],[FinalStatus]]="No"),"*","")</f>
        <v/>
      </c>
      <c r="D25" s="22" t="s">
        <v>328</v>
      </c>
      <c r="E25" s="22" t="s">
        <v>2619</v>
      </c>
      <c r="F25" s="12"/>
      <c r="G25" s="12"/>
      <c r="H25" s="14"/>
      <c r="I25" s="22" t="str">
        <f t="shared" si="3"/>
        <v>No</v>
      </c>
      <c r="J25" s="66" t="str">
        <f t="shared" si="4"/>
        <v>No</v>
      </c>
      <c r="K25" s="66" t="str">
        <f t="shared" si="0"/>
        <v/>
      </c>
      <c r="L25" s="66" t="str">
        <f t="shared" si="5"/>
        <v>No</v>
      </c>
      <c r="M25" s="66" t="str">
        <f t="shared" si="1"/>
        <v/>
      </c>
      <c r="N25" s="67">
        <f>VLOOKUP(Table1[[#This Row],[LEA]], RecFTEs, 4, FALSE)</f>
        <v>0</v>
      </c>
      <c r="O25" s="61">
        <f t="shared" si="6"/>
        <v>0</v>
      </c>
      <c r="P25" t="str">
        <f t="shared" si="2"/>
        <v>cliff_chuang@bedfordps.org</v>
      </c>
      <c r="Q25" s="33"/>
      <c r="R25" s="36" t="str">
        <f>VLOOKUP(Table1[[#This Row],[LEA]],SurveyExport723!A:AX, 3, FALSE)</f>
        <v>Erin Crowley</v>
      </c>
    </row>
    <row r="26" spans="1:18" hidden="1" x14ac:dyDescent="0.25">
      <c r="A26" t="s">
        <v>20</v>
      </c>
      <c r="B26" t="s">
        <v>528</v>
      </c>
      <c r="C26" s="12" t="str">
        <f>IF(AND(VLOOKUP(A26,RecFTEs,4,FALSE)&gt;0,Table1[[#This Row],[FinalStatus]]="No"),"*","")</f>
        <v/>
      </c>
      <c r="D26" s="22" t="s">
        <v>329</v>
      </c>
      <c r="E26" s="22" t="s">
        <v>5944</v>
      </c>
      <c r="F26" s="12"/>
      <c r="G26" s="12"/>
      <c r="H26" s="14"/>
      <c r="I26" s="22" t="str">
        <f t="shared" si="3"/>
        <v>Yes</v>
      </c>
      <c r="J26" s="66" t="str">
        <f t="shared" si="4"/>
        <v>Yes</v>
      </c>
      <c r="K26" s="66" t="str">
        <f t="shared" si="0"/>
        <v>Not specified- Contact the district</v>
      </c>
      <c r="L26" s="66" t="str">
        <f t="shared" si="5"/>
        <v>Yes</v>
      </c>
      <c r="M26" s="66" t="str">
        <f t="shared" si="1"/>
        <v>Not specified- Contact the district</v>
      </c>
      <c r="N26" s="67">
        <f>VLOOKUP(Table1[[#This Row],[LEA]], RecFTEs, 4, FALSE)</f>
        <v>161.22000000000006</v>
      </c>
      <c r="O26" s="61">
        <f t="shared" si="6"/>
        <v>0</v>
      </c>
      <c r="P26" t="str">
        <f t="shared" si="2"/>
        <v>bcameron@belchertownps.org</v>
      </c>
      <c r="Q26" s="33"/>
      <c r="R26" s="36" t="str">
        <f>VLOOKUP(Table1[[#This Row],[LEA]],SurveyExport723!A:AX, 3, FALSE)</f>
        <v>Heather Hammon</v>
      </c>
    </row>
    <row r="27" spans="1:18" hidden="1" x14ac:dyDescent="0.25">
      <c r="A27" t="s">
        <v>21</v>
      </c>
      <c r="B27" t="s">
        <v>536</v>
      </c>
      <c r="C27" s="12" t="str">
        <f>IF(AND(VLOOKUP(A27,RecFTEs,4,FALSE)&gt;0,Table1[[#This Row],[FinalStatus]]="No"),"*","")</f>
        <v/>
      </c>
      <c r="D27" s="22" t="s">
        <v>329</v>
      </c>
      <c r="E27" s="22" t="s">
        <v>5945</v>
      </c>
      <c r="F27" s="12"/>
      <c r="G27" s="12"/>
      <c r="H27" s="14"/>
      <c r="I27" s="22" t="str">
        <f t="shared" si="3"/>
        <v>Yes</v>
      </c>
      <c r="J27" s="66" t="str">
        <f t="shared" si="4"/>
        <v>Yes</v>
      </c>
      <c r="K27" s="66" t="str">
        <f t="shared" si="0"/>
        <v>2, 4, 6, 8, 10-12</v>
      </c>
      <c r="L27" s="66" t="str">
        <f t="shared" si="5"/>
        <v>Yes</v>
      </c>
      <c r="M27" s="66" t="str">
        <f t="shared" si="1"/>
        <v>2, 4, 6, 8, 10-12</v>
      </c>
      <c r="N27" s="67">
        <f>VLOOKUP(Table1[[#This Row],[LEA]], RecFTEs, 4, FALSE)</f>
        <v>50.25</v>
      </c>
      <c r="O27" s="61">
        <f t="shared" si="6"/>
        <v>0</v>
      </c>
      <c r="P27" t="str">
        <f t="shared" si="2"/>
        <v>pmarano@bpsdk12.org</v>
      </c>
      <c r="Q27" s="37"/>
      <c r="R27" s="36" t="str">
        <f>VLOOKUP(Table1[[#This Row],[LEA]],SurveyExport723!A:AX, 3, FALSE)</f>
        <v>Peter Marano</v>
      </c>
    </row>
    <row r="28" spans="1:18" x14ac:dyDescent="0.25">
      <c r="A28" t="s">
        <v>22</v>
      </c>
      <c r="B28" t="s">
        <v>543</v>
      </c>
      <c r="C28" s="12" t="str">
        <f>IF(AND(VLOOKUP(A28,RecFTEs,4,FALSE)&gt;0,Table1[[#This Row],[FinalStatus]]="No"),"*","")</f>
        <v/>
      </c>
      <c r="D28" s="22" t="s">
        <v>328</v>
      </c>
      <c r="E28" s="22" t="s">
        <v>2619</v>
      </c>
      <c r="F28" s="12"/>
      <c r="G28" s="12"/>
      <c r="H28" s="14"/>
      <c r="I28" s="22" t="str">
        <f t="shared" si="3"/>
        <v>No</v>
      </c>
      <c r="J28" s="66" t="str">
        <f t="shared" si="4"/>
        <v>No</v>
      </c>
      <c r="K28" s="66" t="str">
        <f t="shared" si="0"/>
        <v/>
      </c>
      <c r="L28" s="66" t="str">
        <f t="shared" si="5"/>
        <v>No</v>
      </c>
      <c r="M28" s="66" t="str">
        <f t="shared" si="1"/>
        <v/>
      </c>
      <c r="N28" s="67">
        <f>VLOOKUP(Table1[[#This Row],[LEA]], RecFTEs, 4, FALSE)</f>
        <v>0</v>
      </c>
      <c r="O28" s="61">
        <f t="shared" si="6"/>
        <v>0</v>
      </c>
      <c r="P28" t="str">
        <f t="shared" si="2"/>
        <v>jgeiser@belmontschools.net</v>
      </c>
      <c r="Q28" s="33"/>
      <c r="R28" s="36" t="str">
        <f>VLOOKUP(Table1[[#This Row],[LEA]],SurveyExport723!A:AX, 3, FALSE)</f>
        <v>Artemis Tingos</v>
      </c>
    </row>
    <row r="29" spans="1:18" hidden="1" x14ac:dyDescent="0.25">
      <c r="A29" t="s">
        <v>23</v>
      </c>
      <c r="B29" t="s">
        <v>556</v>
      </c>
      <c r="C29" s="12" t="str">
        <f>IF(AND(VLOOKUP(A29,RecFTEs,4,FALSE)&gt;0,Table1[[#This Row],[FinalStatus]]="No"),"*","")</f>
        <v/>
      </c>
      <c r="D29" s="22" t="s">
        <v>329</v>
      </c>
      <c r="E29" s="22" t="s">
        <v>4782</v>
      </c>
      <c r="F29" s="12"/>
      <c r="G29" s="12"/>
      <c r="H29" s="14"/>
      <c r="I29" s="22" t="str">
        <f t="shared" si="3"/>
        <v>Yes</v>
      </c>
      <c r="J29" s="66" t="str">
        <f t="shared" si="4"/>
        <v>Yes</v>
      </c>
      <c r="K29" s="66" t="str">
        <f t="shared" si="0"/>
        <v>Not specified- Contact the district</v>
      </c>
      <c r="L29" s="66" t="str">
        <f t="shared" si="5"/>
        <v>Yes</v>
      </c>
      <c r="M29" s="66" t="str">
        <f t="shared" si="1"/>
        <v>Not specified- Contact the district</v>
      </c>
      <c r="N29" s="67">
        <f>VLOOKUP(Table1[[#This Row],[LEA]], RecFTEs, 4, FALSE)</f>
        <v>156.03</v>
      </c>
      <c r="O29" s="61">
        <f t="shared" si="6"/>
        <v>0</v>
      </c>
      <c r="P29" t="str">
        <f t="shared" si="2"/>
        <v>mryan@berkleypublicschools.org</v>
      </c>
      <c r="Q29" s="33"/>
      <c r="R29" s="36" t="str">
        <f>VLOOKUP(Table1[[#This Row],[LEA]],SurveyExport723!A:AX, 3, FALSE)</f>
        <v>Melissa Ryan</v>
      </c>
    </row>
    <row r="30" spans="1:18" hidden="1" x14ac:dyDescent="0.25">
      <c r="A30" t="s">
        <v>24</v>
      </c>
      <c r="B30" t="s">
        <v>583</v>
      </c>
      <c r="C30" s="12" t="str">
        <f>IF(AND(VLOOKUP(A30,RecFTEs,4,FALSE)&gt;0,Table1[[#This Row],[FinalStatus]]="No"),"*","")</f>
        <v/>
      </c>
      <c r="D30" s="22" t="s">
        <v>329</v>
      </c>
      <c r="E30" s="22" t="s">
        <v>4782</v>
      </c>
      <c r="F30" s="12"/>
      <c r="G30" s="12"/>
      <c r="H30" s="14"/>
      <c r="I30" s="22" t="str">
        <f t="shared" si="3"/>
        <v>Yes</v>
      </c>
      <c r="J30" s="66" t="str">
        <f t="shared" si="4"/>
        <v>Yes</v>
      </c>
      <c r="K30" s="66" t="str">
        <f t="shared" si="0"/>
        <v>Not specified- Contact the district</v>
      </c>
      <c r="L30" s="66" t="str">
        <f t="shared" si="5"/>
        <v>Yes</v>
      </c>
      <c r="M30" s="66" t="str">
        <f t="shared" si="1"/>
        <v>Not specified- Contact the district</v>
      </c>
      <c r="N30" s="67">
        <f>VLOOKUP(Table1[[#This Row],[LEA]], RecFTEs, 4, FALSE)</f>
        <v>128.47</v>
      </c>
      <c r="O30" s="61">
        <f t="shared" si="6"/>
        <v>0</v>
      </c>
      <c r="P30" t="str">
        <f t="shared" si="2"/>
        <v>scharochak@beverlyschools.org</v>
      </c>
      <c r="Q30" s="37"/>
      <c r="R30" s="36" t="str">
        <f>VLOOKUP(Table1[[#This Row],[LEA]],SurveyExport723!A:AX, 3, FALSE)</f>
        <v>Donna Bergeron</v>
      </c>
    </row>
    <row r="31" spans="1:18" x14ac:dyDescent="0.25">
      <c r="A31" t="s">
        <v>25</v>
      </c>
      <c r="B31" t="s">
        <v>591</v>
      </c>
      <c r="C31" s="12" t="str">
        <f>IF(AND(VLOOKUP(A31,RecFTEs,4,FALSE)&gt;0,Table1[[#This Row],[FinalStatus]]="No"),"*","")</f>
        <v/>
      </c>
      <c r="D31" s="22" t="s">
        <v>328</v>
      </c>
      <c r="E31" s="22"/>
      <c r="F31" s="12"/>
      <c r="G31" s="12"/>
      <c r="H31" s="14"/>
      <c r="I31" s="22" t="str">
        <f t="shared" si="3"/>
        <v>No</v>
      </c>
      <c r="J31" s="66" t="str">
        <f t="shared" si="4"/>
        <v>No</v>
      </c>
      <c r="K31" s="66" t="str">
        <f t="shared" si="0"/>
        <v/>
      </c>
      <c r="L31" s="66" t="str">
        <f t="shared" si="5"/>
        <v>No</v>
      </c>
      <c r="M31" s="66" t="str">
        <f t="shared" si="1"/>
        <v/>
      </c>
      <c r="N31" s="67">
        <f>VLOOKUP(Table1[[#This Row],[LEA]], RecFTEs, 4, FALSE)</f>
        <v>0</v>
      </c>
      <c r="O31" s="61">
        <f t="shared" si="6"/>
        <v>0</v>
      </c>
      <c r="P31" t="str">
        <f t="shared" si="2"/>
        <v>kclery@billericak12.com</v>
      </c>
      <c r="Q31" s="37"/>
      <c r="R31" s="36" t="str">
        <f>VLOOKUP(Table1[[#This Row],[LEA]],SurveyExport723!A:AX, 3, FALSE)</f>
        <v>Kerry Clery</v>
      </c>
    </row>
    <row r="32" spans="1:18" x14ac:dyDescent="0.25">
      <c r="A32" t="s">
        <v>26</v>
      </c>
      <c r="B32" t="s">
        <v>635</v>
      </c>
      <c r="C32" s="12" t="str">
        <f>IF(AND(VLOOKUP(A32,RecFTEs,4,FALSE)&gt;0,Table1[[#This Row],[FinalStatus]]="No"),"*","")</f>
        <v/>
      </c>
      <c r="D32" s="22" t="s">
        <v>328</v>
      </c>
      <c r="E32" s="22"/>
      <c r="F32" s="12"/>
      <c r="G32" s="12"/>
      <c r="H32" s="14"/>
      <c r="I32" s="22" t="str">
        <f t="shared" si="3"/>
        <v>No</v>
      </c>
      <c r="J32" s="66" t="str">
        <f t="shared" si="4"/>
        <v>No</v>
      </c>
      <c r="K32" s="66" t="str">
        <f t="shared" si="0"/>
        <v/>
      </c>
      <c r="L32" s="66" t="str">
        <f t="shared" si="5"/>
        <v>No</v>
      </c>
      <c r="M32" s="66" t="str">
        <f t="shared" si="1"/>
        <v/>
      </c>
      <c r="N32" s="67">
        <f>VLOOKUP(Table1[[#This Row],[LEA]], RecFTEs, 4, FALSE)</f>
        <v>0</v>
      </c>
      <c r="O32" s="61">
        <f t="shared" si="6"/>
        <v>0</v>
      </c>
      <c r="P32" t="str">
        <f t="shared" si="2"/>
        <v>mskipper@bostonpublicschools.org</v>
      </c>
      <c r="Q32" s="37"/>
      <c r="R32" s="36" t="str">
        <f>VLOOKUP(Table1[[#This Row],[LEA]],SurveyExport723!A:AX, 3, FALSE)</f>
        <v>Lena Parvex</v>
      </c>
    </row>
    <row r="33" spans="1:18" hidden="1" x14ac:dyDescent="0.25">
      <c r="A33" t="s">
        <v>27</v>
      </c>
      <c r="B33" t="s">
        <v>642</v>
      </c>
      <c r="C33" s="12" t="str">
        <f>IF(AND(VLOOKUP(A33,RecFTEs,4,FALSE)&gt;0,Table1[[#This Row],[FinalStatus]]="No"),"*","")</f>
        <v/>
      </c>
      <c r="D33" s="22" t="s">
        <v>329</v>
      </c>
      <c r="E33" s="22" t="s">
        <v>4782</v>
      </c>
      <c r="F33" s="12"/>
      <c r="G33" s="12"/>
      <c r="H33" s="14"/>
      <c r="I33" s="22" t="str">
        <f t="shared" si="3"/>
        <v>Yes</v>
      </c>
      <c r="J33" s="66" t="str">
        <f t="shared" si="4"/>
        <v>Yes</v>
      </c>
      <c r="K33" s="66" t="str">
        <f t="shared" si="0"/>
        <v>Not specified- Contact the district</v>
      </c>
      <c r="L33" s="66" t="str">
        <f t="shared" si="5"/>
        <v>Yes</v>
      </c>
      <c r="M33" s="66" t="str">
        <f t="shared" si="1"/>
        <v>Not specified- Contact the district</v>
      </c>
      <c r="N33" s="67">
        <f>VLOOKUP(Table1[[#This Row],[LEA]], RecFTEs, 4, FALSE)</f>
        <v>116.72999999999999</v>
      </c>
      <c r="O33" s="61">
        <f t="shared" si="6"/>
        <v>0</v>
      </c>
      <c r="P33" t="str">
        <f t="shared" si="2"/>
        <v>kzhou@bourneps.org</v>
      </c>
      <c r="Q33" s="37"/>
      <c r="R33" s="36" t="str">
        <f>VLOOKUP(Table1[[#This Row],[LEA]],SurveyExport723!A:AX, 3, FALSE)</f>
        <v>Kerri Anne Quinlan-Zhou</v>
      </c>
    </row>
    <row r="34" spans="1:18" x14ac:dyDescent="0.25">
      <c r="A34" t="s">
        <v>28</v>
      </c>
      <c r="B34" t="s">
        <v>650</v>
      </c>
      <c r="C34" s="12" t="str">
        <f>IF(AND(VLOOKUP(A34,RecFTEs,4,FALSE)&gt;0,Table1[[#This Row],[FinalStatus]]="No"),"*","")</f>
        <v/>
      </c>
      <c r="D34" s="22" t="s">
        <v>328</v>
      </c>
      <c r="E34" s="22" t="s">
        <v>2619</v>
      </c>
      <c r="F34" s="12"/>
      <c r="G34" s="12"/>
      <c r="H34" s="14"/>
      <c r="I34" s="22" t="str">
        <f t="shared" si="3"/>
        <v>No</v>
      </c>
      <c r="J34" s="66" t="str">
        <f t="shared" si="4"/>
        <v>No</v>
      </c>
      <c r="K34" s="66" t="str">
        <f t="shared" si="0"/>
        <v/>
      </c>
      <c r="L34" s="66" t="str">
        <f t="shared" si="5"/>
        <v>No</v>
      </c>
      <c r="M34" s="66" t="str">
        <f t="shared" si="1"/>
        <v/>
      </c>
      <c r="N34" s="67">
        <f>VLOOKUP(Table1[[#This Row],[LEA]], RecFTEs, 4, FALSE)</f>
        <v>0</v>
      </c>
      <c r="O34" s="61">
        <f t="shared" si="6"/>
        <v>0</v>
      </c>
      <c r="P34" t="str">
        <f t="shared" si="2"/>
        <v>smorrison@tritownschoolunion.com</v>
      </c>
      <c r="Q34" s="33"/>
      <c r="R34" s="36" t="str">
        <f>VLOOKUP(Table1[[#This Row],[LEA]],SurveyExport723!A:AX, 3, FALSE)</f>
        <v>Scott R. Morrison</v>
      </c>
    </row>
    <row r="35" spans="1:18" x14ac:dyDescent="0.25">
      <c r="A35" t="s">
        <v>29</v>
      </c>
      <c r="B35" t="s">
        <v>659</v>
      </c>
      <c r="C35" s="12" t="str">
        <f>IF(AND(VLOOKUP(A35,RecFTEs,4,FALSE)&gt;0,Table1[[#This Row],[FinalStatus]]="No"),"*","")</f>
        <v/>
      </c>
      <c r="D35" s="22" t="s">
        <v>328</v>
      </c>
      <c r="E35" s="22" t="s">
        <v>2619</v>
      </c>
      <c r="F35" s="12"/>
      <c r="G35" s="12"/>
      <c r="H35" s="14"/>
      <c r="I35" s="22" t="str">
        <f t="shared" si="3"/>
        <v>No</v>
      </c>
      <c r="J35" s="66" t="str">
        <f t="shared" si="4"/>
        <v>No</v>
      </c>
      <c r="K35" s="66" t="str">
        <f t="shared" si="0"/>
        <v/>
      </c>
      <c r="L35" s="66" t="str">
        <f t="shared" si="5"/>
        <v>No</v>
      </c>
      <c r="M35" s="66" t="str">
        <f t="shared" si="1"/>
        <v/>
      </c>
      <c r="N35" s="67">
        <f>VLOOKUP(Table1[[#This Row],[LEA]], RecFTEs, 4, FALSE)</f>
        <v>0</v>
      </c>
      <c r="O35" s="61">
        <f t="shared" si="6"/>
        <v>0</v>
      </c>
      <c r="P35" t="str">
        <f t="shared" si="2"/>
        <v>jim.lee@braintreeschools.org</v>
      </c>
      <c r="Q35" s="33"/>
      <c r="R35" s="36" t="str">
        <f>VLOOKUP(Table1[[#This Row],[LEA]],SurveyExport723!A:AX, 3, FALSE)</f>
        <v>Mary Ann Cuddahy</v>
      </c>
    </row>
    <row r="36" spans="1:18" x14ac:dyDescent="0.25">
      <c r="A36" t="s">
        <v>30</v>
      </c>
      <c r="B36" t="s">
        <v>665</v>
      </c>
      <c r="C36" s="12" t="str">
        <f>IF(AND(VLOOKUP(A36,RecFTEs,4,FALSE)&gt;0,Table1[[#This Row],[FinalStatus]]="No"),"*","")</f>
        <v/>
      </c>
      <c r="D36" s="22" t="s">
        <v>328</v>
      </c>
      <c r="E36" s="22" t="s">
        <v>2619</v>
      </c>
      <c r="F36" s="12"/>
      <c r="G36" s="12"/>
      <c r="H36" s="14"/>
      <c r="I36" s="22" t="str">
        <f t="shared" si="3"/>
        <v>No</v>
      </c>
      <c r="J36" s="66" t="str">
        <f t="shared" si="4"/>
        <v>No</v>
      </c>
      <c r="K36" s="66" t="str">
        <f t="shared" si="0"/>
        <v/>
      </c>
      <c r="L36" s="66" t="str">
        <f t="shared" si="5"/>
        <v>No</v>
      </c>
      <c r="M36" s="66" t="str">
        <f t="shared" si="1"/>
        <v/>
      </c>
      <c r="N36" s="67">
        <f>VLOOKUP(Table1[[#This Row],[LEA]], RecFTEs, 4, FALSE)</f>
        <v>0</v>
      </c>
      <c r="O36" s="61">
        <f t="shared" si="6"/>
        <v>0</v>
      </c>
      <c r="P36" t="str">
        <f t="shared" si="2"/>
        <v>clenchyb@nausetschools.org</v>
      </c>
      <c r="Q36" s="37"/>
      <c r="R36" s="36" t="str">
        <f>VLOOKUP(Table1[[#This Row],[LEA]],SurveyExport723!A:AX, 3, FALSE)</f>
        <v>Arlynn Consiglio</v>
      </c>
    </row>
    <row r="37" spans="1:18" x14ac:dyDescent="0.25">
      <c r="A37" t="s">
        <v>31</v>
      </c>
      <c r="B37" t="s">
        <v>684</v>
      </c>
      <c r="C37" s="12" t="str">
        <f>IF(AND(VLOOKUP(A37,RecFTEs,4,FALSE)&gt;0,Table1[[#This Row],[FinalStatus]]="No"),"*","")</f>
        <v/>
      </c>
      <c r="D37" s="22" t="s">
        <v>328</v>
      </c>
      <c r="E37" s="22" t="s">
        <v>2619</v>
      </c>
      <c r="F37" s="12"/>
      <c r="G37" s="12"/>
      <c r="H37" s="14"/>
      <c r="I37" s="22" t="str">
        <f t="shared" si="3"/>
        <v>No</v>
      </c>
      <c r="J37" s="66" t="str">
        <f t="shared" si="4"/>
        <v>No</v>
      </c>
      <c r="K37" s="66" t="str">
        <f t="shared" si="0"/>
        <v/>
      </c>
      <c r="L37" s="66" t="str">
        <f t="shared" si="5"/>
        <v>No</v>
      </c>
      <c r="M37" s="66" t="str">
        <f t="shared" si="1"/>
        <v/>
      </c>
      <c r="N37" s="67">
        <f>VLOOKUP(Table1[[#This Row],[LEA]], RecFTEs, 4, FALSE)</f>
        <v>0</v>
      </c>
      <c r="O37" s="61">
        <f t="shared" si="6"/>
        <v>0</v>
      </c>
      <c r="P37" t="str">
        <f t="shared" si="2"/>
        <v>boydd@tantasqua.org</v>
      </c>
      <c r="Q37" s="37"/>
      <c r="R37" s="36" t="str">
        <f>VLOOKUP(Table1[[#This Row],[LEA]],SurveyExport723!A:AX, 3, FALSE)</f>
        <v>Deborah Boyd</v>
      </c>
    </row>
    <row r="38" spans="1:18" hidden="1" x14ac:dyDescent="0.25">
      <c r="A38" t="s">
        <v>32</v>
      </c>
      <c r="B38" t="s">
        <v>709</v>
      </c>
      <c r="C38" s="12" t="str">
        <f>IF(AND(VLOOKUP(A38,RecFTEs,4,FALSE)&gt;0,Table1[[#This Row],[FinalStatus]]="No"),"*","")</f>
        <v/>
      </c>
      <c r="D38" s="22" t="s">
        <v>329</v>
      </c>
      <c r="E38" s="22" t="s">
        <v>4178</v>
      </c>
      <c r="F38" s="12"/>
      <c r="G38" s="12"/>
      <c r="H38" s="14"/>
      <c r="I38" s="22" t="str">
        <f t="shared" si="3"/>
        <v>Yes</v>
      </c>
      <c r="J38" s="66" t="str">
        <f t="shared" si="4"/>
        <v>Yes</v>
      </c>
      <c r="K38" s="66" t="str">
        <f t="shared" si="0"/>
        <v>8-12</v>
      </c>
      <c r="L38" s="66" t="str">
        <f t="shared" si="5"/>
        <v>Yes</v>
      </c>
      <c r="M38" s="66" t="str">
        <f t="shared" si="1"/>
        <v>8-12</v>
      </c>
      <c r="N38" s="67">
        <f>VLOOKUP(Table1[[#This Row],[LEA]], RecFTEs, 4, FALSE)</f>
        <v>13.1</v>
      </c>
      <c r="O38" s="61">
        <f t="shared" si="6"/>
        <v>0</v>
      </c>
      <c r="P38" t="str">
        <f t="shared" si="2"/>
        <v>jamescobbs@bpsma.org</v>
      </c>
      <c r="Q38" s="37"/>
      <c r="R38" s="36" t="str">
        <f>VLOOKUP(Table1[[#This Row],[LEA]],SurveyExport723!A:AX, 3, FALSE)</f>
        <v>Dr. Priya J. Tahiliani</v>
      </c>
    </row>
    <row r="39" spans="1:18" hidden="1" x14ac:dyDescent="0.25">
      <c r="A39" t="s">
        <v>33</v>
      </c>
      <c r="B39" t="s">
        <v>717</v>
      </c>
      <c r="C39" s="12" t="str">
        <f>IF(AND(VLOOKUP(A39,RecFTEs,4,FALSE)&gt;0,Table1[[#This Row],[FinalStatus]]="No"),"*","")</f>
        <v/>
      </c>
      <c r="D39" s="22" t="s">
        <v>329</v>
      </c>
      <c r="E39" s="22" t="s">
        <v>5946</v>
      </c>
      <c r="F39" s="12"/>
      <c r="G39" s="12"/>
      <c r="H39" s="14"/>
      <c r="I39" s="22" t="str">
        <f t="shared" si="3"/>
        <v>Yes</v>
      </c>
      <c r="J39" s="66" t="str">
        <f t="shared" si="4"/>
        <v>Yes</v>
      </c>
      <c r="K39" s="66" t="str">
        <f t="shared" si="0"/>
        <v>Not specified- Contact the district</v>
      </c>
      <c r="L39" s="66" t="str">
        <f t="shared" si="5"/>
        <v>Yes</v>
      </c>
      <c r="M39" s="66" t="str">
        <f t="shared" si="1"/>
        <v>Not specified- Contact the district</v>
      </c>
      <c r="N39" s="67">
        <f>VLOOKUP(Table1[[#This Row],[LEA]], RecFTEs, 4, FALSE)</f>
        <v>66.31</v>
      </c>
      <c r="O39" s="61">
        <f t="shared" si="6"/>
        <v>0</v>
      </c>
      <c r="P39" t="str">
        <f t="shared" si="2"/>
        <v>boydd@tantasqua.org</v>
      </c>
      <c r="Q39" s="37"/>
      <c r="R39" s="36" t="str">
        <f>VLOOKUP(Table1[[#This Row],[LEA]],SurveyExport723!A:AX, 3, FALSE)</f>
        <v>Deborah Boyd</v>
      </c>
    </row>
    <row r="40" spans="1:18" x14ac:dyDescent="0.25">
      <c r="A40" t="s">
        <v>34</v>
      </c>
      <c r="B40" t="s">
        <v>720</v>
      </c>
      <c r="C40" s="12" t="str">
        <f>IF(AND(VLOOKUP(A40,RecFTEs,4,FALSE)&gt;0,Table1[[#This Row],[FinalStatus]]="No"),"*","")</f>
        <v/>
      </c>
      <c r="D40" s="22" t="s">
        <v>328</v>
      </c>
      <c r="E40" s="22" t="s">
        <v>2619</v>
      </c>
      <c r="F40" s="12"/>
      <c r="G40" s="12"/>
      <c r="H40" s="14"/>
      <c r="I40" s="22" t="str">
        <f t="shared" si="3"/>
        <v>No</v>
      </c>
      <c r="J40" s="66" t="str">
        <f t="shared" si="4"/>
        <v>No</v>
      </c>
      <c r="K40" s="66" t="str">
        <f t="shared" si="0"/>
        <v/>
      </c>
      <c r="L40" s="66" t="str">
        <f t="shared" si="5"/>
        <v>No</v>
      </c>
      <c r="M40" s="66" t="str">
        <f t="shared" si="1"/>
        <v/>
      </c>
      <c r="N40" s="67">
        <f>VLOOKUP(Table1[[#This Row],[LEA]], RecFTEs, 4, FALSE)</f>
        <v>0</v>
      </c>
      <c r="O40" s="61">
        <f t="shared" si="6"/>
        <v>0</v>
      </c>
      <c r="P40" t="str">
        <f t="shared" si="2"/>
        <v>linus_guillory@psbma.org</v>
      </c>
      <c r="Q40" s="37"/>
      <c r="R40" s="36" t="str">
        <f>VLOOKUP(Table1[[#This Row],[LEA]],SurveyExport723!A:AX, 3, FALSE)</f>
        <v>Betsy Fitzpatrick</v>
      </c>
    </row>
    <row r="41" spans="1:18" hidden="1" x14ac:dyDescent="0.25">
      <c r="A41" t="s">
        <v>35</v>
      </c>
      <c r="B41" t="s">
        <v>729</v>
      </c>
      <c r="C41" s="12" t="str">
        <f>IF(AND(VLOOKUP(A41,RecFTEs,4,FALSE)&gt;0,Table1[[#This Row],[FinalStatus]]="No"),"*","")</f>
        <v/>
      </c>
      <c r="D41" s="22" t="s">
        <v>329</v>
      </c>
      <c r="E41" s="22" t="s">
        <v>2</v>
      </c>
      <c r="F41" s="12"/>
      <c r="G41" s="12"/>
      <c r="H41" s="14"/>
      <c r="I41" s="22" t="str">
        <f t="shared" si="3"/>
        <v>Yes</v>
      </c>
      <c r="J41" s="66" t="str">
        <f t="shared" si="4"/>
        <v>Yes</v>
      </c>
      <c r="K41" s="66" t="str">
        <f t="shared" si="0"/>
        <v>Not specified- Contact the district</v>
      </c>
      <c r="L41" s="66" t="str">
        <f t="shared" si="5"/>
        <v>Yes</v>
      </c>
      <c r="M41" s="66" t="str">
        <f t="shared" si="1"/>
        <v>Not specified- Contact the district</v>
      </c>
      <c r="N41" s="67">
        <f>VLOOKUP(Table1[[#This Row],[LEA]], RecFTEs, 4, FALSE)</f>
        <v>17.079999999999998</v>
      </c>
      <c r="O41" s="61">
        <f t="shared" si="6"/>
        <v>0</v>
      </c>
      <c r="P41" t="str">
        <f t="shared" si="2"/>
        <v>conti@bpsk12.org</v>
      </c>
      <c r="Q41" s="33"/>
      <c r="R41" s="36" t="str">
        <f>VLOOKUP(Table1[[#This Row],[LEA]],SurveyExport723!A:AX, 3, FALSE)</f>
        <v>Terry O'Meara</v>
      </c>
    </row>
    <row r="42" spans="1:18" x14ac:dyDescent="0.25">
      <c r="A42" t="s">
        <v>36</v>
      </c>
      <c r="B42" t="s">
        <v>551</v>
      </c>
      <c r="C42" s="12" t="str">
        <f>IF(AND(VLOOKUP(A42,RecFTEs,4,FALSE)&gt;0,Table1[[#This Row],[FinalStatus]]="No"),"*","")</f>
        <v/>
      </c>
      <c r="D42" s="22" t="s">
        <v>328</v>
      </c>
      <c r="E42" s="22" t="s">
        <v>2619</v>
      </c>
      <c r="F42" s="12"/>
      <c r="G42" s="12"/>
      <c r="H42" s="14"/>
      <c r="I42" s="22" t="str">
        <f t="shared" si="3"/>
        <v>No</v>
      </c>
      <c r="J42" s="66" t="str">
        <f t="shared" si="4"/>
        <v>No</v>
      </c>
      <c r="K42" s="66" t="str">
        <f t="shared" si="0"/>
        <v/>
      </c>
      <c r="L42" s="66" t="str">
        <f t="shared" si="5"/>
        <v>No</v>
      </c>
      <c r="M42" s="66" t="str">
        <f t="shared" si="1"/>
        <v/>
      </c>
      <c r="N42" s="67">
        <f>VLOOKUP(Table1[[#This Row],[LEA]], RecFTEs, 4, FALSE)</f>
        <v>0</v>
      </c>
      <c r="O42" s="61">
        <f t="shared" si="6"/>
        <v>0</v>
      </c>
      <c r="P42" t="str">
        <f t="shared" si="2"/>
        <v>vgreer@cpsd.us</v>
      </c>
      <c r="Q42" s="33"/>
      <c r="R42" s="36" t="str">
        <f>VLOOKUP(Table1[[#This Row],[LEA]],SurveyExport723!A:AX, 3, FALSE)</f>
        <v>David Murphy</v>
      </c>
    </row>
    <row r="43" spans="1:18" x14ac:dyDescent="0.25">
      <c r="A43" t="s">
        <v>37</v>
      </c>
      <c r="B43" t="s">
        <v>625</v>
      </c>
      <c r="C43" s="12" t="str">
        <f>IF(AND(VLOOKUP(A43,RecFTEs,4,FALSE)&gt;0,Table1[[#This Row],[FinalStatus]]="No"),"*","")</f>
        <v/>
      </c>
      <c r="D43" s="22" t="s">
        <v>328</v>
      </c>
      <c r="E43" s="22" t="s">
        <v>2619</v>
      </c>
      <c r="F43" s="12"/>
      <c r="G43" s="12"/>
      <c r="H43" s="14"/>
      <c r="I43" s="22" t="str">
        <f t="shared" si="3"/>
        <v>No</v>
      </c>
      <c r="J43" s="66" t="str">
        <f t="shared" si="4"/>
        <v>No</v>
      </c>
      <c r="K43" s="66" t="str">
        <f t="shared" si="0"/>
        <v/>
      </c>
      <c r="L43" s="66" t="str">
        <f t="shared" si="5"/>
        <v>No</v>
      </c>
      <c r="M43" s="66" t="str">
        <f t="shared" si="1"/>
        <v/>
      </c>
      <c r="N43" s="67">
        <f>VLOOKUP(Table1[[#This Row],[LEA]], RecFTEs, 4, FALSE)</f>
        <v>0</v>
      </c>
      <c r="O43" s="61">
        <f t="shared" si="6"/>
        <v>0</v>
      </c>
      <c r="P43" t="str">
        <f t="shared" si="2"/>
        <v>foland@cantonma.org</v>
      </c>
      <c r="Q43" s="33"/>
      <c r="R43" s="36" t="str">
        <f>VLOOKUP(Table1[[#This Row],[LEA]],SurveyExport723!A:AX, 3, FALSE)</f>
        <v>Colleen Hutchinson</v>
      </c>
    </row>
    <row r="44" spans="1:18" x14ac:dyDescent="0.25">
      <c r="A44" t="s">
        <v>38</v>
      </c>
      <c r="B44" t="s">
        <v>764</v>
      </c>
      <c r="C44" s="12" t="str">
        <f>IF(AND(VLOOKUP(A44,RecFTEs,4,FALSE)&gt;0,Table1[[#This Row],[FinalStatus]]="No"),"*","")</f>
        <v/>
      </c>
      <c r="D44" s="22" t="s">
        <v>328</v>
      </c>
      <c r="E44" s="22" t="s">
        <v>2619</v>
      </c>
      <c r="F44" s="12"/>
      <c r="G44" s="12"/>
      <c r="H44" s="14"/>
      <c r="I44" s="22" t="str">
        <f t="shared" si="3"/>
        <v>No</v>
      </c>
      <c r="J44" s="66" t="str">
        <f t="shared" si="4"/>
        <v>No</v>
      </c>
      <c r="K44" s="66" t="str">
        <f t="shared" si="0"/>
        <v/>
      </c>
      <c r="L44" s="66" t="str">
        <f t="shared" si="5"/>
        <v>No</v>
      </c>
      <c r="M44" s="66" t="str">
        <f t="shared" si="1"/>
        <v/>
      </c>
      <c r="N44" s="67">
        <f>VLOOKUP(Table1[[#This Row],[LEA]], RecFTEs, 4, FALSE)</f>
        <v>0</v>
      </c>
      <c r="O44" s="61">
        <f t="shared" si="6"/>
        <v>0</v>
      </c>
      <c r="P44" t="str">
        <f t="shared" si="2"/>
        <v>joshea@carlisle.k12.ma.us</v>
      </c>
      <c r="Q44" s="37"/>
      <c r="R44" s="36" t="str">
        <f>VLOOKUP(Table1[[#This Row],[LEA]],SurveyExport723!A:AX, 3, FALSE)</f>
        <v>Jim O'Shea</v>
      </c>
    </row>
    <row r="45" spans="1:18" hidden="1" x14ac:dyDescent="0.25">
      <c r="A45" t="s">
        <v>39</v>
      </c>
      <c r="B45" t="s">
        <v>772</v>
      </c>
      <c r="C45" s="12" t="str">
        <f>IF(AND(VLOOKUP(A45,RecFTEs,4,FALSE)&gt;0,Table1[[#This Row],[FinalStatus]]="No"),"*","")</f>
        <v/>
      </c>
      <c r="D45" s="22" t="s">
        <v>329</v>
      </c>
      <c r="E45" s="22" t="s">
        <v>4430</v>
      </c>
      <c r="F45" s="12"/>
      <c r="G45" s="12"/>
      <c r="H45" s="14"/>
      <c r="I45" s="22" t="str">
        <f t="shared" si="3"/>
        <v>Yes</v>
      </c>
      <c r="J45" s="66" t="str">
        <f t="shared" si="4"/>
        <v>Yes</v>
      </c>
      <c r="K45" s="66" t="str">
        <f t="shared" si="0"/>
        <v>K, 9-12</v>
      </c>
      <c r="L45" s="66" t="str">
        <f t="shared" si="5"/>
        <v>Yes</v>
      </c>
      <c r="M45" s="66" t="str">
        <f t="shared" si="1"/>
        <v>K, 9-12</v>
      </c>
      <c r="N45" s="67">
        <f>VLOOKUP(Table1[[#This Row],[LEA]], RecFTEs, 4, FALSE)</f>
        <v>77.37</v>
      </c>
      <c r="O45" s="61">
        <f t="shared" si="6"/>
        <v>0</v>
      </c>
      <c r="P45" t="str">
        <f t="shared" si="2"/>
        <v>kniefs@carver.org</v>
      </c>
      <c r="Q45" s="37"/>
      <c r="R45" s="36" t="str">
        <f>VLOOKUP(Table1[[#This Row],[LEA]],SurveyExport723!A:AX, 3, FALSE)</f>
        <v>Scott E. Knief</v>
      </c>
    </row>
    <row r="46" spans="1:18" hidden="1" x14ac:dyDescent="0.25">
      <c r="A46" t="s">
        <v>40</v>
      </c>
      <c r="B46" t="s">
        <v>794</v>
      </c>
      <c r="C46" s="12" t="str">
        <f>IF(AND(VLOOKUP(A46,RecFTEs,4,FALSE)&gt;0,Table1[[#This Row],[FinalStatus]]="No"),"*","")</f>
        <v/>
      </c>
      <c r="D46" s="22" t="s">
        <v>329</v>
      </c>
      <c r="E46" s="22" t="s">
        <v>5947</v>
      </c>
      <c r="F46" s="12"/>
      <c r="G46" s="12"/>
      <c r="H46" s="14"/>
      <c r="I46" s="22" t="str">
        <f t="shared" si="3"/>
        <v>Yes</v>
      </c>
      <c r="J46" s="66" t="str">
        <f t="shared" si="4"/>
        <v>Yes</v>
      </c>
      <c r="K46" s="66" t="str">
        <f t="shared" si="0"/>
        <v>9</v>
      </c>
      <c r="L46" s="66" t="str">
        <f t="shared" si="5"/>
        <v>Yes</v>
      </c>
      <c r="M46" s="66" t="str">
        <f t="shared" si="1"/>
        <v>9</v>
      </c>
      <c r="N46" s="67">
        <f>VLOOKUP(Table1[[#This Row],[LEA]], RecFTEs, 4, FALSE)</f>
        <v>37.57</v>
      </c>
      <c r="O46" s="61">
        <f t="shared" si="6"/>
        <v>0</v>
      </c>
      <c r="P46" t="str">
        <f t="shared" si="2"/>
        <v>langj@chelmsford.k12.ma.us</v>
      </c>
      <c r="Q46" s="33"/>
      <c r="R46" s="36" t="str">
        <f>VLOOKUP(Table1[[#This Row],[LEA]],SurveyExport723!A:AX, 3, FALSE)</f>
        <v>Joanna Johnson-Collins</v>
      </c>
    </row>
    <row r="47" spans="1:18" x14ac:dyDescent="0.25">
      <c r="A47" t="s">
        <v>41</v>
      </c>
      <c r="B47" t="s">
        <v>802</v>
      </c>
      <c r="C47" s="12" t="str">
        <f>IF(AND(VLOOKUP(A47,RecFTEs,4,FALSE)&gt;0,Table1[[#This Row],[FinalStatus]]="No"),"*","")</f>
        <v/>
      </c>
      <c r="D47" s="22" t="s">
        <v>328</v>
      </c>
      <c r="E47" s="22" t="s">
        <v>2619</v>
      </c>
      <c r="F47" s="12"/>
      <c r="G47" s="12"/>
      <c r="H47" s="14"/>
      <c r="I47" s="22" t="str">
        <f t="shared" si="3"/>
        <v>No</v>
      </c>
      <c r="J47" s="66" t="str">
        <f t="shared" si="4"/>
        <v>No</v>
      </c>
      <c r="K47" s="66" t="str">
        <f t="shared" si="0"/>
        <v/>
      </c>
      <c r="L47" s="66" t="str">
        <f t="shared" si="5"/>
        <v>No</v>
      </c>
      <c r="M47" s="66" t="str">
        <f t="shared" si="1"/>
        <v/>
      </c>
      <c r="N47" s="67">
        <f>VLOOKUP(Table1[[#This Row],[LEA]], RecFTEs, 4, FALSE)</f>
        <v>0</v>
      </c>
      <c r="O47" s="61">
        <f t="shared" si="6"/>
        <v>0</v>
      </c>
      <c r="P47" t="str">
        <f t="shared" si="2"/>
        <v>aabeyta@chelseama.gov</v>
      </c>
      <c r="Q47" s="33"/>
      <c r="R47" s="36" t="str">
        <f>VLOOKUP(Table1[[#This Row],[LEA]],SurveyExport723!A:AX, 3, FALSE)</f>
        <v>Veronica Dyer-Medina</v>
      </c>
    </row>
    <row r="48" spans="1:18" hidden="1" x14ac:dyDescent="0.25">
      <c r="A48" t="s">
        <v>42</v>
      </c>
      <c r="B48" t="s">
        <v>818</v>
      </c>
      <c r="C48" s="12" t="str">
        <f>IF(AND(VLOOKUP(A48,RecFTEs,4,FALSE)&gt;0,Table1[[#This Row],[FinalStatus]]="No"),"*","")</f>
        <v/>
      </c>
      <c r="D48" s="22" t="s">
        <v>329</v>
      </c>
      <c r="E48" s="22" t="s">
        <v>5895</v>
      </c>
      <c r="F48" s="12"/>
      <c r="G48" s="12"/>
      <c r="H48" s="14"/>
      <c r="I48" s="22" t="str">
        <f t="shared" si="3"/>
        <v>Yes</v>
      </c>
      <c r="J48" s="66" t="str">
        <f t="shared" si="4"/>
        <v>Yes</v>
      </c>
      <c r="K48" s="66" t="str">
        <f t="shared" si="0"/>
        <v>1-5</v>
      </c>
      <c r="L48" s="66" t="str">
        <f t="shared" si="5"/>
        <v>Yes</v>
      </c>
      <c r="M48" s="66" t="str">
        <f t="shared" si="1"/>
        <v>1-5</v>
      </c>
      <c r="N48" s="67">
        <f>VLOOKUP(Table1[[#This Row],[LEA]], RecFTEs, 4, FALSE)</f>
        <v>84.32</v>
      </c>
      <c r="O48" s="61">
        <f t="shared" si="6"/>
        <v>0</v>
      </c>
      <c r="P48" t="str">
        <f t="shared" si="2"/>
        <v>mware@cpsge.org</v>
      </c>
      <c r="Q48" s="37"/>
      <c r="R48" s="36" t="str">
        <f>VLOOKUP(Table1[[#This Row],[LEA]],SurveyExport723!A:AX, 3, FALSE)</f>
        <v>Jennifer Bellville</v>
      </c>
    </row>
    <row r="49" spans="1:18" hidden="1" x14ac:dyDescent="0.25">
      <c r="A49" t="s">
        <v>43</v>
      </c>
      <c r="B49" t="s">
        <v>827</v>
      </c>
      <c r="C49" s="12" t="str">
        <f>IF(AND(VLOOKUP(A49,RecFTEs,4,FALSE)&gt;0,Table1[[#This Row],[FinalStatus]]="No"),"*","")</f>
        <v/>
      </c>
      <c r="D49" s="22" t="s">
        <v>329</v>
      </c>
      <c r="E49" s="22" t="s">
        <v>4782</v>
      </c>
      <c r="F49" s="12"/>
      <c r="G49" s="12"/>
      <c r="H49" s="14"/>
      <c r="I49" s="22" t="str">
        <f t="shared" si="3"/>
        <v>Yes</v>
      </c>
      <c r="J49" s="66" t="str">
        <f t="shared" si="4"/>
        <v>Yes</v>
      </c>
      <c r="K49" s="66" t="str">
        <f t="shared" si="0"/>
        <v>1</v>
      </c>
      <c r="L49" s="66" t="str">
        <f t="shared" si="5"/>
        <v>Yes</v>
      </c>
      <c r="M49" s="66" t="str">
        <f t="shared" si="1"/>
        <v>1</v>
      </c>
      <c r="N49" s="67">
        <f>VLOOKUP(Table1[[#This Row],[LEA]], RecFTEs, 4, FALSE)</f>
        <v>34.120000000000005</v>
      </c>
      <c r="O49" s="61">
        <f t="shared" si="6"/>
        <v>0</v>
      </c>
      <c r="P49" t="str">
        <f t="shared" si="2"/>
        <v>Jfranzoni@nbsunion.com</v>
      </c>
      <c r="Q49" s="37"/>
      <c r="R49" s="36" t="str">
        <f>VLOOKUP(Table1[[#This Row],[LEA]],SurveyExport723!A:AX, 3, FALSE)</f>
        <v>John Franzoni</v>
      </c>
    </row>
    <row r="50" spans="1:18" hidden="1" x14ac:dyDescent="0.25">
      <c r="A50" t="s">
        <v>44</v>
      </c>
      <c r="B50" t="s">
        <v>832</v>
      </c>
      <c r="C50" s="12" t="str">
        <f>IF(AND(VLOOKUP(A50,RecFTEs,4,FALSE)&gt;0,Table1[[#This Row],[FinalStatus]]="No"),"*","")</f>
        <v/>
      </c>
      <c r="D50" s="22" t="s">
        <v>329</v>
      </c>
      <c r="E50" s="22" t="s">
        <v>5948</v>
      </c>
      <c r="F50" s="12"/>
      <c r="G50" s="12"/>
      <c r="H50" s="14"/>
      <c r="I50" s="22" t="str">
        <f t="shared" si="3"/>
        <v>Yes</v>
      </c>
      <c r="J50" s="66" t="str">
        <f t="shared" si="4"/>
        <v>Yes</v>
      </c>
      <c r="K50" s="66" t="str">
        <f t="shared" si="0"/>
        <v>K, 5-12</v>
      </c>
      <c r="L50" s="66" t="str">
        <f t="shared" si="5"/>
        <v>Yes</v>
      </c>
      <c r="M50" s="66" t="str">
        <f t="shared" si="1"/>
        <v>K, 5-12</v>
      </c>
      <c r="N50" s="67">
        <f>VLOOKUP(Table1[[#This Row],[LEA]], RecFTEs, 4, FALSE)</f>
        <v>58.86</v>
      </c>
      <c r="O50" s="61">
        <f t="shared" si="6"/>
        <v>0</v>
      </c>
      <c r="P50" t="str">
        <f t="shared" si="2"/>
        <v>smeyer@clinton.k12.ma.us</v>
      </c>
      <c r="Q50" s="37"/>
      <c r="R50" s="36" t="str">
        <f>VLOOKUP(Table1[[#This Row],[LEA]],SurveyExport723!A:AX, 3, FALSE)</f>
        <v>Steven Meyer</v>
      </c>
    </row>
    <row r="51" spans="1:18" x14ac:dyDescent="0.25">
      <c r="A51" t="s">
        <v>45</v>
      </c>
      <c r="B51" t="s">
        <v>838</v>
      </c>
      <c r="C51" s="12" t="str">
        <f>IF(AND(VLOOKUP(A51,RecFTEs,4,FALSE)&gt;0,Table1[[#This Row],[FinalStatus]]="No"),"*","")</f>
        <v/>
      </c>
      <c r="D51" s="22" t="s">
        <v>328</v>
      </c>
      <c r="E51" s="22" t="s">
        <v>2619</v>
      </c>
      <c r="F51" s="12"/>
      <c r="G51" s="12"/>
      <c r="H51" s="14"/>
      <c r="I51" s="22" t="str">
        <f t="shared" si="3"/>
        <v>No</v>
      </c>
      <c r="J51" s="66" t="str">
        <f t="shared" si="4"/>
        <v>No</v>
      </c>
      <c r="K51" s="66" t="str">
        <f t="shared" si="0"/>
        <v/>
      </c>
      <c r="L51" s="66" t="str">
        <f t="shared" si="5"/>
        <v>No</v>
      </c>
      <c r="M51" s="66" t="str">
        <f t="shared" si="1"/>
        <v/>
      </c>
      <c r="N51" s="67">
        <f>VLOOKUP(Table1[[#This Row],[LEA]], RecFTEs, 4, FALSE)</f>
        <v>0</v>
      </c>
      <c r="O51" s="61">
        <f t="shared" si="6"/>
        <v>0</v>
      </c>
      <c r="P51" t="str">
        <f t="shared" si="2"/>
        <v>psullivan@cohassetk12.org</v>
      </c>
      <c r="Q51" s="37"/>
      <c r="R51" s="36" t="str">
        <f>VLOOKUP(Table1[[#This Row],[LEA]],SurveyExport723!A:AX, 3, FALSE)</f>
        <v>Sarah Shannon</v>
      </c>
    </row>
    <row r="52" spans="1:18" x14ac:dyDescent="0.25">
      <c r="A52" t="s">
        <v>46</v>
      </c>
      <c r="B52" t="s">
        <v>738</v>
      </c>
      <c r="C52" s="12" t="str">
        <f>IF(AND(VLOOKUP(A52,RecFTEs,4,FALSE)&gt;0,Table1[[#This Row],[FinalStatus]]="No"),"*","")</f>
        <v/>
      </c>
      <c r="D52" s="22" t="s">
        <v>328</v>
      </c>
      <c r="E52" s="22" t="s">
        <v>2619</v>
      </c>
      <c r="F52" s="12"/>
      <c r="G52" s="12"/>
      <c r="H52" s="14"/>
      <c r="I52" s="22" t="str">
        <f t="shared" si="3"/>
        <v>No</v>
      </c>
      <c r="J52" s="66" t="str">
        <f t="shared" si="4"/>
        <v>No</v>
      </c>
      <c r="K52" s="66" t="str">
        <f t="shared" si="0"/>
        <v/>
      </c>
      <c r="L52" s="66" t="str">
        <f t="shared" si="5"/>
        <v>No</v>
      </c>
      <c r="M52" s="66" t="str">
        <f t="shared" si="1"/>
        <v/>
      </c>
      <c r="N52" s="67">
        <f>VLOOKUP(Table1[[#This Row],[LEA]], RecFTEs, 4, FALSE)</f>
        <v>0</v>
      </c>
      <c r="O52" s="61">
        <f t="shared" si="6"/>
        <v>0</v>
      </c>
      <c r="P52" t="str">
        <f t="shared" si="2"/>
        <v>lhunter@concordps.org</v>
      </c>
      <c r="Q52" s="37"/>
      <c r="R52" s="36" t="str">
        <f>VLOOKUP(Table1[[#This Row],[LEA]],SurveyExport723!A:AX, 3, FALSE)</f>
        <v>Erin Higgins</v>
      </c>
    </row>
    <row r="53" spans="1:18" hidden="1" x14ac:dyDescent="0.25">
      <c r="A53" t="s">
        <v>47</v>
      </c>
      <c r="B53" t="s">
        <v>859</v>
      </c>
      <c r="C53" s="12" t="str">
        <f>IF(AND(VLOOKUP(A53,RecFTEs,4,FALSE)&gt;0,Table1[[#This Row],[FinalStatus]]="No"),"*","")</f>
        <v/>
      </c>
      <c r="D53" s="22" t="s">
        <v>329</v>
      </c>
      <c r="E53" s="22" t="s">
        <v>4782</v>
      </c>
      <c r="F53" s="12"/>
      <c r="G53" s="12"/>
      <c r="H53" s="14"/>
      <c r="I53" s="22" t="str">
        <f t="shared" si="3"/>
        <v>Yes</v>
      </c>
      <c r="J53" s="66" t="str">
        <f t="shared" si="4"/>
        <v>Yes</v>
      </c>
      <c r="K53" s="66" t="str">
        <f t="shared" si="0"/>
        <v>Not specified- Contact the district</v>
      </c>
      <c r="L53" s="66" t="str">
        <f t="shared" si="5"/>
        <v>Yes</v>
      </c>
      <c r="M53" s="66" t="str">
        <f t="shared" si="1"/>
        <v>Not specified- Contact the district</v>
      </c>
      <c r="N53" s="67">
        <f>VLOOKUP(Table1[[#This Row],[LEA]], RecFTEs, 4, FALSE)</f>
        <v>52.06</v>
      </c>
      <c r="O53" s="61">
        <f t="shared" si="6"/>
        <v>0</v>
      </c>
      <c r="P53" t="str">
        <f t="shared" si="2"/>
        <v>darius.modestow@frsu38.org</v>
      </c>
      <c r="Q53" s="37"/>
      <c r="R53" s="36" t="str">
        <f>VLOOKUP(Table1[[#This Row],[LEA]],SurveyExport723!A:AX, 3, FALSE)</f>
        <v>Darius Modestow</v>
      </c>
    </row>
    <row r="54" spans="1:18" hidden="1" x14ac:dyDescent="0.25">
      <c r="A54" t="s">
        <v>48</v>
      </c>
      <c r="B54" t="s">
        <v>866</v>
      </c>
      <c r="C54" s="12" t="str">
        <f>IF(AND(VLOOKUP(A54,RecFTEs,4,FALSE)&gt;0,Table1[[#This Row],[FinalStatus]]="No"),"*","")</f>
        <v/>
      </c>
      <c r="D54" s="22" t="s">
        <v>328</v>
      </c>
      <c r="E54" s="22" t="s">
        <v>2619</v>
      </c>
      <c r="F54" s="12"/>
      <c r="G54" s="12"/>
      <c r="H54" s="14"/>
      <c r="I54" s="22" t="str">
        <f t="shared" si="3"/>
        <v>Yes</v>
      </c>
      <c r="J54" s="66" t="str">
        <f t="shared" si="4"/>
        <v>Yes</v>
      </c>
      <c r="K54" s="66" t="str">
        <f t="shared" si="0"/>
        <v>Not specified- Contact the district</v>
      </c>
      <c r="L54" s="66" t="str">
        <f t="shared" si="5"/>
        <v>Yes</v>
      </c>
      <c r="M54" s="66" t="str">
        <f t="shared" si="1"/>
        <v>Not specified- Contact the district</v>
      </c>
      <c r="N54" s="67">
        <f>VLOOKUP(Table1[[#This Row],[LEA]], RecFTEs, 4, FALSE)</f>
        <v>0</v>
      </c>
      <c r="O54" s="61">
        <f t="shared" si="6"/>
        <v>0</v>
      </c>
      <c r="P54" t="str">
        <f t="shared" si="2"/>
        <v>bauer@danvers.org</v>
      </c>
      <c r="Q54" s="33"/>
      <c r="R54" s="36" t="str">
        <f>VLOOKUP(Table1[[#This Row],[LEA]],SurveyExport723!A:AX, 3, FALSE)</f>
        <v>Daniel Bauer</v>
      </c>
    </row>
    <row r="55" spans="1:18" hidden="1" x14ac:dyDescent="0.25">
      <c r="A55" t="s">
        <v>49</v>
      </c>
      <c r="B55" t="s">
        <v>874</v>
      </c>
      <c r="C55" s="12" t="str">
        <f>IF(AND(VLOOKUP(A55,RecFTEs,4,FALSE)&gt;0,Table1[[#This Row],[FinalStatus]]="No"),"*","")</f>
        <v/>
      </c>
      <c r="D55" s="22" t="s">
        <v>329</v>
      </c>
      <c r="E55" s="22" t="s">
        <v>2</v>
      </c>
      <c r="F55" s="12"/>
      <c r="G55" s="12"/>
      <c r="H55" s="14"/>
      <c r="I55" s="22" t="str">
        <f t="shared" si="3"/>
        <v>Yes</v>
      </c>
      <c r="J55" s="66" t="str">
        <f t="shared" si="4"/>
        <v>Yes</v>
      </c>
      <c r="K55" s="66" t="str">
        <f t="shared" si="0"/>
        <v>9-12</v>
      </c>
      <c r="L55" s="66" t="str">
        <f t="shared" si="5"/>
        <v>Yes</v>
      </c>
      <c r="M55" s="66" t="str">
        <f t="shared" si="1"/>
        <v>9-12</v>
      </c>
      <c r="N55" s="67">
        <f>VLOOKUP(Table1[[#This Row],[LEA]], RecFTEs, 4, FALSE)</f>
        <v>121.92999999999999</v>
      </c>
      <c r="O55" s="61">
        <f t="shared" si="6"/>
        <v>0</v>
      </c>
      <c r="P55" t="str">
        <f t="shared" si="2"/>
        <v>junesabamaguire@dartmouthschools.org</v>
      </c>
      <c r="Q55" s="33"/>
      <c r="R55" s="36" t="str">
        <f>VLOOKUP(Table1[[#This Row],[LEA]],SurveyExport723!A:AX, 3, FALSE)</f>
        <v>June Saba-Maguire</v>
      </c>
    </row>
    <row r="56" spans="1:18" x14ac:dyDescent="0.25">
      <c r="A56" t="s">
        <v>50</v>
      </c>
      <c r="B56" t="s">
        <v>882</v>
      </c>
      <c r="C56" s="12" t="str">
        <f>IF(AND(VLOOKUP(A56,RecFTEs,4,FALSE)&gt;0,Table1[[#This Row],[FinalStatus]]="No"),"*","")</f>
        <v/>
      </c>
      <c r="D56" s="22" t="s">
        <v>328</v>
      </c>
      <c r="E56" s="22"/>
      <c r="F56" s="12"/>
      <c r="G56" s="12"/>
      <c r="H56" s="14"/>
      <c r="I56" s="22" t="str">
        <f t="shared" si="3"/>
        <v>No</v>
      </c>
      <c r="J56" s="66" t="str">
        <f t="shared" si="4"/>
        <v>No</v>
      </c>
      <c r="K56" s="66" t="str">
        <f t="shared" si="0"/>
        <v/>
      </c>
      <c r="L56" s="66" t="str">
        <f t="shared" si="5"/>
        <v>No</v>
      </c>
      <c r="M56" s="66" t="str">
        <f t="shared" si="1"/>
        <v/>
      </c>
      <c r="N56" s="67">
        <f>VLOOKUP(Table1[[#This Row],[LEA]], RecFTEs, 4, FALSE)</f>
        <v>0</v>
      </c>
      <c r="O56" s="61">
        <f t="shared" si="6"/>
        <v>0</v>
      </c>
      <c r="P56" t="str">
        <f t="shared" si="2"/>
        <v>nmurphy@dedham.k12.ma.us</v>
      </c>
      <c r="Q56" s="37"/>
      <c r="R56" s="36" t="str">
        <f>VLOOKUP(Table1[[#This Row],[LEA]],SurveyExport723!A:AX, 3, FALSE)</f>
        <v>Ian Kelly</v>
      </c>
    </row>
    <row r="57" spans="1:18" hidden="1" x14ac:dyDescent="0.25">
      <c r="A57" t="s">
        <v>51</v>
      </c>
      <c r="B57" t="s">
        <v>890</v>
      </c>
      <c r="C57" s="12" t="str">
        <f>IF(AND(VLOOKUP(A57,RecFTEs,4,FALSE)&gt;0,Table1[[#This Row],[FinalStatus]]="No"),"*","")</f>
        <v/>
      </c>
      <c r="D57" s="22" t="s">
        <v>329</v>
      </c>
      <c r="E57" s="22" t="s">
        <v>4782</v>
      </c>
      <c r="F57" s="12"/>
      <c r="G57" s="12"/>
      <c r="H57" s="14"/>
      <c r="I57" s="22" t="str">
        <f t="shared" si="3"/>
        <v>Yes</v>
      </c>
      <c r="J57" s="66" t="str">
        <f t="shared" si="4"/>
        <v>Yes</v>
      </c>
      <c r="K57" s="66" t="str">
        <f t="shared" si="0"/>
        <v>Not specified- Contact the district</v>
      </c>
      <c r="L57" s="66" t="str">
        <f t="shared" si="5"/>
        <v>Yes</v>
      </c>
      <c r="M57" s="66" t="str">
        <f t="shared" si="1"/>
        <v>Not specified- Contact the district</v>
      </c>
      <c r="N57" s="67">
        <f>VLOOKUP(Table1[[#This Row],[LEA]], RecFTEs, 4, FALSE)</f>
        <v>43.650000000000006</v>
      </c>
      <c r="O57" s="61">
        <f t="shared" si="6"/>
        <v>0</v>
      </c>
      <c r="P57" t="str">
        <f t="shared" si="2"/>
        <v>darius.modestow@frsu38.org</v>
      </c>
      <c r="Q57" s="37"/>
      <c r="R57" s="36" t="str">
        <f>VLOOKUP(Table1[[#This Row],[LEA]],SurveyExport723!A:AX, 3, FALSE)</f>
        <v>Darius Modestow</v>
      </c>
    </row>
    <row r="58" spans="1:18" hidden="1" x14ac:dyDescent="0.25">
      <c r="A58" t="s">
        <v>52</v>
      </c>
      <c r="B58" t="s">
        <v>912</v>
      </c>
      <c r="C58" s="12" t="str">
        <f>IF(AND(VLOOKUP(A58,RecFTEs,4,FALSE)&gt;0,Table1[[#This Row],[FinalStatus]]="No"),"*","")</f>
        <v/>
      </c>
      <c r="D58" s="22" t="s">
        <v>329</v>
      </c>
      <c r="E58" s="22" t="s">
        <v>4179</v>
      </c>
      <c r="F58" s="12"/>
      <c r="G58" s="12"/>
      <c r="H58" s="14"/>
      <c r="I58" s="22" t="str">
        <f t="shared" si="3"/>
        <v>Yes</v>
      </c>
      <c r="J58" s="66" t="str">
        <f t="shared" si="4"/>
        <v>Yes</v>
      </c>
      <c r="K58" s="66" t="str">
        <f t="shared" si="0"/>
        <v>K, 2-12</v>
      </c>
      <c r="L58" s="66" t="str">
        <f t="shared" si="5"/>
        <v>Yes</v>
      </c>
      <c r="M58" s="66" t="str">
        <f t="shared" si="1"/>
        <v>K, 2-12</v>
      </c>
      <c r="N58" s="67">
        <f>VLOOKUP(Table1[[#This Row],[LEA]], RecFTEs, 4, FALSE)</f>
        <v>83.18</v>
      </c>
      <c r="O58" s="61">
        <f t="shared" si="6"/>
        <v>0</v>
      </c>
      <c r="P58" t="str">
        <f t="shared" si="2"/>
        <v>pvieira@douglasps.net</v>
      </c>
      <c r="Q58" s="33"/>
      <c r="R58" s="36" t="str">
        <f>VLOOKUP(Table1[[#This Row],[LEA]],SurveyExport723!A:AX, 3, FALSE)</f>
        <v>Lauren Tibbetts</v>
      </c>
    </row>
    <row r="59" spans="1:18" x14ac:dyDescent="0.25">
      <c r="A59" t="s">
        <v>53</v>
      </c>
      <c r="B59" t="s">
        <v>918</v>
      </c>
      <c r="C59" s="12" t="str">
        <f>IF(AND(VLOOKUP(A59,RecFTEs,4,FALSE)&gt;0,Table1[[#This Row],[FinalStatus]]="No"),"*","")</f>
        <v/>
      </c>
      <c r="D59" s="22" t="s">
        <v>328</v>
      </c>
      <c r="E59" s="22"/>
      <c r="F59" s="12"/>
      <c r="G59" s="12"/>
      <c r="H59" s="14"/>
      <c r="I59" s="22" t="str">
        <f t="shared" si="3"/>
        <v>No</v>
      </c>
      <c r="J59" s="66" t="str">
        <f t="shared" si="4"/>
        <v>No</v>
      </c>
      <c r="K59" s="66" t="str">
        <f t="shared" si="0"/>
        <v/>
      </c>
      <c r="L59" s="66" t="str">
        <f t="shared" si="5"/>
        <v>No</v>
      </c>
      <c r="M59" s="66" t="str">
        <f t="shared" si="1"/>
        <v/>
      </c>
      <c r="N59" s="67">
        <f>VLOOKUP(Table1[[#This Row],[LEA]], RecFTEs, 4, FALSE)</f>
        <v>0</v>
      </c>
      <c r="O59" s="61">
        <f t="shared" si="6"/>
        <v>0</v>
      </c>
      <c r="P59" t="str">
        <f t="shared" si="2"/>
        <v>Mccoye@doversherborn.org</v>
      </c>
      <c r="Q59" s="33"/>
      <c r="R59" s="36" t="str">
        <f>VLOOKUP(Table1[[#This Row],[LEA]],SurveyExport723!A:AX, 3, FALSE)</f>
        <v>Diane McCrobie</v>
      </c>
    </row>
    <row r="60" spans="1:18" hidden="1" x14ac:dyDescent="0.25">
      <c r="A60" t="s">
        <v>54</v>
      </c>
      <c r="B60" t="s">
        <v>926</v>
      </c>
      <c r="C60" s="12" t="str">
        <f>IF(AND(VLOOKUP(A60,RecFTEs,4,FALSE)&gt;0,Table1[[#This Row],[FinalStatus]]="No"),"*","")</f>
        <v/>
      </c>
      <c r="D60" s="22" t="s">
        <v>329</v>
      </c>
      <c r="E60" s="22" t="s">
        <v>4179</v>
      </c>
      <c r="F60" s="12"/>
      <c r="G60" s="12"/>
      <c r="H60" s="14"/>
      <c r="I60" s="22" t="str">
        <f t="shared" si="3"/>
        <v>Yes</v>
      </c>
      <c r="J60" s="66" t="str">
        <f t="shared" si="4"/>
        <v>Yes</v>
      </c>
      <c r="K60" s="66" t="str">
        <f t="shared" si="0"/>
        <v>K-12</v>
      </c>
      <c r="L60" s="66" t="str">
        <f t="shared" si="5"/>
        <v>Yes</v>
      </c>
      <c r="M60" s="66" t="str">
        <f t="shared" si="1"/>
        <v>K-12</v>
      </c>
      <c r="N60" s="67">
        <f>VLOOKUP(Table1[[#This Row],[LEA]], RecFTEs, 4, FALSE)</f>
        <v>22.5</v>
      </c>
      <c r="O60" s="61">
        <f t="shared" si="6"/>
        <v>0</v>
      </c>
      <c r="P60" t="str">
        <f t="shared" si="2"/>
        <v>sstone@dracutps.org</v>
      </c>
      <c r="Q60" s="37"/>
      <c r="R60" s="36" t="str">
        <f>VLOOKUP(Table1[[#This Row],[LEA]],SurveyExport723!A:AX, 3, FALSE)</f>
        <v>Cynthia Curtis</v>
      </c>
    </row>
    <row r="61" spans="1:18" x14ac:dyDescent="0.25">
      <c r="A61" t="s">
        <v>55</v>
      </c>
      <c r="B61" t="s">
        <v>940</v>
      </c>
      <c r="C61" s="12" t="str">
        <f>IF(AND(VLOOKUP(A61,RecFTEs,4,FALSE)&gt;0,Table1[[#This Row],[FinalStatus]]="No"),"*","")</f>
        <v/>
      </c>
      <c r="D61" s="22" t="s">
        <v>328</v>
      </c>
      <c r="E61" s="22" t="s">
        <v>2619</v>
      </c>
      <c r="F61" s="12"/>
      <c r="G61" s="12"/>
      <c r="H61" s="14"/>
      <c r="I61" s="22" t="str">
        <f t="shared" si="3"/>
        <v>No</v>
      </c>
      <c r="J61" s="66" t="str">
        <f t="shared" si="4"/>
        <v>No</v>
      </c>
      <c r="K61" s="66" t="str">
        <f t="shared" si="0"/>
        <v/>
      </c>
      <c r="L61" s="66" t="str">
        <f t="shared" si="5"/>
        <v>No</v>
      </c>
      <c r="M61" s="66" t="str">
        <f t="shared" si="1"/>
        <v/>
      </c>
      <c r="N61" s="67">
        <f>VLOOKUP(Table1[[#This Row],[LEA]], RecFTEs, 4, FALSE)</f>
        <v>0</v>
      </c>
      <c r="O61" s="61">
        <f t="shared" si="6"/>
        <v>0</v>
      </c>
      <c r="P61" t="str">
        <f t="shared" si="2"/>
        <v>dklingaman@duxbury.k12.ma.us</v>
      </c>
      <c r="Q61" s="33"/>
      <c r="R61" s="36" t="str">
        <f>VLOOKUP(Table1[[#This Row],[LEA]],SurveyExport723!A:AX, 3, FALSE)</f>
        <v>Danielle Klingaman</v>
      </c>
    </row>
    <row r="62" spans="1:18" hidden="1" x14ac:dyDescent="0.25">
      <c r="A62" t="s">
        <v>56</v>
      </c>
      <c r="B62" t="s">
        <v>946</v>
      </c>
      <c r="C62" s="12" t="str">
        <f>IF(AND(VLOOKUP(A62,RecFTEs,4,FALSE)&gt;0,Table1[[#This Row],[FinalStatus]]="No"),"*","")</f>
        <v/>
      </c>
      <c r="D62" s="22" t="s">
        <v>329</v>
      </c>
      <c r="E62" s="22" t="s">
        <v>3</v>
      </c>
      <c r="F62" s="12"/>
      <c r="G62" s="12"/>
      <c r="H62" s="14"/>
      <c r="I62" s="22" t="str">
        <f t="shared" si="3"/>
        <v>Yes</v>
      </c>
      <c r="J62" s="66" t="str">
        <f t="shared" si="4"/>
        <v>Yes</v>
      </c>
      <c r="K62" s="66" t="str">
        <f t="shared" si="0"/>
        <v>7-12</v>
      </c>
      <c r="L62" s="66" t="str">
        <f t="shared" si="5"/>
        <v>Yes</v>
      </c>
      <c r="M62" s="66" t="str">
        <f t="shared" si="1"/>
        <v>7-12</v>
      </c>
      <c r="N62" s="67">
        <f>VLOOKUP(Table1[[#This Row],[LEA]], RecFTEs, 4, FALSE)</f>
        <v>36</v>
      </c>
      <c r="O62" s="61">
        <f t="shared" si="6"/>
        <v>0</v>
      </c>
      <c r="P62" t="str">
        <f t="shared" si="2"/>
        <v>llegault@ebps.net</v>
      </c>
      <c r="Q62" s="33"/>
      <c r="R62" s="36" t="str">
        <f>VLOOKUP(Table1[[#This Row],[LEA]],SurveyExport723!A:AX, 3, FALSE)</f>
        <v>Aimee Stevens</v>
      </c>
    </row>
    <row r="63" spans="1:18" x14ac:dyDescent="0.25">
      <c r="A63" t="s">
        <v>57</v>
      </c>
      <c r="B63" t="s">
        <v>967</v>
      </c>
      <c r="C63" s="12" t="str">
        <f>IF(AND(VLOOKUP(A63,RecFTEs,4,FALSE)&gt;0,Table1[[#This Row],[FinalStatus]]="No"),"*","")</f>
        <v/>
      </c>
      <c r="D63" s="22" t="s">
        <v>328</v>
      </c>
      <c r="E63" s="22" t="s">
        <v>2619</v>
      </c>
      <c r="F63" s="12"/>
      <c r="G63" s="12"/>
      <c r="H63" s="14"/>
      <c r="I63" s="22" t="str">
        <f t="shared" si="3"/>
        <v>No</v>
      </c>
      <c r="J63" s="66" t="str">
        <f t="shared" si="4"/>
        <v>No</v>
      </c>
      <c r="K63" s="66" t="str">
        <f t="shared" si="0"/>
        <v/>
      </c>
      <c r="L63" s="66" t="str">
        <f t="shared" si="5"/>
        <v>No</v>
      </c>
      <c r="M63" s="66" t="str">
        <f t="shared" si="1"/>
        <v/>
      </c>
      <c r="N63" s="67">
        <f>VLOOKUP(Table1[[#This Row],[LEA]], RecFTEs, 4, FALSE)</f>
        <v>0</v>
      </c>
      <c r="O63" s="61">
        <f t="shared" si="6"/>
        <v>0</v>
      </c>
      <c r="P63" t="str">
        <f t="shared" si="2"/>
        <v>clenchyb@nausetschools.org</v>
      </c>
      <c r="Q63" s="33"/>
      <c r="R63" s="36" t="str">
        <f>VLOOKUP(Table1[[#This Row],[LEA]],SurveyExport723!A:AX, 3, FALSE)</f>
        <v>Arlynn Consiglio</v>
      </c>
    </row>
    <row r="64" spans="1:18" hidden="1" x14ac:dyDescent="0.25">
      <c r="A64" t="s">
        <v>58</v>
      </c>
      <c r="B64" t="s">
        <v>969</v>
      </c>
      <c r="C64" s="12" t="str">
        <f>IF(AND(VLOOKUP(A64,RecFTEs,4,FALSE)&gt;0,Table1[[#This Row],[FinalStatus]]="No"),"*","")</f>
        <v/>
      </c>
      <c r="D64" s="22" t="s">
        <v>329</v>
      </c>
      <c r="E64" s="22" t="s">
        <v>4782</v>
      </c>
      <c r="F64" s="12"/>
      <c r="G64" s="12"/>
      <c r="H64" s="14"/>
      <c r="I64" s="22" t="str">
        <f t="shared" si="3"/>
        <v>Yes</v>
      </c>
      <c r="J64" s="66" t="str">
        <f t="shared" si="4"/>
        <v>Yes</v>
      </c>
      <c r="K64" s="66" t="str">
        <f t="shared" si="0"/>
        <v>K-1, 9-12</v>
      </c>
      <c r="L64" s="66" t="str">
        <f t="shared" si="5"/>
        <v>Yes</v>
      </c>
      <c r="M64" s="66" t="str">
        <f t="shared" si="1"/>
        <v>K-1, 9-12</v>
      </c>
      <c r="N64" s="67">
        <f>VLOOKUP(Table1[[#This Row],[LEA]], RecFTEs, 4, FALSE)</f>
        <v>100.95</v>
      </c>
      <c r="O64" s="61">
        <f t="shared" si="6"/>
        <v>0</v>
      </c>
      <c r="P64" t="str">
        <f t="shared" si="2"/>
        <v>mbinienda@epsd.us</v>
      </c>
      <c r="Q64" s="33"/>
      <c r="R64" s="36" t="str">
        <f>VLOOKUP(Table1[[#This Row],[LEA]],SurveyExport723!A:AX, 3, FALSE)</f>
        <v>Stephanie Fleury</v>
      </c>
    </row>
    <row r="65" spans="1:18" hidden="1" x14ac:dyDescent="0.25">
      <c r="A65" t="s">
        <v>59</v>
      </c>
      <c r="B65" t="s">
        <v>959</v>
      </c>
      <c r="C65" s="12" t="str">
        <f>IF(AND(VLOOKUP(A65,RecFTEs,4,FALSE)&gt;0,Table1[[#This Row],[FinalStatus]]="No"),"*","")</f>
        <v/>
      </c>
      <c r="D65" s="22" t="s">
        <v>329</v>
      </c>
      <c r="E65" s="22" t="s">
        <v>5949</v>
      </c>
      <c r="F65" s="12"/>
      <c r="G65" s="12"/>
      <c r="H65" s="14"/>
      <c r="I65" s="22" t="str">
        <f t="shared" si="3"/>
        <v>Yes</v>
      </c>
      <c r="J65" s="66" t="str">
        <f t="shared" si="4"/>
        <v>Yes</v>
      </c>
      <c r="K65" s="66" t="str">
        <f t="shared" si="0"/>
        <v xml:space="preserve">6, 9 </v>
      </c>
      <c r="L65" s="66" t="str">
        <f t="shared" si="5"/>
        <v>Yes</v>
      </c>
      <c r="M65" s="66" t="str">
        <f t="shared" si="1"/>
        <v xml:space="preserve">6, 9 </v>
      </c>
      <c r="N65" s="67">
        <f>VLOOKUP(Table1[[#This Row],[LEA]], RecFTEs, 4, FALSE)</f>
        <v>36.72</v>
      </c>
      <c r="O65" s="61">
        <f t="shared" si="6"/>
        <v>0</v>
      </c>
      <c r="P65" t="str">
        <f t="shared" si="2"/>
        <v>gsmith@eastlongmeadowma.gov</v>
      </c>
      <c r="Q65" s="33"/>
      <c r="R65" s="36" t="str">
        <f>VLOOKUP(Table1[[#This Row],[LEA]],SurveyExport723!A:AX, 3, FALSE)</f>
        <v>Samantha Velazquez</v>
      </c>
    </row>
    <row r="66" spans="1:18" x14ac:dyDescent="0.25">
      <c r="A66" t="s">
        <v>60</v>
      </c>
      <c r="B66" t="s">
        <v>975</v>
      </c>
      <c r="C66" s="12" t="str">
        <f>IF(AND(VLOOKUP(A66,RecFTEs,4,FALSE)&gt;0,Table1[[#This Row],[FinalStatus]]="No"),"*","")</f>
        <v/>
      </c>
      <c r="D66" s="22" t="s">
        <v>328</v>
      </c>
      <c r="E66" s="22" t="s">
        <v>2619</v>
      </c>
      <c r="F66" s="12"/>
      <c r="G66" s="12"/>
      <c r="H66" s="14"/>
      <c r="I66" s="22" t="str">
        <f t="shared" si="3"/>
        <v>No</v>
      </c>
      <c r="J66" s="66" t="str">
        <f t="shared" si="4"/>
        <v>No</v>
      </c>
      <c r="K66" s="66" t="str">
        <f t="shared" si="0"/>
        <v/>
      </c>
      <c r="L66" s="66" t="str">
        <f t="shared" si="5"/>
        <v>No</v>
      </c>
      <c r="M66" s="66" t="str">
        <f t="shared" si="1"/>
        <v/>
      </c>
      <c r="N66" s="67">
        <f>VLOOKUP(Table1[[#This Row],[LEA]], RecFTEs, 4, FALSE)</f>
        <v>0</v>
      </c>
      <c r="O66" s="61">
        <f t="shared" si="6"/>
        <v>0</v>
      </c>
      <c r="P66" t="str">
        <f t="shared" si="2"/>
        <v>lcabral@easton.k12.ma.us</v>
      </c>
      <c r="Q66" s="33"/>
      <c r="R66" s="36" t="str">
        <f>VLOOKUP(Table1[[#This Row],[LEA]],SurveyExport723!A:AX, 3, FALSE)</f>
        <v>Lynn Souza</v>
      </c>
    </row>
    <row r="67" spans="1:18" hidden="1" x14ac:dyDescent="0.25">
      <c r="A67" t="s">
        <v>61</v>
      </c>
      <c r="B67" t="s">
        <v>982</v>
      </c>
      <c r="C67" s="12" t="str">
        <f>IF(AND(VLOOKUP(A67,RecFTEs,4,FALSE)&gt;0,Table1[[#This Row],[FinalStatus]]="No"),"*","")</f>
        <v/>
      </c>
      <c r="D67" s="22" t="s">
        <v>329</v>
      </c>
      <c r="E67" s="22" t="s">
        <v>4782</v>
      </c>
      <c r="F67" s="12"/>
      <c r="G67" s="12"/>
      <c r="H67" s="14"/>
      <c r="I67" s="22" t="str">
        <f t="shared" si="3"/>
        <v>Yes</v>
      </c>
      <c r="J67" s="66" t="str">
        <f t="shared" si="4"/>
        <v>Yes</v>
      </c>
      <c r="K67" s="66" t="str">
        <f t="shared" si="0"/>
        <v>Not specified- Contact the district</v>
      </c>
      <c r="L67" s="66" t="str">
        <f t="shared" si="5"/>
        <v>Yes</v>
      </c>
      <c r="M67" s="66" t="str">
        <f t="shared" si="1"/>
        <v>Not specified- Contact the district</v>
      </c>
      <c r="N67" s="67">
        <f>VLOOKUP(Table1[[#This Row],[LEA]], RecFTEs, 4, FALSE)</f>
        <v>7.35</v>
      </c>
      <c r="O67" s="61">
        <f t="shared" si="6"/>
        <v>0</v>
      </c>
      <c r="P67" t="str">
        <f t="shared" si="2"/>
        <v>rsmith@mvyps.org</v>
      </c>
      <c r="Q67" s="37"/>
      <c r="R67" s="36" t="str">
        <f>VLOOKUP(Table1[[#This Row],[LEA]],SurveyExport723!A:AX, 3, FALSE)</f>
        <v>Richard Smith</v>
      </c>
    </row>
    <row r="68" spans="1:18" hidden="1" x14ac:dyDescent="0.25">
      <c r="A68" t="s">
        <v>62</v>
      </c>
      <c r="B68" t="s">
        <v>984</v>
      </c>
      <c r="C68" s="12" t="str">
        <f>IF(AND(VLOOKUP(A68,RecFTEs,4,FALSE)&gt;0,Table1[[#This Row],[FinalStatus]]="No"),"*","")</f>
        <v/>
      </c>
      <c r="D68" s="22" t="s">
        <v>328</v>
      </c>
      <c r="E68" s="22" t="s">
        <v>2619</v>
      </c>
      <c r="F68" s="12"/>
      <c r="G68" s="12"/>
      <c r="H68" s="14"/>
      <c r="I68" s="22" t="str">
        <f t="shared" si="3"/>
        <v>Yes</v>
      </c>
      <c r="J68" s="66" t="str">
        <f t="shared" si="4"/>
        <v>Yes</v>
      </c>
      <c r="K68" s="66" t="str">
        <f t="shared" si="0"/>
        <v>Not specified- Contact the district</v>
      </c>
      <c r="L68" s="66" t="str">
        <f t="shared" si="5"/>
        <v>Yes</v>
      </c>
      <c r="M68" s="66" t="str">
        <f t="shared" si="1"/>
        <v>Not specified- Contact the district</v>
      </c>
      <c r="N68" s="67">
        <f>VLOOKUP(Table1[[#This Row],[LEA]], RecFTEs, 4, FALSE)</f>
        <v>0</v>
      </c>
      <c r="O68" s="61">
        <f t="shared" si="6"/>
        <v>0</v>
      </c>
      <c r="P68" t="str">
        <f t="shared" si="2"/>
        <v>culkeen@erving.com</v>
      </c>
      <c r="Q68" s="37"/>
      <c r="R68" s="36" t="str">
        <f>VLOOKUP(Table1[[#This Row],[LEA]],SurveyExport723!A:AX, 3, FALSE)</f>
        <v>Robyn Vitello</v>
      </c>
    </row>
    <row r="69" spans="1:18" x14ac:dyDescent="0.25">
      <c r="A69" t="s">
        <v>63</v>
      </c>
      <c r="B69" t="s">
        <v>1003</v>
      </c>
      <c r="C69" s="12" t="str">
        <f>IF(AND(VLOOKUP(A69,RecFTEs,4,FALSE)&gt;0,Table1[[#This Row],[FinalStatus]]="No"),"*","")</f>
        <v/>
      </c>
      <c r="D69" s="22" t="s">
        <v>328</v>
      </c>
      <c r="E69" s="22" t="s">
        <v>2619</v>
      </c>
      <c r="F69" s="12"/>
      <c r="G69" s="12"/>
      <c r="H69" s="14"/>
      <c r="I69" s="22" t="str">
        <f t="shared" si="3"/>
        <v>No</v>
      </c>
      <c r="J69" s="66" t="str">
        <f t="shared" si="4"/>
        <v>No</v>
      </c>
      <c r="K69" s="66" t="str">
        <f t="shared" si="0"/>
        <v/>
      </c>
      <c r="L69" s="66" t="str">
        <f t="shared" si="5"/>
        <v>No</v>
      </c>
      <c r="M69" s="66" t="str">
        <f t="shared" si="1"/>
        <v/>
      </c>
      <c r="N69" s="67">
        <f>VLOOKUP(Table1[[#This Row],[LEA]], RecFTEs, 4, FALSE)</f>
        <v>0</v>
      </c>
      <c r="O69" s="61">
        <f t="shared" si="6"/>
        <v>0</v>
      </c>
      <c r="P69" t="str">
        <f t="shared" si="2"/>
        <v>whart@everett.k12.ma.us</v>
      </c>
      <c r="Q69" s="37"/>
      <c r="R69" s="36" t="str">
        <f>VLOOKUP(Table1[[#This Row],[LEA]],SurveyExport723!A:AX, 3, FALSE)</f>
        <v>James Murphy</v>
      </c>
    </row>
    <row r="70" spans="1:18" x14ac:dyDescent="0.25">
      <c r="A70" t="s">
        <v>64</v>
      </c>
      <c r="B70" t="s">
        <v>1009</v>
      </c>
      <c r="C70" s="12" t="str">
        <f>IF(AND(VLOOKUP(A70,RecFTEs,4,FALSE)&gt;0,Table1[[#This Row],[FinalStatus]]="No"),"*","")</f>
        <v/>
      </c>
      <c r="D70" s="22" t="s">
        <v>328</v>
      </c>
      <c r="E70" s="22" t="s">
        <v>2619</v>
      </c>
      <c r="F70" s="12"/>
      <c r="G70" s="12"/>
      <c r="H70" s="14"/>
      <c r="I70" s="22" t="str">
        <f t="shared" si="3"/>
        <v>No</v>
      </c>
      <c r="J70" s="66" t="str">
        <f t="shared" si="4"/>
        <v>No</v>
      </c>
      <c r="K70" s="66" t="str">
        <f t="shared" si="0"/>
        <v/>
      </c>
      <c r="L70" s="66" t="str">
        <f t="shared" si="5"/>
        <v>No</v>
      </c>
      <c r="M70" s="66" t="str">
        <f t="shared" si="1"/>
        <v/>
      </c>
      <c r="N70" s="67">
        <f>VLOOKUP(Table1[[#This Row],[LEA]], RecFTEs, 4, FALSE)</f>
        <v>0</v>
      </c>
      <c r="O70" s="61">
        <f t="shared" si="6"/>
        <v>0</v>
      </c>
      <c r="P70" t="str">
        <f t="shared" si="2"/>
        <v>tkohler@fairhavenps.net</v>
      </c>
      <c r="Q70" s="37"/>
      <c r="R70" s="36" t="str">
        <f>VLOOKUP(Table1[[#This Row],[LEA]],SurveyExport723!A:AX, 3, FALSE)</f>
        <v>Mark Balestracci</v>
      </c>
    </row>
    <row r="71" spans="1:18" hidden="1" x14ac:dyDescent="0.25">
      <c r="A71" t="s">
        <v>65</v>
      </c>
      <c r="B71" t="s">
        <v>420</v>
      </c>
      <c r="C71" s="12" t="str">
        <f>IF(AND(VLOOKUP(A71,RecFTEs,4,FALSE)&gt;0,Table1[[#This Row],[FinalStatus]]="No"),"*","")</f>
        <v/>
      </c>
      <c r="D71" s="22" t="s">
        <v>329</v>
      </c>
      <c r="E71" s="22" t="s">
        <v>4782</v>
      </c>
      <c r="F71" s="12"/>
      <c r="G71" s="12"/>
      <c r="H71" s="14"/>
      <c r="I71" s="22" t="str">
        <f t="shared" si="3"/>
        <v>Yes</v>
      </c>
      <c r="J71" s="66" t="str">
        <f t="shared" si="4"/>
        <v>Yes</v>
      </c>
      <c r="K71" s="66" t="str">
        <f t="shared" si="0"/>
        <v>6-12</v>
      </c>
      <c r="L71" s="66" t="str">
        <f t="shared" si="5"/>
        <v>Yes</v>
      </c>
      <c r="M71" s="66" t="str">
        <f t="shared" si="1"/>
        <v>6-12</v>
      </c>
      <c r="N71" s="67">
        <f>VLOOKUP(Table1[[#This Row],[LEA]], RecFTEs, 4, FALSE)</f>
        <v>34.010000000000005</v>
      </c>
      <c r="O71" s="61">
        <f t="shared" si="6"/>
        <v>0</v>
      </c>
      <c r="P71" t="str">
        <f t="shared" si="2"/>
        <v>mpontes@fallriverschools.org</v>
      </c>
      <c r="Q71" s="37"/>
      <c r="R71" s="36" t="str">
        <f>VLOOKUP(Table1[[#This Row],[LEA]],SurveyExport723!A:AX, 3, FALSE)</f>
        <v>Brian Mikolazyk</v>
      </c>
    </row>
    <row r="72" spans="1:18" hidden="1" x14ac:dyDescent="0.25">
      <c r="A72" t="s">
        <v>66</v>
      </c>
      <c r="B72" t="s">
        <v>1024</v>
      </c>
      <c r="C72" s="12" t="str">
        <f>IF(AND(VLOOKUP(A72,RecFTEs,4,FALSE)&gt;0,Table1[[#This Row],[FinalStatus]]="No"),"*","")</f>
        <v/>
      </c>
      <c r="D72" s="22" t="s">
        <v>329</v>
      </c>
      <c r="E72" s="22" t="s">
        <v>2610</v>
      </c>
      <c r="F72" s="12"/>
      <c r="G72" s="12"/>
      <c r="H72" s="14"/>
      <c r="I72" s="22" t="str">
        <f t="shared" si="3"/>
        <v>Yes</v>
      </c>
      <c r="J72" s="66" t="str">
        <f t="shared" si="4"/>
        <v>Yes</v>
      </c>
      <c r="K72" s="66" t="str">
        <f t="shared" si="0"/>
        <v>K-11</v>
      </c>
      <c r="L72" s="66" t="str">
        <f t="shared" si="5"/>
        <v>Yes</v>
      </c>
      <c r="M72" s="66" t="str">
        <f t="shared" si="1"/>
        <v>K-11</v>
      </c>
      <c r="N72" s="67">
        <f>VLOOKUP(Table1[[#This Row],[LEA]], RecFTEs, 4, FALSE)</f>
        <v>186.62999999999997</v>
      </c>
      <c r="O72" s="61">
        <f t="shared" si="6"/>
        <v>0</v>
      </c>
      <c r="P72" t="str">
        <f t="shared" si="2"/>
        <v>lduerr@falmouth.k12.ma.us</v>
      </c>
      <c r="Q72" s="33"/>
      <c r="R72" s="36" t="str">
        <f>VLOOKUP(Table1[[#This Row],[LEA]],SurveyExport723!A:AX, 3, FALSE)</f>
        <v>Sharon Reid</v>
      </c>
    </row>
    <row r="73" spans="1:18" hidden="1" x14ac:dyDescent="0.25">
      <c r="A73" t="s">
        <v>67</v>
      </c>
      <c r="B73" t="s">
        <v>1041</v>
      </c>
      <c r="C73" s="12" t="str">
        <f>IF(AND(VLOOKUP(A73,RecFTEs,4,FALSE)&gt;0,Table1[[#This Row],[FinalStatus]]="No"),"*","")</f>
        <v/>
      </c>
      <c r="D73" s="22" t="s">
        <v>329</v>
      </c>
      <c r="E73" s="22" t="s">
        <v>4782</v>
      </c>
      <c r="F73" s="12"/>
      <c r="G73" s="12"/>
      <c r="H73" s="14"/>
      <c r="I73" s="22" t="str">
        <f t="shared" si="3"/>
        <v>Yes</v>
      </c>
      <c r="J73" s="66" t="str">
        <f t="shared" si="4"/>
        <v>Yes</v>
      </c>
      <c r="K73" s="66" t="str">
        <f t="shared" si="0"/>
        <v>Not specified- Contact the district</v>
      </c>
      <c r="L73" s="66" t="str">
        <f t="shared" si="5"/>
        <v>Yes</v>
      </c>
      <c r="M73" s="66" t="str">
        <f t="shared" si="1"/>
        <v>Not specified- Contact the district</v>
      </c>
      <c r="N73" s="67">
        <f>VLOOKUP(Table1[[#This Row],[LEA]], RecFTEs, 4, FALSE)</f>
        <v>90.45</v>
      </c>
      <c r="O73" s="61">
        <f t="shared" si="6"/>
        <v>0</v>
      </c>
      <c r="P73" t="str">
        <f t="shared" si="2"/>
        <v>thompsonj@fitchburg.k12.ma.us</v>
      </c>
      <c r="Q73" s="37"/>
      <c r="R73" s="36" t="str">
        <f>VLOOKUP(Table1[[#This Row],[LEA]],SurveyExport723!A:AX, 3, FALSE)</f>
        <v>Nicholas Packard</v>
      </c>
    </row>
    <row r="74" spans="1:18" hidden="1" x14ac:dyDescent="0.25">
      <c r="A74" t="s">
        <v>68</v>
      </c>
      <c r="B74" t="s">
        <v>1047</v>
      </c>
      <c r="C74" s="12" t="str">
        <f>IF(AND(VLOOKUP(A74,RecFTEs,4,FALSE)&gt;0,Table1[[#This Row],[FinalStatus]]="No"),"*","")</f>
        <v/>
      </c>
      <c r="D74" s="22" t="s">
        <v>329</v>
      </c>
      <c r="E74" s="22" t="s">
        <v>4782</v>
      </c>
      <c r="F74" s="12"/>
      <c r="G74" s="12"/>
      <c r="H74" s="14"/>
      <c r="I74" s="22" t="str">
        <f t="shared" si="3"/>
        <v>Yes</v>
      </c>
      <c r="J74" s="66" t="str">
        <f t="shared" si="4"/>
        <v>Yes</v>
      </c>
      <c r="K74" s="66" t="str">
        <f t="shared" si="0"/>
        <v>Not specified- Contact the district</v>
      </c>
      <c r="L74" s="66" t="str">
        <f t="shared" si="5"/>
        <v>Yes</v>
      </c>
      <c r="M74" s="66" t="str">
        <f t="shared" si="1"/>
        <v>Not specified- Contact the district</v>
      </c>
      <c r="N74" s="67">
        <f>VLOOKUP(Table1[[#This Row],[LEA]], RecFTEs, 4, FALSE)</f>
        <v>23</v>
      </c>
      <c r="O74" s="61">
        <f t="shared" si="6"/>
        <v>0</v>
      </c>
      <c r="P74" t="str">
        <f t="shared" si="2"/>
        <v>jfranzoni@nbsunion.com</v>
      </c>
      <c r="Q74" s="37"/>
      <c r="R74" s="36" t="str">
        <f>VLOOKUP(Table1[[#This Row],[LEA]],SurveyExport723!A:AX, 3, FALSE)</f>
        <v>John Franzoni</v>
      </c>
    </row>
    <row r="75" spans="1:18" x14ac:dyDescent="0.25">
      <c r="A75" t="s">
        <v>69</v>
      </c>
      <c r="B75" t="s">
        <v>1054</v>
      </c>
      <c r="C75" s="12" t="str">
        <f>IF(AND(VLOOKUP(A75,RecFTEs,4,FALSE)&gt;0,Table1[[#This Row],[FinalStatus]]="No"),"*","")</f>
        <v/>
      </c>
      <c r="D75" s="22" t="s">
        <v>328</v>
      </c>
      <c r="E75" s="22" t="s">
        <v>2619</v>
      </c>
      <c r="F75" s="12"/>
      <c r="G75" s="12"/>
      <c r="H75" s="14"/>
      <c r="I75" s="22" t="str">
        <f t="shared" ref="I75:I138" si="7">IF(ISNA(VLOOKUP($A75,survey,9,FALSE)),"",VLOOKUP($A75,survey,9,FALSE))</f>
        <v>No</v>
      </c>
      <c r="J75" s="66" t="str">
        <f t="shared" si="4"/>
        <v>No</v>
      </c>
      <c r="K75" s="66" t="str">
        <f t="shared" si="0"/>
        <v/>
      </c>
      <c r="L75" s="66" t="str">
        <f t="shared" si="5"/>
        <v>No</v>
      </c>
      <c r="M75" s="66" t="str">
        <f t="shared" ref="M75:M138" si="8">IF(K75&lt;&gt;"",K75,IF(H75&lt;&gt;0,H75,""))</f>
        <v/>
      </c>
      <c r="N75" s="67">
        <f>VLOOKUP(Table1[[#This Row],[LEA]], RecFTEs, 4, FALSE)</f>
        <v>0</v>
      </c>
      <c r="O75" s="61">
        <f t="shared" ref="O75:O138" si="9">IF(AND(F75="",J75=""),1,0)</f>
        <v>0</v>
      </c>
      <c r="P75" t="str">
        <f t="shared" ref="P75:P138" si="10">VLOOKUP(A75,sups,14,FALSE)</f>
        <v>berdosa@foxborough.k12.ma.us</v>
      </c>
      <c r="Q75" s="33"/>
      <c r="R75" s="36" t="str">
        <f>VLOOKUP(Table1[[#This Row],[LEA]],SurveyExport723!A:AX, 3, FALSE)</f>
        <v>Amy Berdos</v>
      </c>
    </row>
    <row r="76" spans="1:18" x14ac:dyDescent="0.25">
      <c r="A76" t="s">
        <v>70</v>
      </c>
      <c r="B76" t="s">
        <v>826</v>
      </c>
      <c r="C76" s="12" t="str">
        <f>IF(AND(VLOOKUP(A76,RecFTEs,4,FALSE)&gt;0,Table1[[#This Row],[FinalStatus]]="No"),"*","")</f>
        <v/>
      </c>
      <c r="D76" s="22" t="s">
        <v>328</v>
      </c>
      <c r="E76" s="22" t="s">
        <v>2619</v>
      </c>
      <c r="F76" s="12"/>
      <c r="G76" s="12"/>
      <c r="H76" s="14"/>
      <c r="I76" s="22" t="str">
        <f t="shared" si="7"/>
        <v>No</v>
      </c>
      <c r="J76" s="66" t="str">
        <f t="shared" si="4"/>
        <v>No</v>
      </c>
      <c r="K76" s="66" t="str">
        <f t="shared" si="0"/>
        <v/>
      </c>
      <c r="L76" s="66" t="str">
        <f t="shared" si="5"/>
        <v>No</v>
      </c>
      <c r="M76" s="66" t="str">
        <f t="shared" si="8"/>
        <v/>
      </c>
      <c r="N76" s="67">
        <f>VLOOKUP(Table1[[#This Row],[LEA]], RecFTEs, 4, FALSE)</f>
        <v>0</v>
      </c>
      <c r="O76" s="61">
        <f t="shared" si="9"/>
        <v>0</v>
      </c>
      <c r="P76" t="str">
        <f t="shared" si="10"/>
        <v>rtremblay@framingham.k12.ma.us</v>
      </c>
      <c r="Q76" s="33"/>
      <c r="R76" s="36" t="str">
        <f>VLOOKUP(Table1[[#This Row],[LEA]],SurveyExport723!A:AX, 3, FALSE)</f>
        <v>Amy Kane</v>
      </c>
    </row>
    <row r="77" spans="1:18" x14ac:dyDescent="0.25">
      <c r="A77" t="s">
        <v>71</v>
      </c>
      <c r="B77" t="s">
        <v>552</v>
      </c>
      <c r="C77" s="12" t="str">
        <f>IF(AND(VLOOKUP(A77,RecFTEs,4,FALSE)&gt;0,Table1[[#This Row],[FinalStatus]]="No"),"*","")</f>
        <v/>
      </c>
      <c r="D77" s="22" t="s">
        <v>328</v>
      </c>
      <c r="E77" s="22" t="s">
        <v>2619</v>
      </c>
      <c r="F77" s="12"/>
      <c r="G77" s="12"/>
      <c r="H77" s="14"/>
      <c r="I77" s="22" t="str">
        <f t="shared" si="7"/>
        <v>No</v>
      </c>
      <c r="J77" s="66" t="str">
        <f t="shared" si="4"/>
        <v>No</v>
      </c>
      <c r="K77" s="66" t="str">
        <f t="shared" ref="K77:K140" si="11">IF(ISNA(VLOOKUP(A77,survey,40,FALSE)),"",IF(VLOOKUP(A77,survey,40,FALSE)&lt;&gt;0,VLOOKUP(A77,survey,40,FALSE),""))</f>
        <v/>
      </c>
      <c r="L77" s="66" t="str">
        <f t="shared" si="5"/>
        <v>No</v>
      </c>
      <c r="M77" s="66" t="str">
        <f t="shared" si="8"/>
        <v/>
      </c>
      <c r="N77" s="67">
        <f>VLOOKUP(Table1[[#This Row],[LEA]], RecFTEs, 4, FALSE)</f>
        <v>0</v>
      </c>
      <c r="O77" s="61">
        <f t="shared" si="9"/>
        <v>0</v>
      </c>
      <c r="P77" t="str">
        <f t="shared" si="10"/>
        <v>giguerel@franklinps.net</v>
      </c>
      <c r="Q77" s="33"/>
      <c r="R77" s="36" t="str">
        <f>VLOOKUP(Table1[[#This Row],[LEA]],SurveyExport723!A:AX, 3, FALSE)</f>
        <v>Denise Miller</v>
      </c>
    </row>
    <row r="78" spans="1:18" hidden="1" x14ac:dyDescent="0.25">
      <c r="A78" t="s">
        <v>72</v>
      </c>
      <c r="B78" t="s">
        <v>1088</v>
      </c>
      <c r="C78" s="12" t="str">
        <f>IF(AND(VLOOKUP(A78,RecFTEs,4,FALSE)&gt;0,Table1[[#This Row],[FinalStatus]]="No"),"*","")</f>
        <v/>
      </c>
      <c r="D78" s="22" t="s">
        <v>329</v>
      </c>
      <c r="E78" s="22" t="s">
        <v>4782</v>
      </c>
      <c r="F78" s="12"/>
      <c r="G78" s="12"/>
      <c r="H78" s="14"/>
      <c r="I78" s="22" t="str">
        <f t="shared" si="7"/>
        <v/>
      </c>
      <c r="J78" s="66" t="str">
        <f t="shared" ref="J78:J141" si="12">IF(ISNA(VLOOKUP($A78,survey,9,FALSE)),"",VLOOKUP($A78,survey,9,FALSE))</f>
        <v/>
      </c>
      <c r="K78" s="66" t="str">
        <f t="shared" si="11"/>
        <v/>
      </c>
      <c r="L78" s="66" t="str">
        <f t="shared" ref="L78:L141" si="13">IF(AND(I78="",F78=0),"Yes", IF(I78="",F78,I78))</f>
        <v>Yes</v>
      </c>
      <c r="M78" s="66" t="s">
        <v>4434</v>
      </c>
      <c r="N78" s="67">
        <f>VLOOKUP(Table1[[#This Row],[LEA]], RecFTEs, 4, FALSE)</f>
        <v>158.48000000000002</v>
      </c>
      <c r="O78" s="61">
        <f t="shared" si="9"/>
        <v>1</v>
      </c>
      <c r="P78" t="str">
        <f t="shared" si="10"/>
        <v>pellegm@gardnerk12.org</v>
      </c>
      <c r="Q78" s="33"/>
      <c r="R78" s="36" t="e">
        <f>VLOOKUP(Table1[[#This Row],[LEA]],SurveyExport723!A:AX, 3, FALSE)</f>
        <v>#N/A</v>
      </c>
    </row>
    <row r="79" spans="1:18" hidden="1" x14ac:dyDescent="0.25">
      <c r="A79" t="s">
        <v>73</v>
      </c>
      <c r="B79" t="s">
        <v>1099</v>
      </c>
      <c r="C79" s="12" t="str">
        <f>IF(AND(VLOOKUP(A79,RecFTEs,4,FALSE)&gt;0,Table1[[#This Row],[FinalStatus]]="No"),"*","")</f>
        <v/>
      </c>
      <c r="D79" s="22" t="s">
        <v>329</v>
      </c>
      <c r="E79" s="22" t="s">
        <v>4182</v>
      </c>
      <c r="F79" s="12"/>
      <c r="G79" s="12"/>
      <c r="H79" s="14"/>
      <c r="I79" s="22" t="str">
        <f t="shared" si="7"/>
        <v>Yes</v>
      </c>
      <c r="J79" s="66" t="str">
        <f t="shared" si="12"/>
        <v>Yes</v>
      </c>
      <c r="K79" s="66" t="str">
        <f t="shared" si="11"/>
        <v>8-11</v>
      </c>
      <c r="L79" s="66" t="str">
        <f t="shared" si="13"/>
        <v>Yes</v>
      </c>
      <c r="M79" s="66" t="str">
        <f t="shared" si="8"/>
        <v>8-11</v>
      </c>
      <c r="N79" s="67">
        <f>VLOOKUP(Table1[[#This Row],[LEA]], RecFTEs, 4, FALSE)</f>
        <v>33.659999999999997</v>
      </c>
      <c r="O79" s="61">
        <f t="shared" si="9"/>
        <v>0</v>
      </c>
      <c r="P79" t="str">
        <f t="shared" si="10"/>
        <v>ferrickm@georgetown.k12.ma.us</v>
      </c>
      <c r="Q79" s="37"/>
      <c r="R79" s="36" t="str">
        <f>VLOOKUP(Table1[[#This Row],[LEA]],SurveyExport723!A:AX, 3, FALSE)</f>
        <v>Margo Ferrick</v>
      </c>
    </row>
    <row r="80" spans="1:18" hidden="1" x14ac:dyDescent="0.25">
      <c r="A80" t="s">
        <v>74</v>
      </c>
      <c r="B80" t="s">
        <v>1114</v>
      </c>
      <c r="C80" s="12" t="str">
        <f>IF(AND(VLOOKUP(A80,RecFTEs,4,FALSE)&gt;0,Table1[[#This Row],[FinalStatus]]="No"),"*","")</f>
        <v/>
      </c>
      <c r="D80" s="22" t="s">
        <v>329</v>
      </c>
      <c r="E80" s="22" t="s">
        <v>4782</v>
      </c>
      <c r="F80" s="12"/>
      <c r="G80" s="12"/>
      <c r="H80" s="14"/>
      <c r="I80" s="22" t="str">
        <f t="shared" si="7"/>
        <v>Yes</v>
      </c>
      <c r="J80" s="66" t="str">
        <f t="shared" si="12"/>
        <v>Yes</v>
      </c>
      <c r="K80" s="66" t="str">
        <f t="shared" si="11"/>
        <v>Not specified- Contact the district</v>
      </c>
      <c r="L80" s="66" t="str">
        <f t="shared" si="13"/>
        <v>Yes</v>
      </c>
      <c r="M80" s="66" t="str">
        <f t="shared" si="8"/>
        <v>Not specified- Contact the district</v>
      </c>
      <c r="N80" s="67">
        <f>VLOOKUP(Table1[[#This Row],[LEA]], RecFTEs, 4, FALSE)</f>
        <v>37.620000000000005</v>
      </c>
      <c r="O80" s="61">
        <f t="shared" si="9"/>
        <v>0</v>
      </c>
      <c r="P80" t="str">
        <f t="shared" si="10"/>
        <v>blummis@gloucesterschools.com</v>
      </c>
      <c r="Q80" s="37"/>
      <c r="R80" s="36" t="str">
        <f>VLOOKUP(Table1[[#This Row],[LEA]],SurveyExport723!A:AX, 3, FALSE)</f>
        <v>Michael Muniz</v>
      </c>
    </row>
    <row r="81" spans="1:18" x14ac:dyDescent="0.25">
      <c r="A81" t="s">
        <v>75</v>
      </c>
      <c r="B81" t="s">
        <v>1122</v>
      </c>
      <c r="C81" s="12" t="str">
        <f>IF(AND(VLOOKUP(A81,RecFTEs,4,FALSE)&gt;0,Table1[[#This Row],[FinalStatus]]="No"),"*","")</f>
        <v/>
      </c>
      <c r="D81" s="22" t="s">
        <v>328</v>
      </c>
      <c r="E81" s="22"/>
      <c r="F81" s="12" t="s">
        <v>328</v>
      </c>
      <c r="G81" s="12"/>
      <c r="H81" s="14"/>
      <c r="I81" s="22" t="str">
        <f t="shared" si="7"/>
        <v/>
      </c>
      <c r="J81" s="66" t="str">
        <f t="shared" si="12"/>
        <v/>
      </c>
      <c r="K81" s="66" t="str">
        <f t="shared" si="11"/>
        <v/>
      </c>
      <c r="L81" s="66" t="str">
        <f t="shared" si="13"/>
        <v>No</v>
      </c>
      <c r="M81" s="66" t="str">
        <f t="shared" si="8"/>
        <v/>
      </c>
      <c r="N81" s="67">
        <f>VLOOKUP(Table1[[#This Row],[LEA]], RecFTEs, 4, FALSE)</f>
        <v>0</v>
      </c>
      <c r="O81" s="61">
        <f t="shared" si="9"/>
        <v>0</v>
      </c>
      <c r="P81" t="str">
        <f t="shared" si="10"/>
        <v>drfrieswyk@outlook.com</v>
      </c>
      <c r="Q81" s="33"/>
      <c r="R81" s="36" t="e">
        <f>VLOOKUP(Table1[[#This Row],[LEA]],SurveyExport723!A:AX, 3, FALSE)</f>
        <v>#N/A</v>
      </c>
    </row>
    <row r="82" spans="1:18" hidden="1" x14ac:dyDescent="0.25">
      <c r="A82" t="s">
        <v>76</v>
      </c>
      <c r="B82" t="s">
        <v>1128</v>
      </c>
      <c r="C82" s="12" t="str">
        <f>IF(AND(VLOOKUP(A82,RecFTEs,4,FALSE)&gt;0,Table1[[#This Row],[FinalStatus]]="No"),"*","")</f>
        <v/>
      </c>
      <c r="D82" s="22" t="s">
        <v>329</v>
      </c>
      <c r="E82" s="22" t="s">
        <v>4782</v>
      </c>
      <c r="F82" s="12"/>
      <c r="G82" s="12"/>
      <c r="H82" s="14"/>
      <c r="I82" s="22" t="str">
        <f t="shared" si="7"/>
        <v>Yes</v>
      </c>
      <c r="J82" s="66" t="str">
        <f t="shared" si="12"/>
        <v>Yes</v>
      </c>
      <c r="K82" s="66" t="str">
        <f t="shared" si="11"/>
        <v>Not specified- Contact the district</v>
      </c>
      <c r="L82" s="66" t="str">
        <f t="shared" si="13"/>
        <v>Yes</v>
      </c>
      <c r="M82" s="66" t="str">
        <f t="shared" si="8"/>
        <v>Not specified- Contact the district</v>
      </c>
      <c r="N82" s="67">
        <f>VLOOKUP(Table1[[#This Row],[LEA]], RecFTEs, 4, FALSE)</f>
        <v>121.91</v>
      </c>
      <c r="O82" s="61">
        <f t="shared" si="9"/>
        <v>0</v>
      </c>
      <c r="P82" t="str">
        <f t="shared" si="10"/>
        <v>cummingsj@grafton.k12.ma.us</v>
      </c>
      <c r="Q82" s="37"/>
      <c r="R82" s="36" t="str">
        <f>VLOOKUP(Table1[[#This Row],[LEA]],SurveyExport723!A:AX, 3, FALSE)</f>
        <v>James Cummings</v>
      </c>
    </row>
    <row r="83" spans="1:18" hidden="1" x14ac:dyDescent="0.25">
      <c r="A83" t="s">
        <v>77</v>
      </c>
      <c r="B83" t="s">
        <v>1135</v>
      </c>
      <c r="C83" s="12" t="str">
        <f>IF(AND(VLOOKUP(A83,RecFTEs,4,FALSE)&gt;0,Table1[[#This Row],[FinalStatus]]="No"),"*","")</f>
        <v/>
      </c>
      <c r="D83" s="22" t="s">
        <v>329</v>
      </c>
      <c r="E83" s="22" t="s">
        <v>5950</v>
      </c>
      <c r="F83" s="12"/>
      <c r="G83" s="12"/>
      <c r="H83" s="14"/>
      <c r="I83" s="22" t="str">
        <f t="shared" si="7"/>
        <v/>
      </c>
      <c r="J83" s="66" t="str">
        <f t="shared" si="12"/>
        <v/>
      </c>
      <c r="K83" s="66" t="str">
        <f t="shared" si="11"/>
        <v/>
      </c>
      <c r="L83" s="66" t="str">
        <f t="shared" si="13"/>
        <v>Yes</v>
      </c>
      <c r="M83" s="66" t="s">
        <v>4434</v>
      </c>
      <c r="N83" s="67">
        <f>VLOOKUP(Table1[[#This Row],[LEA]], RecFTEs, 4, FALSE)</f>
        <v>93</v>
      </c>
      <c r="O83" s="61">
        <f t="shared" si="9"/>
        <v>1</v>
      </c>
      <c r="P83" t="str">
        <f t="shared" si="10"/>
        <v>ssullivan@granbyschoolsma.net</v>
      </c>
      <c r="Q83" s="33"/>
      <c r="R83" s="36" t="e">
        <f>VLOOKUP(Table1[[#This Row],[LEA]],SurveyExport723!A:AX, 3, FALSE)</f>
        <v>#N/A</v>
      </c>
    </row>
    <row r="84" spans="1:18" hidden="1" x14ac:dyDescent="0.25">
      <c r="A84" t="s">
        <v>78</v>
      </c>
      <c r="B84" t="s">
        <v>1052</v>
      </c>
      <c r="C84" s="12" t="str">
        <f>IF(AND(VLOOKUP(A84,RecFTEs,4,FALSE)&gt;0,Table1[[#This Row],[FinalStatus]]="No"),"*","")</f>
        <v/>
      </c>
      <c r="D84" s="22" t="s">
        <v>329</v>
      </c>
      <c r="E84" s="22" t="s">
        <v>5951</v>
      </c>
      <c r="F84" s="12"/>
      <c r="G84" s="12"/>
      <c r="H84" s="14"/>
      <c r="I84" s="22" t="str">
        <f t="shared" si="7"/>
        <v>Yes</v>
      </c>
      <c r="J84" s="66" t="str">
        <f t="shared" si="12"/>
        <v>Yes</v>
      </c>
      <c r="K84" s="66" t="str">
        <f t="shared" si="11"/>
        <v>K, 2, 4, 9-10</v>
      </c>
      <c r="L84" s="66" t="str">
        <f t="shared" si="13"/>
        <v>Yes</v>
      </c>
      <c r="M84" s="66" t="str">
        <f t="shared" si="8"/>
        <v>K, 2, 4, 9-10</v>
      </c>
      <c r="N84" s="67">
        <f>VLOOKUP(Table1[[#This Row],[LEA]], RecFTEs, 4, FALSE)</f>
        <v>54.41</v>
      </c>
      <c r="O84" s="61">
        <f t="shared" si="9"/>
        <v>0</v>
      </c>
      <c r="P84" t="str">
        <f t="shared" si="10"/>
        <v>chrdeb1@gpsk12.org</v>
      </c>
      <c r="Q84" s="37"/>
      <c r="R84" s="36" t="str">
        <f>VLOOKUP(Table1[[#This Row],[LEA]],SurveyExport723!A:AX, 3, FALSE)</f>
        <v>Karin Patenaude</v>
      </c>
    </row>
    <row r="85" spans="1:18" hidden="1" x14ac:dyDescent="0.25">
      <c r="A85" t="s">
        <v>79</v>
      </c>
      <c r="B85" t="s">
        <v>1192</v>
      </c>
      <c r="C85" s="12" t="str">
        <f>IF(AND(VLOOKUP(A85,RecFTEs,4,FALSE)&gt;0,Table1[[#This Row],[FinalStatus]]="No"),"*","")</f>
        <v/>
      </c>
      <c r="D85" s="22" t="s">
        <v>329</v>
      </c>
      <c r="E85" s="22" t="s">
        <v>4179</v>
      </c>
      <c r="F85" s="12"/>
      <c r="G85" s="12"/>
      <c r="H85" s="14"/>
      <c r="I85" s="22" t="str">
        <f t="shared" si="7"/>
        <v>Yes</v>
      </c>
      <c r="J85" s="66" t="str">
        <f t="shared" si="12"/>
        <v>Yes</v>
      </c>
      <c r="K85" s="66" t="str">
        <f t="shared" si="11"/>
        <v>K-12</v>
      </c>
      <c r="L85" s="66" t="str">
        <f t="shared" si="13"/>
        <v>Yes</v>
      </c>
      <c r="M85" s="66" t="str">
        <f t="shared" si="8"/>
        <v>K-12</v>
      </c>
      <c r="N85" s="67">
        <f>VLOOKUP(Table1[[#This Row],[LEA]], RecFTEs, 4, FALSE)</f>
        <v>144.08999999999997</v>
      </c>
      <c r="O85" s="61">
        <f t="shared" si="9"/>
        <v>0</v>
      </c>
      <c r="P85" t="str">
        <f t="shared" si="10"/>
        <v>amckenzie@hadleyschools.org</v>
      </c>
      <c r="Q85" s="33"/>
      <c r="R85" s="36" t="str">
        <f>VLOOKUP(Table1[[#This Row],[LEA]],SurveyExport723!A:AX, 3, FALSE)</f>
        <v>Dee Rex</v>
      </c>
    </row>
    <row r="86" spans="1:18" x14ac:dyDescent="0.25">
      <c r="A86" t="s">
        <v>80</v>
      </c>
      <c r="B86" t="s">
        <v>1200</v>
      </c>
      <c r="C86" s="12" t="str">
        <f>IF(AND(VLOOKUP(A86,RecFTEs,4,FALSE)&gt;0,Table1[[#This Row],[FinalStatus]]="No"),"*","")</f>
        <v/>
      </c>
      <c r="D86" s="22" t="s">
        <v>328</v>
      </c>
      <c r="E86" s="22" t="s">
        <v>2619</v>
      </c>
      <c r="F86" s="12"/>
      <c r="G86" s="12"/>
      <c r="H86" s="14"/>
      <c r="I86" s="22" t="str">
        <f t="shared" si="7"/>
        <v>No</v>
      </c>
      <c r="J86" s="66" t="str">
        <f t="shared" si="12"/>
        <v>No</v>
      </c>
      <c r="K86" s="66" t="str">
        <f t="shared" si="11"/>
        <v/>
      </c>
      <c r="L86" s="66" t="str">
        <f t="shared" si="13"/>
        <v>No</v>
      </c>
      <c r="M86" s="66" t="str">
        <f t="shared" si="8"/>
        <v/>
      </c>
      <c r="N86" s="67">
        <f>VLOOKUP(Table1[[#This Row],[LEA]], RecFTEs, 4, FALSE)</f>
        <v>0</v>
      </c>
      <c r="O86" s="61">
        <f t="shared" si="9"/>
        <v>0</v>
      </c>
      <c r="P86" t="str">
        <f t="shared" si="10"/>
        <v>JProulx@slrsd.org</v>
      </c>
      <c r="Q86" s="37"/>
      <c r="R86" s="36" t="str">
        <f>VLOOKUP(Table1[[#This Row],[LEA]],SurveyExport723!A:AX, 3, FALSE)</f>
        <v>David Murphy</v>
      </c>
    </row>
    <row r="87" spans="1:18" x14ac:dyDescent="0.25">
      <c r="A87" t="s">
        <v>81</v>
      </c>
      <c r="B87" t="s">
        <v>1229</v>
      </c>
      <c r="C87" s="12" t="str">
        <f>IF(AND(VLOOKUP(A87,RecFTEs,4,FALSE)&gt;0,Table1[[#This Row],[FinalStatus]]="No"),"*","")</f>
        <v>*</v>
      </c>
      <c r="D87" s="22" t="s">
        <v>328</v>
      </c>
      <c r="E87" s="22" t="s">
        <v>2619</v>
      </c>
      <c r="F87" s="12"/>
      <c r="G87" s="12"/>
      <c r="H87" s="14"/>
      <c r="I87" s="22" t="str">
        <f t="shared" si="7"/>
        <v>No</v>
      </c>
      <c r="J87" s="66" t="str">
        <f t="shared" si="12"/>
        <v>No</v>
      </c>
      <c r="K87" s="66" t="str">
        <f t="shared" si="11"/>
        <v/>
      </c>
      <c r="L87" s="66" t="str">
        <f t="shared" si="13"/>
        <v>No</v>
      </c>
      <c r="M87" s="66" t="str">
        <f t="shared" si="8"/>
        <v/>
      </c>
      <c r="N87" s="67">
        <f>VLOOKUP(Table1[[#This Row],[LEA]], RecFTEs, 4, FALSE)</f>
        <v>9</v>
      </c>
      <c r="O87" s="61">
        <f t="shared" si="9"/>
        <v>0</v>
      </c>
      <c r="P87" t="str">
        <f t="shared" si="10"/>
        <v>rphillips@hancockschool.org</v>
      </c>
      <c r="Q87" s="33"/>
      <c r="R87" s="36" t="str">
        <f>VLOOKUP(Table1[[#This Row],[LEA]],SurveyExport723!A:AX, 3, FALSE)</f>
        <v>John Merselis</v>
      </c>
    </row>
    <row r="88" spans="1:18" x14ac:dyDescent="0.25">
      <c r="A88" t="s">
        <v>82</v>
      </c>
      <c r="B88" t="s">
        <v>1235</v>
      </c>
      <c r="C88" s="12" t="str">
        <f>IF(AND(VLOOKUP(A88,RecFTEs,4,FALSE)&gt;0,Table1[[#This Row],[FinalStatus]]="No"),"*","")</f>
        <v/>
      </c>
      <c r="D88" s="22" t="s">
        <v>328</v>
      </c>
      <c r="E88" s="22" t="s">
        <v>2619</v>
      </c>
      <c r="F88" s="12"/>
      <c r="G88" s="12"/>
      <c r="H88" s="14"/>
      <c r="I88" s="22" t="str">
        <f t="shared" si="7"/>
        <v>No</v>
      </c>
      <c r="J88" s="66" t="str">
        <f t="shared" si="12"/>
        <v>No</v>
      </c>
      <c r="K88" s="66" t="str">
        <f t="shared" si="11"/>
        <v/>
      </c>
      <c r="L88" s="66" t="str">
        <f t="shared" si="13"/>
        <v>No</v>
      </c>
      <c r="M88" s="66" t="str">
        <f t="shared" si="8"/>
        <v/>
      </c>
      <c r="N88" s="67">
        <f>VLOOKUP(Table1[[#This Row],[LEA]], RecFTEs, 4, FALSE)</f>
        <v>0</v>
      </c>
      <c r="O88" s="61">
        <f t="shared" si="9"/>
        <v>0</v>
      </c>
      <c r="P88" t="str">
        <f t="shared" si="10"/>
        <v>mferron@hanoverschools.org</v>
      </c>
      <c r="Q88" s="33"/>
      <c r="R88" s="36" t="str">
        <f>VLOOKUP(Table1[[#This Row],[LEA]],SurveyExport723!A:AX, 3, FALSE)</f>
        <v>Tahnee Warner</v>
      </c>
    </row>
    <row r="89" spans="1:18" hidden="1" x14ac:dyDescent="0.25">
      <c r="A89" t="s">
        <v>83</v>
      </c>
      <c r="B89" t="s">
        <v>1248</v>
      </c>
      <c r="C89" s="12" t="str">
        <f>IF(AND(VLOOKUP(A89,RecFTEs,4,FALSE)&gt;0,Table1[[#This Row],[FinalStatus]]="No"),"*","")</f>
        <v/>
      </c>
      <c r="D89" s="22" t="s">
        <v>329</v>
      </c>
      <c r="E89" s="22" t="s">
        <v>5952</v>
      </c>
      <c r="F89" s="12"/>
      <c r="G89" s="12"/>
      <c r="H89" s="14"/>
      <c r="I89" s="22" t="str">
        <f t="shared" si="7"/>
        <v/>
      </c>
      <c r="J89" s="66" t="str">
        <f t="shared" si="12"/>
        <v/>
      </c>
      <c r="K89" s="66" t="str">
        <f t="shared" si="11"/>
        <v/>
      </c>
      <c r="L89" s="66" t="str">
        <f t="shared" si="13"/>
        <v>Yes</v>
      </c>
      <c r="M89" s="66" t="s">
        <v>4434</v>
      </c>
      <c r="N89" s="67">
        <f>VLOOKUP(Table1[[#This Row],[LEA]], RecFTEs, 4, FALSE)</f>
        <v>54</v>
      </c>
      <c r="O89" s="61">
        <f t="shared" si="9"/>
        <v>1</v>
      </c>
      <c r="P89" t="str">
        <f t="shared" si="10"/>
        <v>ldwight@psharvard.org</v>
      </c>
      <c r="Q89" s="37"/>
      <c r="R89" s="36" t="e">
        <f>VLOOKUP(Table1[[#This Row],[LEA]],SurveyExport723!A:AX, 3, FALSE)</f>
        <v>#N/A</v>
      </c>
    </row>
    <row r="90" spans="1:18" hidden="1" x14ac:dyDescent="0.25">
      <c r="A90" t="s">
        <v>84</v>
      </c>
      <c r="B90" t="s">
        <v>1254</v>
      </c>
      <c r="C90" s="12" t="str">
        <f>IF(AND(VLOOKUP(A90,RecFTEs,4,FALSE)&gt;0,Table1[[#This Row],[FinalStatus]]="No"),"*","")</f>
        <v/>
      </c>
      <c r="D90" s="22" t="s">
        <v>329</v>
      </c>
      <c r="E90" s="22" t="s">
        <v>4782</v>
      </c>
      <c r="F90" s="12"/>
      <c r="G90" s="12"/>
      <c r="H90" s="14"/>
      <c r="I90" s="22" t="str">
        <f t="shared" si="7"/>
        <v>Yes</v>
      </c>
      <c r="J90" s="66" t="str">
        <f t="shared" si="12"/>
        <v>Yes</v>
      </c>
      <c r="K90" s="66" t="str">
        <f t="shared" si="11"/>
        <v>K-12</v>
      </c>
      <c r="L90" s="66" t="str">
        <f t="shared" si="13"/>
        <v>Yes</v>
      </c>
      <c r="M90" s="66" t="str">
        <f t="shared" si="8"/>
        <v>K-12</v>
      </c>
      <c r="N90" s="67">
        <f>VLOOKUP(Table1[[#This Row],[LEA]], RecFTEs, 4, FALSE)</f>
        <v>95.22</v>
      </c>
      <c r="O90" s="61">
        <f t="shared" si="9"/>
        <v>0</v>
      </c>
      <c r="P90" t="str">
        <f t="shared" si="10"/>
        <v>mwood@hatfieldps.net</v>
      </c>
      <c r="Q90" s="33"/>
      <c r="R90" s="36" t="str">
        <f>VLOOKUP(Table1[[#This Row],[LEA]],SurveyExport723!A:AX, 3, FALSE)</f>
        <v>Conor Driscoll</v>
      </c>
    </row>
    <row r="91" spans="1:18" x14ac:dyDescent="0.25">
      <c r="A91" t="s">
        <v>85</v>
      </c>
      <c r="B91" t="s">
        <v>1262</v>
      </c>
      <c r="C91" s="12" t="str">
        <f>IF(AND(VLOOKUP(A91,RecFTEs,4,FALSE)&gt;0,Table1[[#This Row],[FinalStatus]]="No"),"*","")</f>
        <v>*</v>
      </c>
      <c r="D91" s="22" t="s">
        <v>328</v>
      </c>
      <c r="E91" s="22" t="s">
        <v>2619</v>
      </c>
      <c r="F91" s="12"/>
      <c r="G91" s="12"/>
      <c r="H91" s="14"/>
      <c r="I91" s="22" t="str">
        <f t="shared" si="7"/>
        <v>No</v>
      </c>
      <c r="J91" s="66" t="str">
        <f t="shared" si="12"/>
        <v>No</v>
      </c>
      <c r="K91" s="66" t="str">
        <f t="shared" si="11"/>
        <v/>
      </c>
      <c r="L91" s="66" t="str">
        <f t="shared" si="13"/>
        <v>No</v>
      </c>
      <c r="M91" s="66" t="str">
        <f t="shared" si="8"/>
        <v/>
      </c>
      <c r="N91" s="67">
        <f>VLOOKUP(Table1[[#This Row],[LEA]], RecFTEs, 4, FALSE)</f>
        <v>5</v>
      </c>
      <c r="O91" s="61">
        <f t="shared" si="9"/>
        <v>0</v>
      </c>
      <c r="P91" t="str">
        <f t="shared" si="10"/>
        <v>margaret.marotta@haverhill-ps.org</v>
      </c>
      <c r="Q91" s="37"/>
      <c r="R91" s="36" t="str">
        <f>VLOOKUP(Table1[[#This Row],[LEA]],SurveyExport723!A:AX, 3, FALSE)</f>
        <v>Margaret Marotta</v>
      </c>
    </row>
    <row r="92" spans="1:18" x14ac:dyDescent="0.25">
      <c r="A92" t="s">
        <v>86</v>
      </c>
      <c r="B92" t="s">
        <v>1271</v>
      </c>
      <c r="C92" s="12" t="str">
        <f>IF(AND(VLOOKUP(A92,RecFTEs,4,FALSE)&gt;0,Table1[[#This Row],[FinalStatus]]="No"),"*","")</f>
        <v/>
      </c>
      <c r="D92" s="22" t="s">
        <v>328</v>
      </c>
      <c r="E92" s="22" t="s">
        <v>2619</v>
      </c>
      <c r="F92" s="12"/>
      <c r="G92" s="12"/>
      <c r="H92" s="14"/>
      <c r="I92" s="22" t="str">
        <f t="shared" si="7"/>
        <v>No</v>
      </c>
      <c r="J92" s="66" t="str">
        <f t="shared" si="12"/>
        <v>No</v>
      </c>
      <c r="K92" s="66" t="str">
        <f t="shared" si="11"/>
        <v/>
      </c>
      <c r="L92" s="66" t="str">
        <f t="shared" si="13"/>
        <v>No</v>
      </c>
      <c r="M92" s="66" t="str">
        <f t="shared" si="8"/>
        <v/>
      </c>
      <c r="N92" s="67">
        <f>VLOOKUP(Table1[[#This Row],[LEA]], RecFTEs, 4, FALSE)</f>
        <v>0</v>
      </c>
      <c r="O92" s="61">
        <f t="shared" si="9"/>
        <v>0</v>
      </c>
      <c r="P92" t="str">
        <f t="shared" si="10"/>
        <v>madams@hinghamschools.org</v>
      </c>
      <c r="Q92" s="37"/>
      <c r="R92" s="36" t="str">
        <f>VLOOKUP(Table1[[#This Row],[LEA]],SurveyExport723!A:AX, 3, FALSE)</f>
        <v>Kathryn Roberts</v>
      </c>
    </row>
    <row r="93" spans="1:18" hidden="1" x14ac:dyDescent="0.25">
      <c r="A93" t="s">
        <v>87</v>
      </c>
      <c r="B93" t="s">
        <v>1279</v>
      </c>
      <c r="C93" s="12" t="str">
        <f>IF(AND(VLOOKUP(A93,RecFTEs,4,FALSE)&gt;0,Table1[[#This Row],[FinalStatus]]="No"),"*","")</f>
        <v/>
      </c>
      <c r="D93" s="22" t="s">
        <v>329</v>
      </c>
      <c r="E93" s="22" t="s">
        <v>4874</v>
      </c>
      <c r="F93" s="12"/>
      <c r="G93" s="12"/>
      <c r="H93" s="14"/>
      <c r="I93" s="22" t="str">
        <f t="shared" si="7"/>
        <v>Yes</v>
      </c>
      <c r="J93" s="66" t="str">
        <f t="shared" si="12"/>
        <v>Yes</v>
      </c>
      <c r="K93" s="66" t="str">
        <f t="shared" si="11"/>
        <v>9-11</v>
      </c>
      <c r="L93" s="66" t="str">
        <f t="shared" si="13"/>
        <v>Yes</v>
      </c>
      <c r="M93" s="66" t="str">
        <f t="shared" si="8"/>
        <v>9-11</v>
      </c>
      <c r="N93" s="67">
        <f>VLOOKUP(Table1[[#This Row],[LEA]], RecFTEs, 4, FALSE)</f>
        <v>10.530000000000001</v>
      </c>
      <c r="O93" s="61">
        <f t="shared" si="9"/>
        <v>0</v>
      </c>
      <c r="P93" t="str">
        <f t="shared" si="10"/>
        <v>hamilton@holbrook.k12.ma.us</v>
      </c>
      <c r="Q93" s="37"/>
      <c r="R93" s="36" t="str">
        <f>VLOOKUP(Table1[[#This Row],[LEA]],SurveyExport723!A:AX, 3, FALSE)</f>
        <v>Bridget Baker</v>
      </c>
    </row>
    <row r="94" spans="1:18" hidden="1" x14ac:dyDescent="0.25">
      <c r="A94" t="s">
        <v>88</v>
      </c>
      <c r="B94" t="s">
        <v>1291</v>
      </c>
      <c r="C94" s="12" t="str">
        <f>IF(AND(VLOOKUP(A94,RecFTEs,4,FALSE)&gt;0,Table1[[#This Row],[FinalStatus]]="No"),"*","")</f>
        <v/>
      </c>
      <c r="D94" s="22" t="s">
        <v>329</v>
      </c>
      <c r="E94" s="22" t="s">
        <v>5953</v>
      </c>
      <c r="F94" s="12"/>
      <c r="G94" s="12"/>
      <c r="H94" s="14"/>
      <c r="I94" s="22" t="str">
        <f t="shared" si="7"/>
        <v>Yes</v>
      </c>
      <c r="J94" s="66" t="str">
        <f t="shared" si="12"/>
        <v>Yes</v>
      </c>
      <c r="K94" s="66" t="str">
        <f t="shared" si="11"/>
        <v>K-1, 3-4, 6</v>
      </c>
      <c r="L94" s="66" t="str">
        <f t="shared" si="13"/>
        <v>Yes</v>
      </c>
      <c r="M94" s="66" t="str">
        <f t="shared" si="8"/>
        <v>K-1, 3-4, 6</v>
      </c>
      <c r="N94" s="67">
        <f>VLOOKUP(Table1[[#This Row],[LEA]], RecFTEs, 4, FALSE)</f>
        <v>36</v>
      </c>
      <c r="O94" s="61">
        <f t="shared" si="9"/>
        <v>0</v>
      </c>
      <c r="P94" t="str">
        <f t="shared" si="10"/>
        <v>boydd@tantasqua.org</v>
      </c>
      <c r="Q94" s="37"/>
      <c r="R94" s="36" t="str">
        <f>VLOOKUP(Table1[[#This Row],[LEA]],SurveyExport723!A:AX, 3, FALSE)</f>
        <v>Deborah Boyd</v>
      </c>
    </row>
    <row r="95" spans="1:18" hidden="1" x14ac:dyDescent="0.25">
      <c r="A95" t="s">
        <v>89</v>
      </c>
      <c r="B95" t="s">
        <v>1293</v>
      </c>
      <c r="C95" s="12" t="str">
        <f>IF(AND(VLOOKUP(A95,RecFTEs,4,FALSE)&gt;0,Table1[[#This Row],[FinalStatus]]="No"),"*","")</f>
        <v/>
      </c>
      <c r="D95" s="22" t="s">
        <v>329</v>
      </c>
      <c r="E95" s="22" t="s">
        <v>4429</v>
      </c>
      <c r="F95" s="12"/>
      <c r="G95" s="12"/>
      <c r="H95" s="14"/>
      <c r="I95" s="22" t="str">
        <f t="shared" si="7"/>
        <v>Yes</v>
      </c>
      <c r="J95" s="66" t="str">
        <f t="shared" si="12"/>
        <v>Yes</v>
      </c>
      <c r="K95" s="66" t="str">
        <f t="shared" si="11"/>
        <v>Not specified- Contact the district</v>
      </c>
      <c r="L95" s="66" t="str">
        <f t="shared" si="13"/>
        <v>Yes</v>
      </c>
      <c r="M95" s="66" t="str">
        <f t="shared" si="8"/>
        <v>Not specified- Contact the district</v>
      </c>
      <c r="N95" s="67">
        <f>VLOOKUP(Table1[[#This Row],[LEA]], RecFTEs, 4, FALSE)</f>
        <v>121.34</v>
      </c>
      <c r="O95" s="61">
        <f t="shared" si="9"/>
        <v>0</v>
      </c>
      <c r="P95" t="str">
        <f t="shared" si="10"/>
        <v>Kustkas@holliston.k12.ma.us</v>
      </c>
      <c r="Q95" s="37"/>
      <c r="R95" s="36" t="str">
        <f>VLOOKUP(Table1[[#This Row],[LEA]],SurveyExport723!A:AX, 3, FALSE)</f>
        <v>David Jordan</v>
      </c>
    </row>
    <row r="96" spans="1:18" hidden="1" x14ac:dyDescent="0.25">
      <c r="A96" t="s">
        <v>90</v>
      </c>
      <c r="B96" t="s">
        <v>1301</v>
      </c>
      <c r="C96" s="12" t="str">
        <f>IF(AND(VLOOKUP(A96,RecFTEs,4,FALSE)&gt;0,Table1[[#This Row],[FinalStatus]]="No"),"*","")</f>
        <v/>
      </c>
      <c r="D96" s="22" t="s">
        <v>329</v>
      </c>
      <c r="E96" s="22" t="s">
        <v>4782</v>
      </c>
      <c r="F96" s="12"/>
      <c r="G96" s="12"/>
      <c r="H96" s="14"/>
      <c r="I96" s="22" t="str">
        <f t="shared" si="7"/>
        <v>Yes</v>
      </c>
      <c r="J96" s="66" t="str">
        <f t="shared" si="12"/>
        <v>Yes</v>
      </c>
      <c r="K96" s="66" t="str">
        <f t="shared" si="11"/>
        <v>Not specified- Contact the district</v>
      </c>
      <c r="L96" s="66" t="str">
        <f t="shared" si="13"/>
        <v>Yes</v>
      </c>
      <c r="M96" s="66" t="str">
        <f t="shared" si="8"/>
        <v>Not specified- Contact the district</v>
      </c>
      <c r="N96" s="67">
        <f>VLOOKUP(Table1[[#This Row],[LEA]], RecFTEs, 4, FALSE)</f>
        <v>110.15</v>
      </c>
      <c r="O96" s="61">
        <f t="shared" si="9"/>
        <v>0</v>
      </c>
      <c r="P96" t="str">
        <f t="shared" si="10"/>
        <v>asoto@hps.holyoke.ma.us</v>
      </c>
      <c r="Q96" s="37"/>
      <c r="R96" s="36" t="str">
        <f>VLOOKUP(Table1[[#This Row],[LEA]],SurveyExport723!A:AX, 3, FALSE)</f>
        <v>Rebecca Lamb</v>
      </c>
    </row>
    <row r="97" spans="1:18" hidden="1" x14ac:dyDescent="0.25">
      <c r="A97" t="s">
        <v>91</v>
      </c>
      <c r="B97" t="s">
        <v>1309</v>
      </c>
      <c r="C97" s="12" t="str">
        <f>IF(AND(VLOOKUP(A97,RecFTEs,4,FALSE)&gt;0,Table1[[#This Row],[FinalStatus]]="No"),"*","")</f>
        <v/>
      </c>
      <c r="D97" s="22" t="s">
        <v>329</v>
      </c>
      <c r="E97" s="22" t="s">
        <v>4782</v>
      </c>
      <c r="F97" s="12"/>
      <c r="G97" s="12"/>
      <c r="H97" s="14"/>
      <c r="I97" s="22" t="str">
        <f t="shared" si="7"/>
        <v>Yes</v>
      </c>
      <c r="J97" s="66" t="str">
        <f t="shared" si="12"/>
        <v>Yes</v>
      </c>
      <c r="K97" s="66" t="str">
        <f t="shared" si="11"/>
        <v>K, 2-3, 7-10</v>
      </c>
      <c r="L97" s="66" t="str">
        <f t="shared" si="13"/>
        <v>Yes</v>
      </c>
      <c r="M97" s="66" t="str">
        <f t="shared" si="8"/>
        <v>K, 2-3, 7-10</v>
      </c>
      <c r="N97" s="67">
        <f>VLOOKUP(Table1[[#This Row],[LEA]], RecFTEs, 4, FALSE)</f>
        <v>187.05</v>
      </c>
      <c r="O97" s="61">
        <f t="shared" si="9"/>
        <v>0</v>
      </c>
      <c r="P97" t="str">
        <f t="shared" si="10"/>
        <v>kcrebase@hopedaleschools.org</v>
      </c>
      <c r="Q97" s="37"/>
      <c r="R97" s="36" t="str">
        <f>VLOOKUP(Table1[[#This Row],[LEA]],SurveyExport723!A:AX, 3, FALSE)</f>
        <v>Karen Crebase</v>
      </c>
    </row>
    <row r="98" spans="1:18" x14ac:dyDescent="0.25">
      <c r="A98" t="s">
        <v>92</v>
      </c>
      <c r="B98" t="s">
        <v>1317</v>
      </c>
      <c r="C98" s="12" t="str">
        <f>IF(AND(VLOOKUP(A98,RecFTEs,4,FALSE)&gt;0,Table1[[#This Row],[FinalStatus]]="No"),"*","")</f>
        <v/>
      </c>
      <c r="D98" s="22" t="s">
        <v>328</v>
      </c>
      <c r="E98" s="22" t="s">
        <v>2619</v>
      </c>
      <c r="F98" s="12"/>
      <c r="G98" s="12"/>
      <c r="H98" s="14"/>
      <c r="I98" s="22" t="str">
        <f t="shared" si="7"/>
        <v>No</v>
      </c>
      <c r="J98" s="66" t="str">
        <f t="shared" si="12"/>
        <v>No</v>
      </c>
      <c r="K98" s="66" t="str">
        <f t="shared" si="11"/>
        <v/>
      </c>
      <c r="L98" s="66" t="str">
        <f t="shared" si="13"/>
        <v>No</v>
      </c>
      <c r="M98" s="66" t="str">
        <f t="shared" si="8"/>
        <v/>
      </c>
      <c r="N98" s="67">
        <f>VLOOKUP(Table1[[#This Row],[LEA]], RecFTEs, 4, FALSE)</f>
        <v>0</v>
      </c>
      <c r="O98" s="61">
        <f t="shared" si="9"/>
        <v>0</v>
      </c>
      <c r="P98" t="str">
        <f t="shared" si="10"/>
        <v>ccavanaugh@hopkinton.k12.ma.us</v>
      </c>
      <c r="Q98" s="33"/>
      <c r="R98" s="36" t="str">
        <f>VLOOKUP(Table1[[#This Row],[LEA]],SurveyExport723!A:AX, 3, FALSE)</f>
        <v>Carol Cavanaugh</v>
      </c>
    </row>
    <row r="99" spans="1:18" hidden="1" x14ac:dyDescent="0.25">
      <c r="A99" t="s">
        <v>93</v>
      </c>
      <c r="B99" t="s">
        <v>1323</v>
      </c>
      <c r="C99" s="12" t="str">
        <f>IF(AND(VLOOKUP(A99,RecFTEs,4,FALSE)&gt;0,Table1[[#This Row],[FinalStatus]]="No"),"*","")</f>
        <v/>
      </c>
      <c r="D99" s="22" t="s">
        <v>329</v>
      </c>
      <c r="E99" s="22" t="s">
        <v>5954</v>
      </c>
      <c r="F99" s="12"/>
      <c r="G99" s="12"/>
      <c r="H99" s="14"/>
      <c r="I99" s="22" t="str">
        <f t="shared" si="7"/>
        <v>Yes</v>
      </c>
      <c r="J99" s="66" t="str">
        <f t="shared" si="12"/>
        <v>Yes</v>
      </c>
      <c r="K99" s="66" t="str">
        <f t="shared" si="11"/>
        <v>1-2, 5-7</v>
      </c>
      <c r="L99" s="66" t="str">
        <f t="shared" si="13"/>
        <v>Yes</v>
      </c>
      <c r="M99" s="66" t="str">
        <f t="shared" si="8"/>
        <v>1-2, 5-7</v>
      </c>
      <c r="N99" s="67">
        <f>VLOOKUP(Table1[[#This Row],[LEA]], RecFTEs, 4, FALSE)</f>
        <v>190.67</v>
      </c>
      <c r="O99" s="61">
        <f t="shared" si="9"/>
        <v>0</v>
      </c>
      <c r="P99" t="str">
        <f t="shared" si="10"/>
        <v>bkreagan@hudson.k12.ma.us</v>
      </c>
      <c r="Q99" s="37"/>
      <c r="R99" s="36" t="str">
        <f>VLOOKUP(Table1[[#This Row],[LEA]],SurveyExport723!A:AX, 3, FALSE)</f>
        <v>Alisha M Brown</v>
      </c>
    </row>
    <row r="100" spans="1:18" x14ac:dyDescent="0.25">
      <c r="A100" t="s">
        <v>94</v>
      </c>
      <c r="B100" t="s">
        <v>1329</v>
      </c>
      <c r="C100" s="12" t="str">
        <f>IF(AND(VLOOKUP(A100,RecFTEs,4,FALSE)&gt;0,Table1[[#This Row],[FinalStatus]]="No"),"*","")</f>
        <v/>
      </c>
      <c r="D100" s="22" t="s">
        <v>328</v>
      </c>
      <c r="E100" s="22" t="s">
        <v>2619</v>
      </c>
      <c r="F100" s="12"/>
      <c r="G100" s="12"/>
      <c r="H100" s="14"/>
      <c r="I100" s="22" t="str">
        <f t="shared" si="7"/>
        <v>No</v>
      </c>
      <c r="J100" s="66" t="str">
        <f t="shared" si="12"/>
        <v>No</v>
      </c>
      <c r="K100" s="66" t="str">
        <f t="shared" si="11"/>
        <v/>
      </c>
      <c r="L100" s="66" t="str">
        <f t="shared" si="13"/>
        <v>No</v>
      </c>
      <c r="M100" s="66" t="str">
        <f t="shared" si="8"/>
        <v/>
      </c>
      <c r="N100" s="67">
        <f>VLOOKUP(Table1[[#This Row],[LEA]], RecFTEs, 4, FALSE)</f>
        <v>0</v>
      </c>
      <c r="O100" s="61">
        <f t="shared" si="9"/>
        <v>0</v>
      </c>
      <c r="P100" t="str">
        <f t="shared" si="10"/>
        <v>jkuehn@town.hull.ma.us</v>
      </c>
      <c r="Q100" s="33"/>
      <c r="R100" s="36" t="str">
        <f>VLOOKUP(Table1[[#This Row],[LEA]],SurveyExport723!A:AX, 3, FALSE)</f>
        <v>Maggie Ollerhead</v>
      </c>
    </row>
    <row r="101" spans="1:18" hidden="1" x14ac:dyDescent="0.25">
      <c r="A101" t="s">
        <v>95</v>
      </c>
      <c r="B101" t="s">
        <v>1336</v>
      </c>
      <c r="C101" s="12" t="str">
        <f>IF(AND(VLOOKUP(A101,RecFTEs,4,FALSE)&gt;0,Table1[[#This Row],[FinalStatus]]="No"),"*","")</f>
        <v/>
      </c>
      <c r="D101" s="22" t="s">
        <v>329</v>
      </c>
      <c r="E101" s="22" t="s">
        <v>4782</v>
      </c>
      <c r="F101" s="12"/>
      <c r="G101" s="12"/>
      <c r="H101" s="14"/>
      <c r="I101" s="22" t="str">
        <f t="shared" si="7"/>
        <v>Yes</v>
      </c>
      <c r="J101" s="66" t="str">
        <f t="shared" si="12"/>
        <v>Yes</v>
      </c>
      <c r="K101" s="66" t="str">
        <f t="shared" si="11"/>
        <v>1-5</v>
      </c>
      <c r="L101" s="66" t="str">
        <f t="shared" si="13"/>
        <v>Yes</v>
      </c>
      <c r="M101" s="66" t="str">
        <f t="shared" si="8"/>
        <v>1-5</v>
      </c>
      <c r="N101" s="67">
        <f>VLOOKUP(Table1[[#This Row],[LEA]], RecFTEs, 4, FALSE)</f>
        <v>47.85</v>
      </c>
      <c r="O101" s="61">
        <f t="shared" si="9"/>
        <v>0</v>
      </c>
      <c r="P101" t="str">
        <f t="shared" si="10"/>
        <v>bblake@ipsk12.net</v>
      </c>
      <c r="Q101" s="37"/>
      <c r="R101" s="36" t="str">
        <f>VLOOKUP(Table1[[#This Row],[LEA]],SurveyExport723!A:AX, 3, FALSE)</f>
        <v>Laura Hillery</v>
      </c>
    </row>
    <row r="102" spans="1:18" x14ac:dyDescent="0.25">
      <c r="A102" t="s">
        <v>96</v>
      </c>
      <c r="B102" t="s">
        <v>1204</v>
      </c>
      <c r="C102" s="12" t="str">
        <f>IF(AND(VLOOKUP(A102,RecFTEs,4,FALSE)&gt;0,Table1[[#This Row],[FinalStatus]]="No"),"*","")</f>
        <v/>
      </c>
      <c r="D102" s="22" t="s">
        <v>328</v>
      </c>
      <c r="E102" s="22"/>
      <c r="F102" s="12"/>
      <c r="G102" s="12"/>
      <c r="H102" s="14"/>
      <c r="I102" s="22" t="str">
        <f t="shared" si="7"/>
        <v>No</v>
      </c>
      <c r="J102" s="66" t="str">
        <f t="shared" si="12"/>
        <v>No</v>
      </c>
      <c r="K102" s="66" t="str">
        <f t="shared" si="11"/>
        <v/>
      </c>
      <c r="L102" s="66" t="str">
        <f t="shared" si="13"/>
        <v>No</v>
      </c>
      <c r="M102" s="66" t="str">
        <f t="shared" si="8"/>
        <v/>
      </c>
      <c r="N102" s="67">
        <f>VLOOKUP(Table1[[#This Row],[LEA]], RecFTEs, 4, FALSE)</f>
        <v>0</v>
      </c>
      <c r="O102" s="61">
        <f t="shared" si="9"/>
        <v>0</v>
      </c>
      <c r="P102" t="str">
        <f t="shared" si="10"/>
        <v>JProulx@slrsd.org</v>
      </c>
      <c r="Q102" s="33"/>
      <c r="R102" s="36" t="str">
        <f>VLOOKUP(Table1[[#This Row],[LEA]],SurveyExport723!A:AX, 3, FALSE)</f>
        <v>David Murphy</v>
      </c>
    </row>
    <row r="103" spans="1:18" x14ac:dyDescent="0.25">
      <c r="A103" t="s">
        <v>97</v>
      </c>
      <c r="B103" t="s">
        <v>851</v>
      </c>
      <c r="C103" s="12" t="str">
        <f>IF(AND(VLOOKUP(A103,RecFTEs,4,FALSE)&gt;0,Table1[[#This Row],[FinalStatus]]="No"),"*","")</f>
        <v/>
      </c>
      <c r="D103" s="22" t="s">
        <v>328</v>
      </c>
      <c r="E103" s="22" t="s">
        <v>2619</v>
      </c>
      <c r="F103" s="12"/>
      <c r="G103" s="12"/>
      <c r="H103" s="14"/>
      <c r="I103" s="22" t="str">
        <f t="shared" si="7"/>
        <v/>
      </c>
      <c r="J103" s="22" t="str">
        <f t="shared" si="12"/>
        <v/>
      </c>
      <c r="K103" s="22" t="str">
        <f t="shared" si="11"/>
        <v/>
      </c>
      <c r="L103" s="22" t="s">
        <v>328</v>
      </c>
      <c r="M103" s="22"/>
      <c r="N103" s="73">
        <f>VLOOKUP(Table1[[#This Row],[LEA]], RecFTEs, 4, FALSE)</f>
        <v>0</v>
      </c>
      <c r="O103" s="8">
        <f t="shared" si="9"/>
        <v>1</v>
      </c>
      <c r="P103" t="str">
        <f t="shared" si="10"/>
        <v>juan.rodriguez@lawrence.k12.ma.us</v>
      </c>
      <c r="Q103" s="37"/>
      <c r="R103" s="36" t="e">
        <f>VLOOKUP(Table1[[#This Row],[LEA]],SurveyExport723!A:AX, 3, FALSE)</f>
        <v>#N/A</v>
      </c>
    </row>
    <row r="104" spans="1:18" hidden="1" x14ac:dyDescent="0.25">
      <c r="A104" t="s">
        <v>98</v>
      </c>
      <c r="B104" t="s">
        <v>1355</v>
      </c>
      <c r="C104" s="12" t="str">
        <f>IF(AND(VLOOKUP(A104,RecFTEs,4,FALSE)&gt;0,Table1[[#This Row],[FinalStatus]]="No"),"*","")</f>
        <v/>
      </c>
      <c r="D104" s="22" t="s">
        <v>329</v>
      </c>
      <c r="E104" s="22" t="s">
        <v>2610</v>
      </c>
      <c r="F104" s="12"/>
      <c r="G104" s="12"/>
      <c r="H104" s="14"/>
      <c r="I104" s="22" t="str">
        <f t="shared" si="7"/>
        <v>Yes</v>
      </c>
      <c r="J104" s="66" t="str">
        <f t="shared" si="12"/>
        <v>Yes</v>
      </c>
      <c r="K104" s="66" t="str">
        <f t="shared" si="11"/>
        <v>Not specified- Contact the district</v>
      </c>
      <c r="L104" s="66" t="str">
        <f t="shared" si="13"/>
        <v>Yes</v>
      </c>
      <c r="M104" s="66" t="str">
        <f t="shared" si="8"/>
        <v>Not specified- Contact the district</v>
      </c>
      <c r="N104" s="67">
        <f>VLOOKUP(Table1[[#This Row],[LEA]], RecFTEs, 4, FALSE)</f>
        <v>165.55999999999997</v>
      </c>
      <c r="O104" s="61">
        <f t="shared" si="9"/>
        <v>0</v>
      </c>
      <c r="P104" t="str">
        <f t="shared" si="10"/>
        <v>mjrichard@leepublicschools.net</v>
      </c>
      <c r="Q104" s="33"/>
      <c r="R104" s="36" t="str">
        <f>VLOOKUP(Table1[[#This Row],[LEA]],SurveyExport723!A:AX, 3, FALSE)</f>
        <v>Brenda Bianco</v>
      </c>
    </row>
    <row r="105" spans="1:18" hidden="1" x14ac:dyDescent="0.25">
      <c r="A105" t="s">
        <v>99</v>
      </c>
      <c r="B105" t="s">
        <v>1361</v>
      </c>
      <c r="C105" s="12" t="str">
        <f>IF(AND(VLOOKUP(A105,RecFTEs,4,FALSE)&gt;0,Table1[[#This Row],[FinalStatus]]="No"),"*","")</f>
        <v/>
      </c>
      <c r="D105" s="22" t="s">
        <v>329</v>
      </c>
      <c r="E105" s="22" t="s">
        <v>4782</v>
      </c>
      <c r="F105" s="12"/>
      <c r="G105" s="12"/>
      <c r="H105" s="14"/>
      <c r="I105" s="22" t="str">
        <f t="shared" si="7"/>
        <v>Yes</v>
      </c>
      <c r="J105" s="66" t="str">
        <f t="shared" si="12"/>
        <v>Yes</v>
      </c>
      <c r="K105" s="66" t="str">
        <f t="shared" si="11"/>
        <v>Not specified- Contact the district</v>
      </c>
      <c r="L105" s="66" t="str">
        <f t="shared" si="13"/>
        <v>Yes</v>
      </c>
      <c r="M105" s="66" t="str">
        <f t="shared" si="8"/>
        <v>Not specified- Contact the district</v>
      </c>
      <c r="N105" s="67">
        <f>VLOOKUP(Table1[[#This Row],[LEA]], RecFTEs, 4, FALSE)</f>
        <v>86.88000000000001</v>
      </c>
      <c r="O105" s="61">
        <f t="shared" si="9"/>
        <v>0</v>
      </c>
      <c r="P105" t="str">
        <f t="shared" si="10"/>
        <v>kustigianb@lpsma.net</v>
      </c>
      <c r="Q105" s="37"/>
      <c r="R105" s="36" t="str">
        <f>VLOOKUP(Table1[[#This Row],[LEA]],SurveyExport723!A:AX, 3, FALSE)</f>
        <v>Tina Marie Borrelli</v>
      </c>
    </row>
    <row r="106" spans="1:18" hidden="1" x14ac:dyDescent="0.25">
      <c r="A106" t="s">
        <v>100</v>
      </c>
      <c r="B106" t="s">
        <v>1366</v>
      </c>
      <c r="C106" s="12" t="str">
        <f>IF(AND(VLOOKUP(A106,RecFTEs,4,FALSE)&gt;0,Table1[[#This Row],[FinalStatus]]="No"),"*","")</f>
        <v/>
      </c>
      <c r="D106" s="22" t="s">
        <v>329</v>
      </c>
      <c r="E106" s="22" t="s">
        <v>4305</v>
      </c>
      <c r="F106" s="12"/>
      <c r="G106" s="12"/>
      <c r="H106" s="14"/>
      <c r="I106" s="22" t="str">
        <f t="shared" si="7"/>
        <v>Yes</v>
      </c>
      <c r="J106" s="66" t="str">
        <f t="shared" si="12"/>
        <v>Yes</v>
      </c>
      <c r="K106" s="66" t="str">
        <f t="shared" si="11"/>
        <v>K-1, 5-6</v>
      </c>
      <c r="L106" s="66" t="str">
        <f t="shared" si="13"/>
        <v>Yes</v>
      </c>
      <c r="M106" s="66" t="s">
        <v>4305</v>
      </c>
      <c r="N106" s="67">
        <f>VLOOKUP(Table1[[#This Row],[LEA]], RecFTEs, 4, FALSE)</f>
        <v>332.63</v>
      </c>
      <c r="O106" s="61">
        <f t="shared" si="9"/>
        <v>0</v>
      </c>
      <c r="P106" t="str">
        <f t="shared" si="10"/>
        <v>wcollins@lenoxps.org</v>
      </c>
      <c r="Q106" s="37"/>
      <c r="R106" s="36" t="str">
        <f>VLOOKUP(Table1[[#This Row],[LEA]],SurveyExport723!A:AX, 3, FALSE)</f>
        <v>Amy Noble Novitsky</v>
      </c>
    </row>
    <row r="107" spans="1:18" hidden="1" x14ac:dyDescent="0.25">
      <c r="A107" t="s">
        <v>101</v>
      </c>
      <c r="B107" t="s">
        <v>1372</v>
      </c>
      <c r="C107" s="12" t="str">
        <f>IF(AND(VLOOKUP(A107,RecFTEs,4,FALSE)&gt;0,Table1[[#This Row],[FinalStatus]]="No"),"*","")</f>
        <v/>
      </c>
      <c r="D107" s="22" t="s">
        <v>329</v>
      </c>
      <c r="E107" s="22" t="s">
        <v>4782</v>
      </c>
      <c r="F107" s="12"/>
      <c r="G107" s="12"/>
      <c r="H107" s="14"/>
      <c r="I107" s="22" t="str">
        <f t="shared" si="7"/>
        <v/>
      </c>
      <c r="J107" s="66" t="str">
        <f t="shared" si="12"/>
        <v/>
      </c>
      <c r="K107" s="66" t="str">
        <f t="shared" si="11"/>
        <v/>
      </c>
      <c r="L107" s="66" t="str">
        <f t="shared" si="13"/>
        <v>Yes</v>
      </c>
      <c r="M107" s="66" t="s">
        <v>4434</v>
      </c>
      <c r="N107" s="67">
        <f>VLOOKUP(Table1[[#This Row],[LEA]], RecFTEs, 4, FALSE)</f>
        <v>282.17999999999995</v>
      </c>
      <c r="O107" s="61">
        <f t="shared" si="9"/>
        <v>1</v>
      </c>
      <c r="P107" t="str">
        <f t="shared" si="10"/>
        <v>paula.deacon@leominsterschools.org</v>
      </c>
      <c r="Q107" s="37"/>
      <c r="R107" s="36" t="e">
        <f>VLOOKUP(Table1[[#This Row],[LEA]],SurveyExport723!A:AX, 3, FALSE)</f>
        <v>#N/A</v>
      </c>
    </row>
    <row r="108" spans="1:18" hidden="1" x14ac:dyDescent="0.25">
      <c r="A108" t="s">
        <v>102</v>
      </c>
      <c r="B108" t="s">
        <v>1378</v>
      </c>
      <c r="C108" s="12" t="str">
        <f>IF(AND(VLOOKUP(A108,RecFTEs,4,FALSE)&gt;0,Table1[[#This Row],[FinalStatus]]="No"),"*","")</f>
        <v/>
      </c>
      <c r="D108" s="22" t="s">
        <v>329</v>
      </c>
      <c r="E108" s="22" t="s">
        <v>4782</v>
      </c>
      <c r="F108" s="12"/>
      <c r="G108" s="12"/>
      <c r="H108" s="14"/>
      <c r="I108" s="22" t="str">
        <f t="shared" si="7"/>
        <v>Yes</v>
      </c>
      <c r="J108" s="66" t="str">
        <f t="shared" si="12"/>
        <v>Yes</v>
      </c>
      <c r="K108" s="66" t="str">
        <f t="shared" si="11"/>
        <v xml:space="preserve">K-3, 5-6 </v>
      </c>
      <c r="L108" s="66" t="str">
        <f t="shared" si="13"/>
        <v>Yes</v>
      </c>
      <c r="M108" s="66" t="str">
        <f t="shared" si="8"/>
        <v xml:space="preserve">K-3, 5-6 </v>
      </c>
      <c r="N108" s="67">
        <f>VLOOKUP(Table1[[#This Row],[LEA]], RecFTEs, 4, FALSE)</f>
        <v>29.400000000000002</v>
      </c>
      <c r="O108" s="61">
        <f t="shared" si="9"/>
        <v>0</v>
      </c>
      <c r="P108" t="str">
        <f t="shared" si="10"/>
        <v>haggerty@erving.com</v>
      </c>
      <c r="Q108" s="37"/>
      <c r="R108" s="36" t="str">
        <f>VLOOKUP(Table1[[#This Row],[LEA]],SurveyExport723!A:AX, 3, FALSE)</f>
        <v>Robyn Vitello</v>
      </c>
    </row>
    <row r="109" spans="1:18" x14ac:dyDescent="0.25">
      <c r="A109" t="s">
        <v>103</v>
      </c>
      <c r="B109" t="s">
        <v>1380</v>
      </c>
      <c r="C109" s="12" t="str">
        <f>IF(AND(VLOOKUP(A109,RecFTEs,4,FALSE)&gt;0,Table1[[#This Row],[FinalStatus]]="No"),"*","")</f>
        <v/>
      </c>
      <c r="D109" s="22" t="s">
        <v>328</v>
      </c>
      <c r="E109" s="22" t="s">
        <v>2619</v>
      </c>
      <c r="F109" s="12"/>
      <c r="G109" s="12"/>
      <c r="H109" s="14"/>
      <c r="I109" s="22" t="str">
        <f t="shared" si="7"/>
        <v>No</v>
      </c>
      <c r="J109" s="66" t="str">
        <f t="shared" si="12"/>
        <v>No</v>
      </c>
      <c r="K109" s="66" t="str">
        <f t="shared" si="11"/>
        <v/>
      </c>
      <c r="L109" s="66" t="str">
        <f t="shared" si="13"/>
        <v>No</v>
      </c>
      <c r="M109" s="66" t="str">
        <f t="shared" si="8"/>
        <v/>
      </c>
      <c r="N109" s="67">
        <f>VLOOKUP(Table1[[#This Row],[LEA]], RecFTEs, 4, FALSE)</f>
        <v>0</v>
      </c>
      <c r="O109" s="61">
        <f t="shared" si="9"/>
        <v>0</v>
      </c>
      <c r="P109" t="str">
        <f t="shared" si="10"/>
        <v>jhackett@lexingtonma.org</v>
      </c>
      <c r="Q109" s="33"/>
      <c r="R109" s="36" t="str">
        <f>VLOOKUP(Table1[[#This Row],[LEA]],SurveyExport723!A:AX, 3, FALSE)</f>
        <v>Sara Jorge</v>
      </c>
    </row>
    <row r="110" spans="1:18" x14ac:dyDescent="0.25">
      <c r="A110" t="s">
        <v>104</v>
      </c>
      <c r="B110" t="s">
        <v>1385</v>
      </c>
      <c r="C110" s="12" t="str">
        <f>IF(AND(VLOOKUP(A110,RecFTEs,4,FALSE)&gt;0,Table1[[#This Row],[FinalStatus]]="No"),"*","")</f>
        <v/>
      </c>
      <c r="D110" s="22" t="s">
        <v>328</v>
      </c>
      <c r="E110" s="22" t="s">
        <v>2619</v>
      </c>
      <c r="F110" s="12"/>
      <c r="G110" s="12"/>
      <c r="H110" s="14"/>
      <c r="I110" s="22" t="str">
        <f t="shared" si="7"/>
        <v>No</v>
      </c>
      <c r="J110" s="66" t="str">
        <f t="shared" si="12"/>
        <v>No</v>
      </c>
      <c r="K110" s="66" t="str">
        <f t="shared" si="11"/>
        <v/>
      </c>
      <c r="L110" s="66" t="str">
        <f t="shared" si="13"/>
        <v>No</v>
      </c>
      <c r="M110" s="66" t="str">
        <f t="shared" si="8"/>
        <v/>
      </c>
      <c r="N110" s="67">
        <f>VLOOKUP(Table1[[#This Row],[LEA]], RecFTEs, 4, FALSE)</f>
        <v>0</v>
      </c>
      <c r="O110" s="61">
        <f t="shared" si="9"/>
        <v>0</v>
      </c>
      <c r="P110" t="str">
        <f t="shared" si="10"/>
        <v>pgraham@lincnet.org</v>
      </c>
      <c r="Q110" s="37"/>
      <c r="R110" s="36" t="str">
        <f>VLOOKUP(Table1[[#This Row],[LEA]],SurveyExport723!A:AX, 3, FALSE)</f>
        <v>Parry Graham</v>
      </c>
    </row>
    <row r="111" spans="1:18" hidden="1" x14ac:dyDescent="0.25">
      <c r="A111" t="s">
        <v>105</v>
      </c>
      <c r="B111" t="s">
        <v>1402</v>
      </c>
      <c r="C111" s="12" t="str">
        <f>IF(AND(VLOOKUP(A111,RecFTEs,4,FALSE)&gt;0,Table1[[#This Row],[FinalStatus]]="No"),"*","")</f>
        <v/>
      </c>
      <c r="D111" s="22" t="s">
        <v>329</v>
      </c>
      <c r="E111" s="22" t="s">
        <v>5955</v>
      </c>
      <c r="F111" s="12"/>
      <c r="G111" s="12"/>
      <c r="H111" s="14"/>
      <c r="I111" s="22" t="str">
        <f t="shared" si="7"/>
        <v>Yes</v>
      </c>
      <c r="J111" s="66" t="str">
        <f t="shared" si="12"/>
        <v>Yes</v>
      </c>
      <c r="K111" s="66" t="str">
        <f t="shared" si="11"/>
        <v>K, 2-3, 5-7, 9-12</v>
      </c>
      <c r="L111" s="66" t="str">
        <f t="shared" si="13"/>
        <v>Yes</v>
      </c>
      <c r="M111" s="66" t="str">
        <f t="shared" si="8"/>
        <v>K, 2-3, 5-7, 9-12</v>
      </c>
      <c r="N111" s="67">
        <f>VLOOKUP(Table1[[#This Row],[LEA]], RecFTEs, 4, FALSE)</f>
        <v>98.44</v>
      </c>
      <c r="O111" s="61">
        <f t="shared" si="9"/>
        <v>0</v>
      </c>
      <c r="P111" t="str">
        <f t="shared" si="10"/>
        <v>kclenchy@littletonps.org</v>
      </c>
      <c r="Q111" s="33"/>
      <c r="R111" s="36" t="str">
        <f>VLOOKUP(Table1[[#This Row],[LEA]],SurveyExport723!A:AX, 3, FALSE)</f>
        <v>Dorothy Mulone</v>
      </c>
    </row>
    <row r="112" spans="1:18" hidden="1" x14ac:dyDescent="0.25">
      <c r="A112" t="s">
        <v>106</v>
      </c>
      <c r="B112" t="s">
        <v>1410</v>
      </c>
      <c r="C112" s="12" t="str">
        <f>IF(AND(VLOOKUP(A112,RecFTEs,4,FALSE)&gt;0,Table1[[#This Row],[FinalStatus]]="No"),"*","")</f>
        <v/>
      </c>
      <c r="D112" s="22" t="s">
        <v>329</v>
      </c>
      <c r="E112" s="22" t="s">
        <v>1</v>
      </c>
      <c r="F112" s="12"/>
      <c r="G112" s="12"/>
      <c r="H112" s="14"/>
      <c r="I112" s="22" t="str">
        <f t="shared" si="7"/>
        <v>Yes</v>
      </c>
      <c r="J112" s="66" t="str">
        <f t="shared" si="12"/>
        <v>Yes</v>
      </c>
      <c r="K112" s="66" t="str">
        <f t="shared" si="11"/>
        <v>5</v>
      </c>
      <c r="L112" s="66" t="str">
        <f t="shared" si="13"/>
        <v>Yes</v>
      </c>
      <c r="M112" s="66" t="str">
        <f t="shared" si="8"/>
        <v>5</v>
      </c>
      <c r="N112" s="67">
        <f>VLOOKUP(Table1[[#This Row],[LEA]], RecFTEs, 4, FALSE)</f>
        <v>37</v>
      </c>
      <c r="O112" s="61">
        <f t="shared" si="9"/>
        <v>0</v>
      </c>
      <c r="P112" t="str">
        <f t="shared" si="10"/>
        <v>moshea@longmeadow.k12.ma.us</v>
      </c>
      <c r="Q112" s="37"/>
      <c r="R112" s="36" t="str">
        <f>VLOOKUP(Table1[[#This Row],[LEA]],SurveyExport723!A:AX, 3, FALSE)</f>
        <v>Dianne Georgantas</v>
      </c>
    </row>
    <row r="113" spans="1:18" x14ac:dyDescent="0.25">
      <c r="A113" t="s">
        <v>107</v>
      </c>
      <c r="B113" t="s">
        <v>850</v>
      </c>
      <c r="C113" s="12" t="str">
        <f>IF(AND(VLOOKUP(A113,RecFTEs,4,FALSE)&gt;0,Table1[[#This Row],[FinalStatus]]="No"),"*","")</f>
        <v/>
      </c>
      <c r="D113" s="22" t="s">
        <v>329</v>
      </c>
      <c r="E113" s="22" t="s">
        <v>4782</v>
      </c>
      <c r="F113" s="12"/>
      <c r="G113" s="12"/>
      <c r="H113" s="14"/>
      <c r="I113" s="22" t="str">
        <f t="shared" si="7"/>
        <v>No</v>
      </c>
      <c r="J113" s="66" t="str">
        <f t="shared" si="12"/>
        <v>No</v>
      </c>
      <c r="K113" s="66" t="str">
        <f t="shared" si="11"/>
        <v/>
      </c>
      <c r="L113" s="66" t="str">
        <f t="shared" si="13"/>
        <v>No</v>
      </c>
      <c r="M113" s="66" t="str">
        <f t="shared" si="8"/>
        <v/>
      </c>
      <c r="N113" s="67">
        <f>VLOOKUP(Table1[[#This Row],[LEA]], RecFTEs, 4, FALSE)</f>
        <v>0</v>
      </c>
      <c r="O113" s="61">
        <f t="shared" si="9"/>
        <v>0</v>
      </c>
      <c r="P113" t="str">
        <f t="shared" si="10"/>
        <v>lskinner@lowell.k12.ma.us</v>
      </c>
      <c r="Q113" s="37"/>
      <c r="R113" s="36" t="str">
        <f>VLOOKUP(Table1[[#This Row],[LEA]],SurveyExport723!A:AX, 3, FALSE)</f>
        <v>Alice Brown-LeGrand</v>
      </c>
    </row>
    <row r="114" spans="1:18" hidden="1" x14ac:dyDescent="0.25">
      <c r="A114" t="s">
        <v>108</v>
      </c>
      <c r="B114" t="s">
        <v>1426</v>
      </c>
      <c r="C114" s="12" t="str">
        <f>IF(AND(VLOOKUP(A114,RecFTEs,4,FALSE)&gt;0,Table1[[#This Row],[FinalStatus]]="No"),"*","")</f>
        <v/>
      </c>
      <c r="D114" s="22" t="s">
        <v>329</v>
      </c>
      <c r="E114" s="22" t="s">
        <v>4782</v>
      </c>
      <c r="F114" s="12"/>
      <c r="G114" s="12"/>
      <c r="H114" s="14"/>
      <c r="I114" s="22" t="str">
        <f t="shared" si="7"/>
        <v>Yes</v>
      </c>
      <c r="J114" s="66" t="str">
        <f t="shared" si="12"/>
        <v>Yes</v>
      </c>
      <c r="K114" s="66" t="str">
        <f t="shared" si="11"/>
        <v>Not specified- Contact the district</v>
      </c>
      <c r="L114" s="66" t="str">
        <f t="shared" si="13"/>
        <v>Yes</v>
      </c>
      <c r="M114" s="66" t="str">
        <f t="shared" si="8"/>
        <v>Not specified- Contact the district</v>
      </c>
      <c r="N114" s="67">
        <f>VLOOKUP(Table1[[#This Row],[LEA]], RecFTEs, 4, FALSE)</f>
        <v>82.490000000000009</v>
      </c>
      <c r="O114" s="61">
        <f t="shared" si="9"/>
        <v>0</v>
      </c>
      <c r="P114" t="str">
        <f t="shared" si="10"/>
        <v>f_tiano@ludlowps.org</v>
      </c>
      <c r="Q114" s="33"/>
      <c r="R114" s="36" t="str">
        <f>VLOOKUP(Table1[[#This Row],[LEA]],SurveyExport723!A:AX, 3, FALSE)</f>
        <v>Frank A. Tiano</v>
      </c>
    </row>
    <row r="115" spans="1:18" hidden="1" x14ac:dyDescent="0.25">
      <c r="A115" t="s">
        <v>109</v>
      </c>
      <c r="B115" t="s">
        <v>1434</v>
      </c>
      <c r="C115" s="12" t="str">
        <f>IF(AND(VLOOKUP(A115,RecFTEs,4,FALSE)&gt;0,Table1[[#This Row],[FinalStatus]]="No"),"*","")</f>
        <v/>
      </c>
      <c r="D115" s="22" t="s">
        <v>329</v>
      </c>
      <c r="E115" s="22" t="s">
        <v>5936</v>
      </c>
      <c r="F115" s="12"/>
      <c r="G115" s="12"/>
      <c r="H115" s="14"/>
      <c r="I115" s="22" t="str">
        <f t="shared" si="7"/>
        <v>Yes</v>
      </c>
      <c r="J115" s="66" t="str">
        <f t="shared" si="12"/>
        <v>Yes</v>
      </c>
      <c r="K115" s="66" t="str">
        <f t="shared" si="11"/>
        <v>2, 5, 8-9</v>
      </c>
      <c r="L115" s="66" t="str">
        <f t="shared" si="13"/>
        <v>Yes</v>
      </c>
      <c r="M115" s="66" t="str">
        <f t="shared" si="8"/>
        <v>2, 5, 8-9</v>
      </c>
      <c r="N115" s="67">
        <f>VLOOKUP(Table1[[#This Row],[LEA]], RecFTEs, 4, FALSE)</f>
        <v>17.829999999999998</v>
      </c>
      <c r="O115" s="61">
        <f t="shared" si="9"/>
        <v>0</v>
      </c>
      <c r="P115" t="str">
        <f t="shared" si="10"/>
        <v>kburnham@lunenburgschools.net</v>
      </c>
      <c r="Q115" s="33"/>
      <c r="R115" s="36" t="str">
        <f>VLOOKUP(Table1[[#This Row],[LEA]],SurveyExport723!A:AX, 3, FALSE)</f>
        <v>Liz Petersen</v>
      </c>
    </row>
    <row r="116" spans="1:18" x14ac:dyDescent="0.25">
      <c r="A116" t="s">
        <v>110</v>
      </c>
      <c r="B116" t="s">
        <v>1342</v>
      </c>
      <c r="C116" s="12" t="str">
        <f>IF(AND(VLOOKUP(A116,RecFTEs,4,FALSE)&gt;0,Table1[[#This Row],[FinalStatus]]="No"),"*","")</f>
        <v/>
      </c>
      <c r="D116" s="22" t="s">
        <v>328</v>
      </c>
      <c r="E116" s="22" t="s">
        <v>2619</v>
      </c>
      <c r="F116" s="12"/>
      <c r="G116" s="12"/>
      <c r="H116" s="14"/>
      <c r="I116" s="22" t="str">
        <f t="shared" si="7"/>
        <v>No</v>
      </c>
      <c r="J116" s="66" t="str">
        <f t="shared" si="12"/>
        <v>No</v>
      </c>
      <c r="K116" s="66" t="str">
        <f t="shared" si="11"/>
        <v/>
      </c>
      <c r="L116" s="66" t="str">
        <f t="shared" si="13"/>
        <v>No</v>
      </c>
      <c r="M116" s="66" t="str">
        <f t="shared" si="8"/>
        <v/>
      </c>
      <c r="N116" s="67">
        <f>VLOOKUP(Table1[[#This Row],[LEA]], RecFTEs, 4, FALSE)</f>
        <v>0</v>
      </c>
      <c r="O116" s="61">
        <f t="shared" si="9"/>
        <v>0</v>
      </c>
      <c r="P116" t="str">
        <f t="shared" si="10"/>
        <v>alvareze@lynnschools.org</v>
      </c>
      <c r="Q116" s="37"/>
      <c r="R116" s="36" t="str">
        <f>VLOOKUP(Table1[[#This Row],[LEA]],SurveyExport723!A:AX, 3, FALSE)</f>
        <v>Evonne Alvarez</v>
      </c>
    </row>
    <row r="117" spans="1:18" x14ac:dyDescent="0.25">
      <c r="A117" t="s">
        <v>111</v>
      </c>
      <c r="B117" t="s">
        <v>1445</v>
      </c>
      <c r="C117" s="12" t="str">
        <f>IF(AND(VLOOKUP(A117,RecFTEs,4,FALSE)&gt;0,Table1[[#This Row],[FinalStatus]]="No"),"*","")</f>
        <v/>
      </c>
      <c r="D117" s="22" t="s">
        <v>328</v>
      </c>
      <c r="E117" s="22" t="s">
        <v>2619</v>
      </c>
      <c r="F117" s="12"/>
      <c r="G117" s="12"/>
      <c r="H117" s="14"/>
      <c r="I117" s="22" t="str">
        <f t="shared" si="7"/>
        <v>No</v>
      </c>
      <c r="J117" s="66" t="str">
        <f t="shared" si="12"/>
        <v>No</v>
      </c>
      <c r="K117" s="66" t="str">
        <f t="shared" si="11"/>
        <v/>
      </c>
      <c r="L117" s="66" t="str">
        <f t="shared" si="13"/>
        <v>No</v>
      </c>
      <c r="M117" s="66" t="str">
        <f t="shared" si="8"/>
        <v/>
      </c>
      <c r="N117" s="67">
        <f>VLOOKUP(Table1[[#This Row],[LEA]], RecFTEs, 4, FALSE)</f>
        <v>0</v>
      </c>
      <c r="O117" s="61">
        <f t="shared" si="9"/>
        <v>0</v>
      </c>
      <c r="P117" t="str">
        <f t="shared" si="10"/>
        <v>gearyt@lynnfield.k12.ma.us</v>
      </c>
      <c r="Q117" s="37"/>
      <c r="R117" s="36" t="str">
        <f>VLOOKUP(Table1[[#This Row],[LEA]],SurveyExport723!A:AX, 3, FALSE)</f>
        <v>Annmarie McCormick</v>
      </c>
    </row>
    <row r="118" spans="1:18" x14ac:dyDescent="0.25">
      <c r="A118" t="s">
        <v>112</v>
      </c>
      <c r="B118" t="s">
        <v>1334</v>
      </c>
      <c r="C118" s="12" t="str">
        <f>IF(AND(VLOOKUP(A118,RecFTEs,4,FALSE)&gt;0,Table1[[#This Row],[FinalStatus]]="No"),"*","")</f>
        <v/>
      </c>
      <c r="D118" s="22" t="s">
        <v>328</v>
      </c>
      <c r="E118" s="22" t="s">
        <v>2619</v>
      </c>
      <c r="F118" s="12"/>
      <c r="G118" s="12"/>
      <c r="H118" s="14"/>
      <c r="I118" s="22" t="str">
        <f t="shared" si="7"/>
        <v>No</v>
      </c>
      <c r="J118" s="66" t="str">
        <f t="shared" si="12"/>
        <v>No</v>
      </c>
      <c r="K118" s="66" t="str">
        <f t="shared" si="11"/>
        <v/>
      </c>
      <c r="L118" s="66" t="str">
        <f t="shared" si="13"/>
        <v>No</v>
      </c>
      <c r="M118" s="66" t="str">
        <f t="shared" si="8"/>
        <v/>
      </c>
      <c r="N118" s="67">
        <f>VLOOKUP(Table1[[#This Row],[LEA]], RecFTEs, 4, FALSE)</f>
        <v>0</v>
      </c>
      <c r="O118" s="61">
        <f t="shared" si="9"/>
        <v>0</v>
      </c>
      <c r="P118" t="str">
        <f t="shared" si="10"/>
        <v>lnoriega@maldenps.org</v>
      </c>
      <c r="Q118" s="37"/>
      <c r="R118" s="36" t="str">
        <f>VLOOKUP(Table1[[#This Row],[LEA]],SurveyExport723!A:AX, 3, FALSE)</f>
        <v>Timothy Sippel</v>
      </c>
    </row>
    <row r="119" spans="1:18" hidden="1" x14ac:dyDescent="0.25">
      <c r="A119" t="s">
        <v>113</v>
      </c>
      <c r="B119" t="s">
        <v>1462</v>
      </c>
      <c r="C119" s="12" t="str">
        <f>IF(AND(VLOOKUP(A119,RecFTEs,4,FALSE)&gt;0,Table1[[#This Row],[FinalStatus]]="No"),"*","")</f>
        <v/>
      </c>
      <c r="D119" s="22" t="s">
        <v>329</v>
      </c>
      <c r="E119" s="22" t="s">
        <v>5956</v>
      </c>
      <c r="F119" s="12"/>
      <c r="G119" s="12"/>
      <c r="H119" s="14"/>
      <c r="I119" s="22" t="str">
        <f t="shared" si="7"/>
        <v>Yes</v>
      </c>
      <c r="J119" s="66" t="str">
        <f t="shared" si="12"/>
        <v>Yes</v>
      </c>
      <c r="K119" s="66" t="str">
        <f t="shared" si="11"/>
        <v>6-10</v>
      </c>
      <c r="L119" s="66" t="str">
        <f t="shared" si="13"/>
        <v>Yes</v>
      </c>
      <c r="M119" s="66" t="str">
        <f t="shared" si="8"/>
        <v>6-10</v>
      </c>
      <c r="N119" s="67">
        <f>VLOOKUP(Table1[[#This Row],[LEA]], RecFTEs, 4, FALSE)</f>
        <v>30.71</v>
      </c>
      <c r="O119" s="61">
        <f t="shared" si="9"/>
        <v>0</v>
      </c>
      <c r="P119" t="str">
        <f t="shared" si="10"/>
        <v>Teresa.Murphy@mansfieldschools.com</v>
      </c>
      <c r="Q119" s="33"/>
      <c r="R119" s="36" t="str">
        <f>VLOOKUP(Table1[[#This Row],[LEA]],SurveyExport723!A:AX, 3, FALSE)</f>
        <v>Diane Nugent</v>
      </c>
    </row>
    <row r="120" spans="1:18" x14ac:dyDescent="0.25">
      <c r="A120" t="s">
        <v>114</v>
      </c>
      <c r="B120" t="s">
        <v>1470</v>
      </c>
      <c r="C120" s="12" t="str">
        <f>IF(AND(VLOOKUP(A120,RecFTEs,4,FALSE)&gt;0,Table1[[#This Row],[FinalStatus]]="No"),"*","")</f>
        <v/>
      </c>
      <c r="D120" s="22" t="s">
        <v>328</v>
      </c>
      <c r="E120" s="22"/>
      <c r="F120" s="12"/>
      <c r="G120" s="12"/>
      <c r="H120" s="14"/>
      <c r="I120" s="22" t="str">
        <f t="shared" si="7"/>
        <v>No</v>
      </c>
      <c r="J120" s="66" t="str">
        <f t="shared" si="12"/>
        <v>No</v>
      </c>
      <c r="K120" s="66" t="str">
        <f t="shared" si="11"/>
        <v/>
      </c>
      <c r="L120" s="66" t="str">
        <f t="shared" si="13"/>
        <v>No</v>
      </c>
      <c r="M120" s="66" t="str">
        <f t="shared" si="8"/>
        <v/>
      </c>
      <c r="N120" s="67">
        <f>VLOOKUP(Table1[[#This Row],[LEA]], RecFTEs, 4, FALSE)</f>
        <v>0</v>
      </c>
      <c r="O120" s="61">
        <f t="shared" si="9"/>
        <v>0</v>
      </c>
      <c r="P120" t="str">
        <f t="shared" si="10"/>
        <v>mcguinness.theresa@marbleheadschools.org</v>
      </c>
      <c r="Q120" s="37"/>
      <c r="R120" s="36" t="str">
        <f>VLOOKUP(Table1[[#This Row],[LEA]],SurveyExport723!A:AX, 3, FALSE)</f>
        <v>John J. Robidoux</v>
      </c>
    </row>
    <row r="121" spans="1:18" x14ac:dyDescent="0.25">
      <c r="A121" t="s">
        <v>115</v>
      </c>
      <c r="B121" t="s">
        <v>1477</v>
      </c>
      <c r="C121" s="12" t="str">
        <f>IF(AND(VLOOKUP(A121,RecFTEs,4,FALSE)&gt;0,Table1[[#This Row],[FinalStatus]]="No"),"*","")</f>
        <v/>
      </c>
      <c r="D121" s="22" t="s">
        <v>328</v>
      </c>
      <c r="E121" s="22" t="s">
        <v>2619</v>
      </c>
      <c r="F121" s="12"/>
      <c r="G121" s="12"/>
      <c r="H121" s="14"/>
      <c r="I121" s="22" t="str">
        <f t="shared" si="7"/>
        <v>No</v>
      </c>
      <c r="J121" s="66" t="str">
        <f t="shared" si="12"/>
        <v>No</v>
      </c>
      <c r="K121" s="66" t="str">
        <f t="shared" si="11"/>
        <v/>
      </c>
      <c r="L121" s="66" t="str">
        <f t="shared" si="13"/>
        <v>No</v>
      </c>
      <c r="M121" s="66" t="str">
        <f t="shared" si="8"/>
        <v/>
      </c>
      <c r="N121" s="67">
        <f>VLOOKUP(Table1[[#This Row],[LEA]], RecFTEs, 4, FALSE)</f>
        <v>0</v>
      </c>
      <c r="O121" s="61">
        <f t="shared" si="9"/>
        <v>0</v>
      </c>
      <c r="P121" t="str">
        <f t="shared" si="10"/>
        <v>mikenelson@oldrochester.org</v>
      </c>
      <c r="Q121" s="37"/>
      <c r="R121" s="36" t="str">
        <f>VLOOKUP(Table1[[#This Row],[LEA]],SurveyExport723!A:AX, 3, FALSE)</f>
        <v>Melissa Wilcox</v>
      </c>
    </row>
    <row r="122" spans="1:18" x14ac:dyDescent="0.25">
      <c r="A122" t="s">
        <v>116</v>
      </c>
      <c r="B122" t="s">
        <v>375</v>
      </c>
      <c r="C122" s="12" t="str">
        <f>IF(AND(VLOOKUP(A122,RecFTEs,4,FALSE)&gt;0,Table1[[#This Row],[FinalStatus]]="No"),"*","")</f>
        <v/>
      </c>
      <c r="D122" s="22" t="s">
        <v>328</v>
      </c>
      <c r="E122" s="22" t="s">
        <v>2619</v>
      </c>
      <c r="F122" s="12"/>
      <c r="G122" s="12"/>
      <c r="H122" s="14"/>
      <c r="I122" s="22" t="str">
        <f t="shared" si="7"/>
        <v>No</v>
      </c>
      <c r="J122" s="66" t="str">
        <f t="shared" si="12"/>
        <v>No</v>
      </c>
      <c r="K122" s="66" t="str">
        <f t="shared" si="11"/>
        <v/>
      </c>
      <c r="L122" s="66" t="str">
        <f t="shared" si="13"/>
        <v>No</v>
      </c>
      <c r="M122" s="66" t="str">
        <f t="shared" si="8"/>
        <v/>
      </c>
      <c r="N122" s="67">
        <f>VLOOKUP(Table1[[#This Row],[LEA]], RecFTEs, 4, FALSE)</f>
        <v>0</v>
      </c>
      <c r="O122" s="61">
        <f t="shared" si="9"/>
        <v>0</v>
      </c>
      <c r="P122" t="str">
        <f t="shared" si="10"/>
        <v>mmurphy@mps-edu.org</v>
      </c>
      <c r="Q122" s="33"/>
      <c r="R122" s="36" t="str">
        <f>VLOOKUP(Table1[[#This Row],[LEA]],SurveyExport723!A:AX, 3, FALSE)</f>
        <v>Patricia Sibilio</v>
      </c>
    </row>
    <row r="123" spans="1:18" x14ac:dyDescent="0.25">
      <c r="A123" t="s">
        <v>117</v>
      </c>
      <c r="B123" t="s">
        <v>1489</v>
      </c>
      <c r="C123" s="12" t="str">
        <f>IF(AND(VLOOKUP(A123,RecFTEs,4,FALSE)&gt;0,Table1[[#This Row],[FinalStatus]]="No"),"*","")</f>
        <v/>
      </c>
      <c r="D123" s="22" t="s">
        <v>328</v>
      </c>
      <c r="E123" s="22" t="s">
        <v>2619</v>
      </c>
      <c r="F123" s="12"/>
      <c r="G123" s="12"/>
      <c r="H123" s="14"/>
      <c r="I123" s="22" t="str">
        <f t="shared" si="7"/>
        <v>No</v>
      </c>
      <c r="J123" s="66" t="str">
        <f t="shared" si="12"/>
        <v>No</v>
      </c>
      <c r="K123" s="66" t="str">
        <f t="shared" si="11"/>
        <v/>
      </c>
      <c r="L123" s="66" t="str">
        <f t="shared" si="13"/>
        <v>No</v>
      </c>
      <c r="M123" s="66" t="str">
        <f t="shared" si="8"/>
        <v/>
      </c>
      <c r="N123" s="67">
        <f>VLOOKUP(Table1[[#This Row],[LEA]], RecFTEs, 4, FALSE)</f>
        <v>0</v>
      </c>
      <c r="O123" s="61">
        <f t="shared" si="9"/>
        <v>0</v>
      </c>
      <c r="P123" t="str">
        <f t="shared" si="10"/>
        <v>jwgranatino@mpsd.org</v>
      </c>
      <c r="Q123" s="33"/>
      <c r="R123" s="36" t="str">
        <f>VLOOKUP(Table1[[#This Row],[LEA]],SurveyExport723!A:AX, 3, FALSE)</f>
        <v>Joan Pozerski</v>
      </c>
    </row>
    <row r="124" spans="1:18" hidden="1" x14ac:dyDescent="0.25">
      <c r="A124" t="s">
        <v>118</v>
      </c>
      <c r="B124" t="s">
        <v>1506</v>
      </c>
      <c r="C124" s="12" t="str">
        <f>IF(AND(VLOOKUP(A124,RecFTEs,4,FALSE)&gt;0,Table1[[#This Row],[FinalStatus]]="No"),"*","")</f>
        <v/>
      </c>
      <c r="D124" s="22" t="s">
        <v>329</v>
      </c>
      <c r="E124" s="22" t="s">
        <v>5909</v>
      </c>
      <c r="F124" s="12"/>
      <c r="G124" s="12"/>
      <c r="H124" s="14"/>
      <c r="I124" s="22" t="str">
        <f t="shared" si="7"/>
        <v>Yes</v>
      </c>
      <c r="J124" s="66" t="str">
        <f t="shared" si="12"/>
        <v>Yes</v>
      </c>
      <c r="K124" s="66" t="str">
        <f t="shared" si="11"/>
        <v>1-2, 4-10</v>
      </c>
      <c r="L124" s="66" t="str">
        <f t="shared" si="13"/>
        <v>Yes</v>
      </c>
      <c r="M124" s="66" t="str">
        <f t="shared" si="8"/>
        <v>1-2, 4-10</v>
      </c>
      <c r="N124" s="67">
        <f>VLOOKUP(Table1[[#This Row],[LEA]], RecFTEs, 4, FALSE)</f>
        <v>96.34</v>
      </c>
      <c r="O124" s="61">
        <f t="shared" si="9"/>
        <v>0</v>
      </c>
      <c r="P124" t="str">
        <f t="shared" si="10"/>
        <v>pdeboer@mpspk12.org</v>
      </c>
      <c r="Q124" s="33"/>
      <c r="R124" s="36" t="str">
        <f>VLOOKUP(Table1[[#This Row],[LEA]],SurveyExport723!A:AX, 3, FALSE)</f>
        <v>David Thomson</v>
      </c>
    </row>
    <row r="125" spans="1:18" hidden="1" x14ac:dyDescent="0.25">
      <c r="A125" t="s">
        <v>119</v>
      </c>
      <c r="B125" t="s">
        <v>1481</v>
      </c>
      <c r="C125" s="12" t="str">
        <f>IF(AND(VLOOKUP(A125,RecFTEs,4,FALSE)&gt;0,Table1[[#This Row],[FinalStatus]]="No"),"*","")</f>
        <v/>
      </c>
      <c r="D125" s="22" t="s">
        <v>329</v>
      </c>
      <c r="E125" s="22" t="s">
        <v>5957</v>
      </c>
      <c r="F125" s="12"/>
      <c r="G125" s="12"/>
      <c r="H125" s="14"/>
      <c r="I125" s="22" t="str">
        <f t="shared" si="7"/>
        <v>Yes</v>
      </c>
      <c r="J125" s="66" t="str">
        <f t="shared" si="12"/>
        <v>Yes</v>
      </c>
      <c r="K125" s="66" t="str">
        <f t="shared" si="11"/>
        <v>5-6</v>
      </c>
      <c r="L125" s="66" t="str">
        <f t="shared" si="13"/>
        <v>Yes</v>
      </c>
      <c r="M125" s="66" t="str">
        <f t="shared" si="8"/>
        <v>5-6</v>
      </c>
      <c r="N125" s="67">
        <f>VLOOKUP(Table1[[#This Row],[LEA]], RecFTEs, 4, FALSE)</f>
        <v>14</v>
      </c>
      <c r="O125" s="61">
        <f t="shared" si="9"/>
        <v>0</v>
      </c>
      <c r="P125" t="str">
        <f t="shared" si="10"/>
        <v>mikenelson@oldrochester.org</v>
      </c>
      <c r="Q125" s="37"/>
      <c r="R125" s="36" t="str">
        <f>VLOOKUP(Table1[[#This Row],[LEA]],SurveyExport723!A:AX, 3, FALSE)</f>
        <v>Melissa Wilcox</v>
      </c>
    </row>
    <row r="126" spans="1:18" hidden="1" x14ac:dyDescent="0.25">
      <c r="A126" t="s">
        <v>120</v>
      </c>
      <c r="B126" t="s">
        <v>1515</v>
      </c>
      <c r="C126" s="12" t="str">
        <f>IF(AND(VLOOKUP(A126,RecFTEs,4,FALSE)&gt;0,Table1[[#This Row],[FinalStatus]]="No"),"*","")</f>
        <v/>
      </c>
      <c r="D126" s="22" t="s">
        <v>329</v>
      </c>
      <c r="E126" s="22" t="s">
        <v>4782</v>
      </c>
      <c r="F126" s="12"/>
      <c r="G126" s="12"/>
      <c r="H126" s="14"/>
      <c r="I126" s="22" t="str">
        <f t="shared" si="7"/>
        <v>Yes</v>
      </c>
      <c r="J126" s="66" t="str">
        <f t="shared" si="12"/>
        <v>Yes</v>
      </c>
      <c r="K126" s="66" t="str">
        <f t="shared" si="11"/>
        <v>K-1, 3, 6-7, 9-10</v>
      </c>
      <c r="L126" s="66" t="str">
        <f t="shared" si="13"/>
        <v>Yes</v>
      </c>
      <c r="M126" s="66" t="str">
        <f t="shared" si="8"/>
        <v>K-1, 3, 6-7, 9-10</v>
      </c>
      <c r="N126" s="67">
        <f>VLOOKUP(Table1[[#This Row],[LEA]], RecFTEs, 4, FALSE)</f>
        <v>15.549999999999999</v>
      </c>
      <c r="O126" s="61">
        <f t="shared" si="9"/>
        <v>0</v>
      </c>
      <c r="P126" t="str">
        <f t="shared" si="10"/>
        <v>bhaas@maynard.k12.ma.us</v>
      </c>
      <c r="Q126" s="37"/>
      <c r="R126" s="36" t="str">
        <f>VLOOKUP(Table1[[#This Row],[LEA]],SurveyExport723!A:AX, 3, FALSE)</f>
        <v>Colleen Andrade</v>
      </c>
    </row>
    <row r="127" spans="1:18" x14ac:dyDescent="0.25">
      <c r="A127" t="s">
        <v>121</v>
      </c>
      <c r="B127" t="s">
        <v>1523</v>
      </c>
      <c r="C127" s="12" t="str">
        <f>IF(AND(VLOOKUP(A127,RecFTEs,4,FALSE)&gt;0,Table1[[#This Row],[FinalStatus]]="No"),"*","")</f>
        <v/>
      </c>
      <c r="D127" s="22" t="s">
        <v>328</v>
      </c>
      <c r="E127" s="22" t="s">
        <v>2619</v>
      </c>
      <c r="F127" s="12"/>
      <c r="G127" s="12"/>
      <c r="H127" s="14"/>
      <c r="I127" s="22" t="str">
        <f t="shared" si="7"/>
        <v>No</v>
      </c>
      <c r="J127" s="66" t="str">
        <f t="shared" si="12"/>
        <v>No</v>
      </c>
      <c r="K127" s="66" t="str">
        <f t="shared" si="11"/>
        <v/>
      </c>
      <c r="L127" s="66" t="str">
        <f t="shared" si="13"/>
        <v>No</v>
      </c>
      <c r="M127" s="66" t="str">
        <f t="shared" si="8"/>
        <v/>
      </c>
      <c r="N127" s="67">
        <f>VLOOKUP(Table1[[#This Row],[LEA]], RecFTEs, 4, FALSE)</f>
        <v>0</v>
      </c>
      <c r="O127" s="61">
        <f t="shared" si="9"/>
        <v>0</v>
      </c>
      <c r="P127" t="str">
        <f t="shared" si="10"/>
        <v>jmarsden@email.medfield.net</v>
      </c>
      <c r="Q127" s="35"/>
      <c r="R127" s="36" t="str">
        <f>VLOOKUP(Table1[[#This Row],[LEA]],SurveyExport723!A:AX, 3, FALSE)</f>
        <v>Jeffrey Marsden</v>
      </c>
    </row>
    <row r="128" spans="1:18" x14ac:dyDescent="0.25">
      <c r="A128" t="s">
        <v>122</v>
      </c>
      <c r="B128" t="s">
        <v>1532</v>
      </c>
      <c r="C128" s="12" t="str">
        <f>IF(AND(VLOOKUP(A128,RecFTEs,4,FALSE)&gt;0,Table1[[#This Row],[FinalStatus]]="No"),"*","")</f>
        <v/>
      </c>
      <c r="D128" s="22" t="s">
        <v>328</v>
      </c>
      <c r="E128" s="22"/>
      <c r="F128" s="12"/>
      <c r="G128" s="12"/>
      <c r="H128" s="14"/>
      <c r="I128" s="22" t="str">
        <f t="shared" si="7"/>
        <v>No</v>
      </c>
      <c r="J128" s="66" t="str">
        <f t="shared" si="12"/>
        <v>No</v>
      </c>
      <c r="K128" s="66" t="str">
        <f t="shared" si="11"/>
        <v/>
      </c>
      <c r="L128" s="66" t="str">
        <f t="shared" si="13"/>
        <v>No</v>
      </c>
      <c r="M128" s="66" t="str">
        <f t="shared" si="8"/>
        <v/>
      </c>
      <c r="N128" s="67">
        <f>VLOOKUP(Table1[[#This Row],[LEA]], RecFTEs, 4, FALSE)</f>
        <v>0</v>
      </c>
      <c r="O128" s="61">
        <f t="shared" si="9"/>
        <v>0</v>
      </c>
      <c r="P128" t="str">
        <f t="shared" si="10"/>
        <v>medouardvincent@medford.k12.ma.us</v>
      </c>
      <c r="Q128" s="37"/>
      <c r="R128" s="36" t="str">
        <f>VLOOKUP(Table1[[#This Row],[LEA]],SurveyExport723!A:AX, 3, FALSE)</f>
        <v>Suzanne B. Galusi</v>
      </c>
    </row>
    <row r="129" spans="1:18" hidden="1" x14ac:dyDescent="0.25">
      <c r="A129" t="s">
        <v>123</v>
      </c>
      <c r="B129" t="s">
        <v>1538</v>
      </c>
      <c r="C129" s="12" t="str">
        <f>IF(AND(VLOOKUP(A129,RecFTEs,4,FALSE)&gt;0,Table1[[#This Row],[FinalStatus]]="No"),"*","")</f>
        <v/>
      </c>
      <c r="D129" s="22" t="s">
        <v>329</v>
      </c>
      <c r="E129" s="22" t="s">
        <v>5958</v>
      </c>
      <c r="F129" s="12"/>
      <c r="G129" s="12"/>
      <c r="H129" s="14"/>
      <c r="I129" s="22" t="str">
        <f t="shared" si="7"/>
        <v>Yes</v>
      </c>
      <c r="J129" s="66" t="str">
        <f t="shared" si="12"/>
        <v>Yes</v>
      </c>
      <c r="K129" s="66" t="str">
        <f t="shared" si="11"/>
        <v>K-5, 7-12</v>
      </c>
      <c r="L129" s="66" t="str">
        <f t="shared" si="13"/>
        <v>Yes</v>
      </c>
      <c r="M129" s="66" t="str">
        <f t="shared" si="8"/>
        <v>K-5, 7-12</v>
      </c>
      <c r="N129" s="67">
        <f>VLOOKUP(Table1[[#This Row],[LEA]], RecFTEs, 4, FALSE)</f>
        <v>65.06</v>
      </c>
      <c r="O129" s="61">
        <f t="shared" si="9"/>
        <v>0</v>
      </c>
      <c r="P129" t="str">
        <f t="shared" si="10"/>
        <v>apires@medwayschools.org</v>
      </c>
      <c r="Q129" s="33"/>
      <c r="R129" s="36" t="str">
        <f>VLOOKUP(Table1[[#This Row],[LEA]],SurveyExport723!A:AX, 3, FALSE)</f>
        <v>Ellen Quinn</v>
      </c>
    </row>
    <row r="130" spans="1:18" x14ac:dyDescent="0.25">
      <c r="A130" t="s">
        <v>124</v>
      </c>
      <c r="B130" t="s">
        <v>1546</v>
      </c>
      <c r="C130" s="12" t="str">
        <f>IF(AND(VLOOKUP(A130,RecFTEs,4,FALSE)&gt;0,Table1[[#This Row],[FinalStatus]]="No"),"*","")</f>
        <v/>
      </c>
      <c r="D130" s="22" t="s">
        <v>328</v>
      </c>
      <c r="E130" s="22" t="s">
        <v>2619</v>
      </c>
      <c r="F130" s="12"/>
      <c r="G130" s="12"/>
      <c r="H130" s="14"/>
      <c r="I130" s="22" t="str">
        <f t="shared" si="7"/>
        <v>No</v>
      </c>
      <c r="J130" s="66" t="str">
        <f t="shared" si="12"/>
        <v>No</v>
      </c>
      <c r="K130" s="66" t="str">
        <f t="shared" si="11"/>
        <v/>
      </c>
      <c r="L130" s="66" t="str">
        <f t="shared" si="13"/>
        <v>No</v>
      </c>
      <c r="M130" s="66" t="str">
        <f t="shared" si="8"/>
        <v/>
      </c>
      <c r="N130" s="67">
        <f>VLOOKUP(Table1[[#This Row],[LEA]], RecFTEs, 4, FALSE)</f>
        <v>0</v>
      </c>
      <c r="O130" s="61">
        <f t="shared" si="9"/>
        <v>0</v>
      </c>
      <c r="P130" t="str">
        <f t="shared" si="10"/>
        <v>jmacero@melroseschools.com</v>
      </c>
      <c r="Q130" s="33"/>
      <c r="R130" s="36" t="str">
        <f>VLOOKUP(Table1[[#This Row],[LEA]],SurveyExport723!A:AX, 3, FALSE)</f>
        <v>Kristen O'Connor</v>
      </c>
    </row>
    <row r="131" spans="1:18" x14ac:dyDescent="0.25">
      <c r="A131" t="s">
        <v>125</v>
      </c>
      <c r="B131" t="s">
        <v>848</v>
      </c>
      <c r="C131" s="12" t="str">
        <f>IF(AND(VLOOKUP(A131,RecFTEs,4,FALSE)&gt;0,Table1[[#This Row],[FinalStatus]]="No"),"*","")</f>
        <v/>
      </c>
      <c r="D131" s="22" t="s">
        <v>328</v>
      </c>
      <c r="E131" s="22">
        <v>0</v>
      </c>
      <c r="F131" s="12"/>
      <c r="G131" s="12"/>
      <c r="H131" s="14"/>
      <c r="I131" s="22" t="str">
        <f t="shared" si="7"/>
        <v>No</v>
      </c>
      <c r="J131" s="66" t="str">
        <f t="shared" si="12"/>
        <v>No</v>
      </c>
      <c r="K131" s="66" t="str">
        <f t="shared" si="11"/>
        <v/>
      </c>
      <c r="L131" s="66" t="str">
        <f t="shared" si="13"/>
        <v>No</v>
      </c>
      <c r="M131" s="66" t="str">
        <f t="shared" si="8"/>
        <v/>
      </c>
      <c r="N131" s="67">
        <f>VLOOKUP(Table1[[#This Row],[LEA]], RecFTEs, 4, FALSE)</f>
        <v>0</v>
      </c>
      <c r="O131" s="61">
        <f t="shared" si="9"/>
        <v>0</v>
      </c>
      <c r="P131" t="str">
        <f t="shared" si="10"/>
        <v>bikwong@methuen.k12.ma.us</v>
      </c>
      <c r="Q131" s="37"/>
      <c r="R131" s="36" t="str">
        <f>VLOOKUP(Table1[[#This Row],[LEA]],SurveyExport723!A:AX, 3, FALSE)</f>
        <v>Brandi Kwong</v>
      </c>
    </row>
    <row r="132" spans="1:18" hidden="1" x14ac:dyDescent="0.25">
      <c r="A132" t="s">
        <v>126</v>
      </c>
      <c r="B132" t="s">
        <v>1569</v>
      </c>
      <c r="C132" s="12" t="str">
        <f>IF(AND(VLOOKUP(A132,RecFTEs,4,FALSE)&gt;0,Table1[[#This Row],[FinalStatus]]="No"),"*","")</f>
        <v/>
      </c>
      <c r="D132" s="22" t="s">
        <v>329</v>
      </c>
      <c r="E132" s="22" t="s">
        <v>4</v>
      </c>
      <c r="F132" s="12"/>
      <c r="G132" s="12"/>
      <c r="H132" s="14"/>
      <c r="I132" s="22" t="str">
        <f t="shared" si="7"/>
        <v>Yes</v>
      </c>
      <c r="J132" s="66" t="str">
        <f t="shared" si="12"/>
        <v>Yes</v>
      </c>
      <c r="K132" s="66" t="str">
        <f t="shared" si="11"/>
        <v xml:space="preserve">K </v>
      </c>
      <c r="L132" s="66" t="str">
        <f t="shared" si="13"/>
        <v>Yes</v>
      </c>
      <c r="M132" s="66" t="str">
        <f t="shared" si="8"/>
        <v xml:space="preserve">K </v>
      </c>
      <c r="N132" s="67">
        <f>VLOOKUP(Table1[[#This Row],[LEA]], RecFTEs, 4, FALSE)</f>
        <v>21.65</v>
      </c>
      <c r="O132" s="61">
        <f t="shared" si="9"/>
        <v>0</v>
      </c>
      <c r="P132" t="str">
        <f t="shared" si="10"/>
        <v>clyons@middleboro.k12.ma.us</v>
      </c>
      <c r="Q132" s="37"/>
      <c r="R132" s="36" t="str">
        <f>VLOOKUP(Table1[[#This Row],[LEA]],SurveyExport723!A:AX, 3, FALSE)</f>
        <v>Ann Milligan</v>
      </c>
    </row>
    <row r="133" spans="1:18" x14ac:dyDescent="0.25">
      <c r="A133" t="s">
        <v>127</v>
      </c>
      <c r="B133" t="s">
        <v>1577</v>
      </c>
      <c r="C133" s="12" t="str">
        <f>IF(AND(VLOOKUP(A133,RecFTEs,4,FALSE)&gt;0,Table1[[#This Row],[FinalStatus]]="No"),"*","")</f>
        <v/>
      </c>
      <c r="D133" s="22" t="s">
        <v>328</v>
      </c>
      <c r="E133" s="22" t="s">
        <v>2619</v>
      </c>
      <c r="F133" s="12"/>
      <c r="G133" s="12"/>
      <c r="H133" s="14"/>
      <c r="I133" s="22" t="str">
        <f t="shared" si="7"/>
        <v>No</v>
      </c>
      <c r="J133" s="66" t="str">
        <f t="shared" si="12"/>
        <v>No</v>
      </c>
      <c r="K133" s="66" t="str">
        <f t="shared" si="11"/>
        <v/>
      </c>
      <c r="L133" s="66" t="str">
        <f t="shared" si="13"/>
        <v>No</v>
      </c>
      <c r="M133" s="66" t="str">
        <f t="shared" si="8"/>
        <v/>
      </c>
      <c r="N133" s="67">
        <f>VLOOKUP(Table1[[#This Row],[LEA]], RecFTEs, 4, FALSE)</f>
        <v>0</v>
      </c>
      <c r="O133" s="61">
        <f t="shared" si="9"/>
        <v>0</v>
      </c>
      <c r="P133" t="str">
        <f t="shared" si="10"/>
        <v>smorrison@tritownschoolunion.com</v>
      </c>
      <c r="Q133" s="33"/>
      <c r="R133" s="36" t="str">
        <f>VLOOKUP(Table1[[#This Row],[LEA]],SurveyExport723!A:AX, 3, FALSE)</f>
        <v>Scott R. Morrison</v>
      </c>
    </row>
    <row r="134" spans="1:18" hidden="1" x14ac:dyDescent="0.25">
      <c r="A134" t="s">
        <v>128</v>
      </c>
      <c r="B134" t="s">
        <v>1579</v>
      </c>
      <c r="C134" s="12" t="str">
        <f>IF(AND(VLOOKUP(A134,RecFTEs,4,FALSE)&gt;0,Table1[[#This Row],[FinalStatus]]="No"),"*","")</f>
        <v/>
      </c>
      <c r="D134" s="22" t="s">
        <v>329</v>
      </c>
      <c r="E134" s="22" t="s">
        <v>4782</v>
      </c>
      <c r="F134" s="12"/>
      <c r="G134" s="12"/>
      <c r="H134" s="14"/>
      <c r="I134" s="22" t="str">
        <f t="shared" si="7"/>
        <v/>
      </c>
      <c r="J134" s="66" t="str">
        <f t="shared" si="12"/>
        <v/>
      </c>
      <c r="K134" s="66" t="str">
        <f t="shared" si="11"/>
        <v/>
      </c>
      <c r="L134" s="66" t="str">
        <f t="shared" si="13"/>
        <v>Yes</v>
      </c>
      <c r="M134" s="66" t="s">
        <v>4434</v>
      </c>
      <c r="N134" s="67">
        <f>VLOOKUP(Table1[[#This Row],[LEA]], RecFTEs, 4, FALSE)</f>
        <v>90.309999999999988</v>
      </c>
      <c r="O134" s="61">
        <f t="shared" si="9"/>
        <v>1</v>
      </c>
      <c r="P134" t="str">
        <f t="shared" si="10"/>
        <v>kmcintyre@milfordma.com</v>
      </c>
      <c r="Q134" s="37"/>
      <c r="R134" s="36" t="e">
        <f>VLOOKUP(Table1[[#This Row],[LEA]],SurveyExport723!A:AX, 3, FALSE)</f>
        <v>#N/A</v>
      </c>
    </row>
    <row r="135" spans="1:18" hidden="1" x14ac:dyDescent="0.25">
      <c r="A135" t="s">
        <v>129</v>
      </c>
      <c r="B135" t="s">
        <v>1587</v>
      </c>
      <c r="C135" s="12" t="str">
        <f>IF(AND(VLOOKUP(A135,RecFTEs,4,FALSE)&gt;0,Table1[[#This Row],[FinalStatus]]="No"),"*","")</f>
        <v/>
      </c>
      <c r="D135" s="22" t="s">
        <v>329</v>
      </c>
      <c r="E135" s="22" t="s">
        <v>3</v>
      </c>
      <c r="F135" s="12"/>
      <c r="G135" s="12"/>
      <c r="H135" s="14"/>
      <c r="I135" s="22" t="str">
        <f t="shared" si="7"/>
        <v>Yes</v>
      </c>
      <c r="J135" s="66" t="str">
        <f t="shared" si="12"/>
        <v>Yes</v>
      </c>
      <c r="K135" s="66" t="str">
        <f t="shared" si="11"/>
        <v>7-12</v>
      </c>
      <c r="L135" s="66" t="str">
        <f t="shared" si="13"/>
        <v>Yes</v>
      </c>
      <c r="M135" s="66" t="str">
        <f t="shared" si="8"/>
        <v>7-12</v>
      </c>
      <c r="N135" s="67">
        <f>VLOOKUP(Table1[[#This Row],[LEA]], RecFTEs, 4, FALSE)</f>
        <v>37.840000000000003</v>
      </c>
      <c r="O135" s="61">
        <f t="shared" si="9"/>
        <v>0</v>
      </c>
      <c r="P135" t="str">
        <f t="shared" si="10"/>
        <v>gmyers@millburyschools.org</v>
      </c>
      <c r="Q135" s="33"/>
      <c r="R135" s="36" t="str">
        <f>VLOOKUP(Table1[[#This Row],[LEA]],SurveyExport723!A:AX, 3, FALSE)</f>
        <v>Kerri Sundeen</v>
      </c>
    </row>
    <row r="136" spans="1:18" hidden="1" x14ac:dyDescent="0.25">
      <c r="A136" t="s">
        <v>130</v>
      </c>
      <c r="B136" t="s">
        <v>1595</v>
      </c>
      <c r="C136" s="12" t="str">
        <f>IF(AND(VLOOKUP(A136,RecFTEs,4,FALSE)&gt;0,Table1[[#This Row],[FinalStatus]]="No"),"*","")</f>
        <v/>
      </c>
      <c r="D136" s="22" t="s">
        <v>329</v>
      </c>
      <c r="E136" s="22" t="s">
        <v>4782</v>
      </c>
      <c r="F136" s="12"/>
      <c r="G136" s="12"/>
      <c r="H136" s="14"/>
      <c r="I136" s="22" t="str">
        <f t="shared" si="7"/>
        <v>Yes</v>
      </c>
      <c r="J136" s="66" t="str">
        <f t="shared" si="12"/>
        <v>Yes</v>
      </c>
      <c r="K136" s="66" t="str">
        <f t="shared" si="11"/>
        <v>K-5, 7-8, 10-12</v>
      </c>
      <c r="L136" s="66" t="str">
        <f t="shared" si="13"/>
        <v>Yes</v>
      </c>
      <c r="M136" s="66" t="str">
        <f t="shared" si="8"/>
        <v>K-5, 7-8, 10-12</v>
      </c>
      <c r="N136" s="67">
        <f>VLOOKUP(Table1[[#This Row],[LEA]], RecFTEs, 4, FALSE)</f>
        <v>52.570000000000007</v>
      </c>
      <c r="O136" s="61">
        <f t="shared" si="9"/>
        <v>0</v>
      </c>
      <c r="P136" t="str">
        <f t="shared" si="10"/>
        <v>rmullaney@millisschools.org</v>
      </c>
      <c r="Q136" s="33"/>
      <c r="R136" s="36" t="str">
        <f>VLOOKUP(Table1[[#This Row],[LEA]],SurveyExport723!A:AX, 3, FALSE)</f>
        <v>Susan Sarnie</v>
      </c>
    </row>
    <row r="137" spans="1:18" x14ac:dyDescent="0.25">
      <c r="A137" t="s">
        <v>131</v>
      </c>
      <c r="B137" t="s">
        <v>1604</v>
      </c>
      <c r="C137" s="12" t="str">
        <f>IF(AND(VLOOKUP(A137,RecFTEs,4,FALSE)&gt;0,Table1[[#This Row],[FinalStatus]]="No"),"*","")</f>
        <v/>
      </c>
      <c r="D137" s="22" t="s">
        <v>328</v>
      </c>
      <c r="E137" s="22" t="s">
        <v>2619</v>
      </c>
      <c r="F137" s="12"/>
      <c r="G137" s="12"/>
      <c r="H137" s="14"/>
      <c r="I137" s="22" t="str">
        <f t="shared" si="7"/>
        <v>No</v>
      </c>
      <c r="J137" s="66" t="str">
        <f t="shared" si="12"/>
        <v>No</v>
      </c>
      <c r="K137" s="66" t="str">
        <f t="shared" si="11"/>
        <v/>
      </c>
      <c r="L137" s="66" t="str">
        <f t="shared" si="13"/>
        <v>No</v>
      </c>
      <c r="M137" s="66" t="str">
        <f t="shared" si="8"/>
        <v/>
      </c>
      <c r="N137" s="67">
        <f>VLOOKUP(Table1[[#This Row],[LEA]], RecFTEs, 4, FALSE)</f>
        <v>0</v>
      </c>
      <c r="O137" s="61">
        <f t="shared" si="9"/>
        <v>0</v>
      </c>
      <c r="P137" t="str">
        <f t="shared" si="10"/>
        <v>pburrows@miltonps.org</v>
      </c>
      <c r="Q137" s="37"/>
      <c r="R137" s="36" t="str">
        <f>VLOOKUP(Table1[[#This Row],[LEA]],SurveyExport723!A:AX, 3, FALSE)</f>
        <v>Dr. Regina Watts</v>
      </c>
    </row>
    <row r="138" spans="1:18" hidden="1" x14ac:dyDescent="0.25">
      <c r="A138" t="s">
        <v>132</v>
      </c>
      <c r="B138" t="s">
        <v>1625</v>
      </c>
      <c r="C138" s="12" t="str">
        <f>IF(AND(VLOOKUP(A138,RecFTEs,4,FALSE)&gt;0,Table1[[#This Row],[FinalStatus]]="No"),"*","")</f>
        <v/>
      </c>
      <c r="D138" s="22" t="s">
        <v>329</v>
      </c>
      <c r="E138" s="22" t="s">
        <v>5959</v>
      </c>
      <c r="F138" s="12"/>
      <c r="G138" s="12"/>
      <c r="H138" s="14"/>
      <c r="I138" s="22" t="str">
        <f t="shared" si="7"/>
        <v>Yes</v>
      </c>
      <c r="J138" s="66" t="str">
        <f t="shared" si="12"/>
        <v>Yes</v>
      </c>
      <c r="K138" s="66" t="str">
        <f t="shared" si="11"/>
        <v>K-5, 7-9</v>
      </c>
      <c r="L138" s="66" t="str">
        <f t="shared" si="13"/>
        <v>Yes</v>
      </c>
      <c r="M138" s="66" t="str">
        <f t="shared" si="8"/>
        <v>K-5, 7-9</v>
      </c>
      <c r="N138" s="67">
        <f>VLOOKUP(Table1[[#This Row],[LEA]], RecFTEs, 4, FALSE)</f>
        <v>64.55</v>
      </c>
      <c r="O138" s="61">
        <f t="shared" si="9"/>
        <v>0</v>
      </c>
      <c r="P138" t="str">
        <f t="shared" si="10"/>
        <v>ClarkeC@monsonschools.com</v>
      </c>
      <c r="Q138" s="33"/>
      <c r="R138" s="36" t="str">
        <f>VLOOKUP(Table1[[#This Row],[LEA]],SurveyExport723!A:AX, 3, FALSE)</f>
        <v>Roland Joyal</v>
      </c>
    </row>
    <row r="139" spans="1:18" x14ac:dyDescent="0.25">
      <c r="A139" t="s">
        <v>133</v>
      </c>
      <c r="B139" t="s">
        <v>1645</v>
      </c>
      <c r="C139" s="12" t="str">
        <f>IF(AND(VLOOKUP(A139,RecFTEs,4,FALSE)&gt;0,Table1[[#This Row],[FinalStatus]]="No"),"*","")</f>
        <v/>
      </c>
      <c r="D139" s="22" t="s">
        <v>328</v>
      </c>
      <c r="E139" s="22" t="s">
        <v>2619</v>
      </c>
      <c r="F139" s="12"/>
      <c r="G139" s="12"/>
      <c r="H139" s="14"/>
      <c r="I139" s="22" t="str">
        <f t="shared" ref="I139:I202" si="14">IF(ISNA(VLOOKUP($A139,survey,9,FALSE)),"",VLOOKUP($A139,survey,9,FALSE))</f>
        <v>No</v>
      </c>
      <c r="J139" s="66" t="str">
        <f t="shared" si="12"/>
        <v>No</v>
      </c>
      <c r="K139" s="66" t="str">
        <f t="shared" si="11"/>
        <v/>
      </c>
      <c r="L139" s="66" t="str">
        <f t="shared" si="13"/>
        <v>No</v>
      </c>
      <c r="M139" s="66" t="str">
        <f t="shared" ref="M139:M202" si="15">IF(K139&lt;&gt;"",K139,IF(H139&lt;&gt;0,H139,""))</f>
        <v/>
      </c>
      <c r="N139" s="67">
        <f>VLOOKUP(Table1[[#This Row],[LEA]], RecFTEs, 4, FALSE)</f>
        <v>0</v>
      </c>
      <c r="O139" s="61">
        <f t="shared" ref="O139:O202" si="16">IF(AND(F139="",J139=""),1,0)</f>
        <v>0</v>
      </c>
      <c r="P139" t="str">
        <f t="shared" ref="P139:P202" si="17">VLOOKUP(A139,sups,14,FALSE)</f>
        <v>tpierantozzi@johnsonschool.org</v>
      </c>
      <c r="Q139" s="33"/>
      <c r="R139" s="36" t="str">
        <f>VLOOKUP(Table1[[#This Row],[LEA]],SurveyExport723!A:AX, 3, FALSE)</f>
        <v>Robert Liebow</v>
      </c>
    </row>
    <row r="140" spans="1:18" x14ac:dyDescent="0.25">
      <c r="A140" t="s">
        <v>134</v>
      </c>
      <c r="B140" t="s">
        <v>1653</v>
      </c>
      <c r="C140" s="12" t="str">
        <f>IF(AND(VLOOKUP(A140,RecFTEs,4,FALSE)&gt;0,Table1[[#This Row],[FinalStatus]]="No"),"*","")</f>
        <v/>
      </c>
      <c r="D140" s="22" t="s">
        <v>328</v>
      </c>
      <c r="E140" s="22" t="s">
        <v>2619</v>
      </c>
      <c r="F140" s="12"/>
      <c r="G140" s="12"/>
      <c r="H140" s="14"/>
      <c r="I140" s="22" t="str">
        <f t="shared" si="14"/>
        <v/>
      </c>
      <c r="J140" s="66" t="str">
        <f t="shared" si="12"/>
        <v/>
      </c>
      <c r="K140" s="66" t="str">
        <f t="shared" si="11"/>
        <v/>
      </c>
      <c r="L140" s="66" t="s">
        <v>328</v>
      </c>
      <c r="M140" s="66"/>
      <c r="N140" s="67">
        <f>VLOOKUP(Table1[[#This Row],[LEA]], RecFTEs, 4, FALSE)</f>
        <v>0</v>
      </c>
      <c r="O140" s="61">
        <f t="shared" si="16"/>
        <v>1</v>
      </c>
      <c r="P140" t="str">
        <f t="shared" si="17"/>
        <v>hallette@npsk.org</v>
      </c>
      <c r="Q140" s="37"/>
      <c r="R140" s="36" t="e">
        <f>VLOOKUP(Table1[[#This Row],[LEA]],SurveyExport723!A:AX, 3, FALSE)</f>
        <v>#N/A</v>
      </c>
    </row>
    <row r="141" spans="1:18" x14ac:dyDescent="0.25">
      <c r="A141" t="s">
        <v>135</v>
      </c>
      <c r="B141" t="s">
        <v>343</v>
      </c>
      <c r="C141" s="12" t="str">
        <f>IF(AND(VLOOKUP(A141,RecFTEs,4,FALSE)&gt;0,Table1[[#This Row],[FinalStatus]]="No"),"*","")</f>
        <v>*</v>
      </c>
      <c r="D141" s="22" t="s">
        <v>328</v>
      </c>
      <c r="E141" s="22" t="s">
        <v>2619</v>
      </c>
      <c r="F141" s="12"/>
      <c r="G141" s="12"/>
      <c r="H141" s="14"/>
      <c r="I141" s="22" t="str">
        <f t="shared" si="14"/>
        <v>No</v>
      </c>
      <c r="J141" s="66" t="str">
        <f t="shared" si="12"/>
        <v>No</v>
      </c>
      <c r="K141" s="66" t="str">
        <f t="shared" ref="K141:K204" si="18">IF(ISNA(VLOOKUP(A141,survey,40,FALSE)),"",IF(VLOOKUP(A141,survey,40,FALSE)&lt;&gt;0,VLOOKUP(A141,survey,40,FALSE),""))</f>
        <v/>
      </c>
      <c r="L141" s="66" t="str">
        <f t="shared" si="13"/>
        <v>No</v>
      </c>
      <c r="M141" s="66" t="str">
        <f t="shared" si="15"/>
        <v/>
      </c>
      <c r="N141" s="67">
        <f>VLOOKUP(Table1[[#This Row],[LEA]], RecFTEs, 4, FALSE)</f>
        <v>9</v>
      </c>
      <c r="O141" s="61">
        <f t="shared" si="16"/>
        <v>0</v>
      </c>
      <c r="P141" t="str">
        <f t="shared" si="17"/>
        <v>belwong@natickps.org</v>
      </c>
      <c r="Q141" s="37"/>
      <c r="R141" s="36" t="str">
        <f>VLOOKUP(Table1[[#This Row],[LEA]],SurveyExport723!A:AX, 3, FALSE)</f>
        <v>Susan Balboni</v>
      </c>
    </row>
    <row r="142" spans="1:18" x14ac:dyDescent="0.25">
      <c r="A142" t="s">
        <v>136</v>
      </c>
      <c r="B142" t="s">
        <v>1686</v>
      </c>
      <c r="C142" s="12" t="str">
        <f>IF(AND(VLOOKUP(A142,RecFTEs,4,FALSE)&gt;0,Table1[[#This Row],[FinalStatus]]="No"),"*","")</f>
        <v/>
      </c>
      <c r="D142" s="22" t="s">
        <v>328</v>
      </c>
      <c r="E142" s="22" t="s">
        <v>2619</v>
      </c>
      <c r="F142" s="12"/>
      <c r="G142" s="12"/>
      <c r="H142" s="14"/>
      <c r="I142" s="22" t="str">
        <f t="shared" si="14"/>
        <v>No</v>
      </c>
      <c r="J142" s="66" t="str">
        <f t="shared" ref="J142:J205" si="19">IF(ISNA(VLOOKUP($A142,survey,9,FALSE)),"",VLOOKUP($A142,survey,9,FALSE))</f>
        <v>No</v>
      </c>
      <c r="K142" s="66" t="str">
        <f t="shared" si="18"/>
        <v/>
      </c>
      <c r="L142" s="66" t="str">
        <f t="shared" ref="L142:L205" si="20">IF(AND(I142="",F142=0),"Yes", IF(I142="",F142,I142))</f>
        <v>No</v>
      </c>
      <c r="M142" s="66" t="str">
        <f t="shared" si="15"/>
        <v/>
      </c>
      <c r="N142" s="67">
        <f>VLOOKUP(Table1[[#This Row],[LEA]], RecFTEs, 4, FALSE)</f>
        <v>0</v>
      </c>
      <c r="O142" s="61">
        <f t="shared" si="16"/>
        <v>0</v>
      </c>
      <c r="P142" t="str">
        <f t="shared" si="17"/>
        <v>Dan_Gutekanst@needham.k12.ma.us</v>
      </c>
      <c r="Q142" s="37"/>
      <c r="R142" s="36" t="str">
        <f>VLOOKUP(Table1[[#This Row],[LEA]],SurveyExport723!A:AX, 3, FALSE)</f>
        <v>Elizabeth Sullivan</v>
      </c>
    </row>
    <row r="143" spans="1:18" hidden="1" x14ac:dyDescent="0.25">
      <c r="A143" t="s">
        <v>137</v>
      </c>
      <c r="B143" t="s">
        <v>388</v>
      </c>
      <c r="C143" s="12" t="str">
        <f>IF(AND(VLOOKUP(A143,RecFTEs,4,FALSE)&gt;0,Table1[[#This Row],[FinalStatus]]="No"),"*","")</f>
        <v/>
      </c>
      <c r="D143" s="22" t="s">
        <v>329</v>
      </c>
      <c r="E143" s="22" t="s">
        <v>4782</v>
      </c>
      <c r="F143" s="12"/>
      <c r="G143" s="12"/>
      <c r="H143" s="14"/>
      <c r="I143" s="22" t="str">
        <f t="shared" si="14"/>
        <v>Yes</v>
      </c>
      <c r="J143" s="66" t="str">
        <f t="shared" si="19"/>
        <v>Yes</v>
      </c>
      <c r="K143" s="66" t="str">
        <f t="shared" si="18"/>
        <v>Not specified- Contact the district</v>
      </c>
      <c r="L143" s="66" t="str">
        <f t="shared" si="20"/>
        <v>Yes</v>
      </c>
      <c r="M143" s="66" t="str">
        <f t="shared" si="15"/>
        <v>Not specified- Contact the district</v>
      </c>
      <c r="N143" s="67">
        <f>VLOOKUP(Table1[[#This Row],[LEA]], RecFTEs, 4, FALSE)</f>
        <v>59.000000000000007</v>
      </c>
      <c r="O143" s="61">
        <f t="shared" si="16"/>
        <v>0</v>
      </c>
      <c r="P143" t="str">
        <f t="shared" si="17"/>
        <v>aboleary@newbedfordschools.org</v>
      </c>
      <c r="Q143" s="33"/>
      <c r="R143" s="36" t="str">
        <f>VLOOKUP(Table1[[#This Row],[LEA]],SurveyExport723!A:AX, 3, FALSE)</f>
        <v>TAMMY MORGAN</v>
      </c>
    </row>
    <row r="144" spans="1:18" hidden="1" x14ac:dyDescent="0.25">
      <c r="A144" t="s">
        <v>138</v>
      </c>
      <c r="B144" t="s">
        <v>1707</v>
      </c>
      <c r="C144" s="12" t="str">
        <f>IF(AND(VLOOKUP(A144,RecFTEs,4,FALSE)&gt;0,Table1[[#This Row],[FinalStatus]]="No"),"*","")</f>
        <v/>
      </c>
      <c r="D144" s="22" t="s">
        <v>329</v>
      </c>
      <c r="E144" s="22" t="s">
        <v>4782</v>
      </c>
      <c r="F144" s="12"/>
      <c r="G144" s="12"/>
      <c r="H144" s="14"/>
      <c r="I144" s="22" t="str">
        <f t="shared" si="14"/>
        <v/>
      </c>
      <c r="J144" s="66" t="str">
        <f t="shared" si="19"/>
        <v/>
      </c>
      <c r="K144" s="66" t="str">
        <f t="shared" si="18"/>
        <v/>
      </c>
      <c r="L144" s="66" t="str">
        <f t="shared" si="20"/>
        <v>Yes</v>
      </c>
      <c r="M144" s="66" t="s">
        <v>4434</v>
      </c>
      <c r="N144" s="67">
        <f>VLOOKUP(Table1[[#This Row],[LEA]], RecFTEs, 4, FALSE)</f>
        <v>141.79000000000002</v>
      </c>
      <c r="O144" s="61">
        <f t="shared" si="16"/>
        <v>1</v>
      </c>
      <c r="P144" t="str">
        <f t="shared" si="17"/>
        <v>sgallagher@newburyport.k12.ma.us</v>
      </c>
      <c r="Q144" s="37"/>
      <c r="R144" s="36" t="e">
        <f>VLOOKUP(Table1[[#This Row],[LEA]],SurveyExport723!A:AX, 3, FALSE)</f>
        <v>#N/A</v>
      </c>
    </row>
    <row r="145" spans="1:18" x14ac:dyDescent="0.25">
      <c r="A145" t="s">
        <v>139</v>
      </c>
      <c r="B145" t="s">
        <v>1713</v>
      </c>
      <c r="C145" s="12" t="str">
        <f>IF(AND(VLOOKUP(A145,RecFTEs,4,FALSE)&gt;0,Table1[[#This Row],[FinalStatus]]="No"),"*","")</f>
        <v/>
      </c>
      <c r="D145" s="22" t="s">
        <v>328</v>
      </c>
      <c r="E145" s="22" t="s">
        <v>2619</v>
      </c>
      <c r="F145" s="12"/>
      <c r="G145" s="12"/>
      <c r="H145" s="14"/>
      <c r="I145" s="22" t="str">
        <f t="shared" si="14"/>
        <v>No</v>
      </c>
      <c r="J145" s="66" t="str">
        <f t="shared" si="19"/>
        <v>No</v>
      </c>
      <c r="K145" s="66" t="str">
        <f t="shared" si="18"/>
        <v/>
      </c>
      <c r="L145" s="66" t="str">
        <f t="shared" si="20"/>
        <v>No</v>
      </c>
      <c r="M145" s="66" t="str">
        <f t="shared" si="15"/>
        <v/>
      </c>
      <c r="N145" s="67">
        <f>VLOOKUP(Table1[[#This Row],[LEA]], RecFTEs, 4, FALSE)</f>
        <v>0</v>
      </c>
      <c r="O145" s="61">
        <f t="shared" si="16"/>
        <v>0</v>
      </c>
      <c r="P145" t="str">
        <f t="shared" si="17"/>
        <v>nolina@newton.k12.ma.us</v>
      </c>
      <c r="Q145" s="37"/>
      <c r="R145" s="36" t="str">
        <f>VLOOKUP(Table1[[#This Row],[LEA]],SurveyExport723!A:AX, 3, FALSE)</f>
        <v>Anna Nolin</v>
      </c>
    </row>
    <row r="146" spans="1:18" x14ac:dyDescent="0.25">
      <c r="A146" t="s">
        <v>140</v>
      </c>
      <c r="B146" t="s">
        <v>1346</v>
      </c>
      <c r="C146" s="12" t="str">
        <f>IF(AND(VLOOKUP(A146,RecFTEs,4,FALSE)&gt;0,Table1[[#This Row],[FinalStatus]]="No"),"*","")</f>
        <v/>
      </c>
      <c r="D146" s="22" t="s">
        <v>328</v>
      </c>
      <c r="E146" s="22" t="s">
        <v>2619</v>
      </c>
      <c r="F146" s="12"/>
      <c r="G146" s="12"/>
      <c r="H146" s="14"/>
      <c r="I146" s="22" t="str">
        <f t="shared" si="14"/>
        <v>No</v>
      </c>
      <c r="J146" s="66" t="str">
        <f t="shared" si="19"/>
        <v>No</v>
      </c>
      <c r="K146" s="66" t="str">
        <f t="shared" si="18"/>
        <v/>
      </c>
      <c r="L146" s="66" t="str">
        <f t="shared" si="20"/>
        <v>No</v>
      </c>
      <c r="M146" s="66" t="str">
        <f t="shared" si="15"/>
        <v/>
      </c>
      <c r="N146" s="67">
        <f>VLOOKUP(Table1[[#This Row],[LEA]], RecFTEs, 4, FALSE)</f>
        <v>0</v>
      </c>
      <c r="O146" s="61">
        <f t="shared" si="16"/>
        <v>0</v>
      </c>
      <c r="P146" t="str">
        <f t="shared" si="17"/>
        <v>allardi@norfolk.k12.ma.us</v>
      </c>
      <c r="Q146" s="37"/>
      <c r="R146" s="36" t="str">
        <f>VLOOKUP(Table1[[#This Row],[LEA]],SurveyExport723!A:AX, 3, FALSE)</f>
        <v>Ingrid N. Allardi</v>
      </c>
    </row>
    <row r="147" spans="1:18" hidden="1" x14ac:dyDescent="0.25">
      <c r="A147" t="s">
        <v>141</v>
      </c>
      <c r="B147" t="s">
        <v>1624</v>
      </c>
      <c r="C147" s="12" t="str">
        <f>IF(AND(VLOOKUP(A147,RecFTEs,4,FALSE)&gt;0,Table1[[#This Row],[FinalStatus]]="No"),"*","")</f>
        <v/>
      </c>
      <c r="D147" s="22" t="s">
        <v>329</v>
      </c>
      <c r="E147" s="22" t="s">
        <v>5942</v>
      </c>
      <c r="F147" s="12"/>
      <c r="G147" s="12"/>
      <c r="H147" s="14"/>
      <c r="I147" s="22" t="str">
        <f t="shared" si="14"/>
        <v>Yes</v>
      </c>
      <c r="J147" s="66" t="str">
        <f t="shared" si="19"/>
        <v>Yes</v>
      </c>
      <c r="K147" s="66" t="str">
        <f t="shared" si="18"/>
        <v>K-3, 7-12</v>
      </c>
      <c r="L147" s="66" t="str">
        <f t="shared" si="20"/>
        <v>Yes</v>
      </c>
      <c r="M147" s="66" t="str">
        <f t="shared" si="15"/>
        <v>K-3, 7-12</v>
      </c>
      <c r="N147" s="67">
        <f>VLOOKUP(Table1[[#This Row],[LEA]], RecFTEs, 4, FALSE)</f>
        <v>60.63000000000001</v>
      </c>
      <c r="O147" s="61">
        <f t="shared" si="16"/>
        <v>0</v>
      </c>
      <c r="P147" t="str">
        <f t="shared" si="17"/>
        <v>bmalkas@napsk12.org</v>
      </c>
      <c r="Q147" s="33"/>
      <c r="R147" s="36" t="str">
        <f>VLOOKUP(Table1[[#This Row],[LEA]],SurveyExport723!A:AX, 3, FALSE)</f>
        <v>Bobbi Tassone</v>
      </c>
    </row>
    <row r="148" spans="1:18" hidden="1" x14ac:dyDescent="0.25">
      <c r="A148" t="s">
        <v>142</v>
      </c>
      <c r="B148" t="s">
        <v>846</v>
      </c>
      <c r="C148" s="12" t="str">
        <f>IF(AND(VLOOKUP(A148,RecFTEs,4,FALSE)&gt;0,Table1[[#This Row],[FinalStatus]]="No"),"*","")</f>
        <v/>
      </c>
      <c r="D148" s="22" t="s">
        <v>329</v>
      </c>
      <c r="E148" s="22" t="s">
        <v>4782</v>
      </c>
      <c r="F148" s="12"/>
      <c r="G148" s="12"/>
      <c r="H148" s="14"/>
      <c r="I148" s="22" t="str">
        <f t="shared" si="14"/>
        <v>Yes</v>
      </c>
      <c r="J148" s="66" t="str">
        <f t="shared" si="19"/>
        <v>Yes</v>
      </c>
      <c r="K148" s="66" t="str">
        <f t="shared" si="18"/>
        <v>Not specified- Contact the district</v>
      </c>
      <c r="L148" s="66" t="str">
        <f t="shared" si="20"/>
        <v>Yes</v>
      </c>
      <c r="M148" s="66" t="str">
        <f t="shared" si="15"/>
        <v>Not specified- Contact the district</v>
      </c>
      <c r="N148" s="67">
        <f>VLOOKUP(Table1[[#This Row],[LEA]], RecFTEs, 4, FALSE)</f>
        <v>150.03</v>
      </c>
      <c r="O148" s="61">
        <f t="shared" si="16"/>
        <v>0</v>
      </c>
      <c r="P148" t="str">
        <f t="shared" si="17"/>
        <v>pbonner@northampton-k12.us</v>
      </c>
      <c r="Q148" s="33"/>
      <c r="R148" s="36" t="str">
        <f>VLOOKUP(Table1[[#This Row],[LEA]],SurveyExport723!A:AX, 3, FALSE)</f>
        <v>Portia Bonner</v>
      </c>
    </row>
    <row r="149" spans="1:18" x14ac:dyDescent="0.25">
      <c r="A149" t="s">
        <v>143</v>
      </c>
      <c r="B149" t="s">
        <v>1742</v>
      </c>
      <c r="C149" s="12" t="str">
        <f>IF(AND(VLOOKUP(A149,RecFTEs,4,FALSE)&gt;0,Table1[[#This Row],[FinalStatus]]="No"),"*","")</f>
        <v/>
      </c>
      <c r="D149" s="22" t="s">
        <v>328</v>
      </c>
      <c r="E149" s="22" t="s">
        <v>2619</v>
      </c>
      <c r="F149" s="12"/>
      <c r="G149" s="12"/>
      <c r="H149" s="14"/>
      <c r="I149" s="22" t="str">
        <f t="shared" si="14"/>
        <v>No</v>
      </c>
      <c r="J149" s="66" t="str">
        <f t="shared" si="19"/>
        <v>No</v>
      </c>
      <c r="K149" s="66" t="str">
        <f t="shared" si="18"/>
        <v/>
      </c>
      <c r="L149" s="66" t="str">
        <f t="shared" si="20"/>
        <v>No</v>
      </c>
      <c r="M149" s="66" t="str">
        <f t="shared" si="15"/>
        <v/>
      </c>
      <c r="N149" s="67">
        <f>VLOOKUP(Table1[[#This Row],[LEA]], RecFTEs, 4, FALSE)</f>
        <v>0</v>
      </c>
      <c r="O149" s="61">
        <f t="shared" si="16"/>
        <v>0</v>
      </c>
      <c r="P149" t="str">
        <f t="shared" si="17"/>
        <v>gilligang@northandoverpublicschools.com</v>
      </c>
      <c r="Q149" s="37"/>
      <c r="R149" s="36" t="str">
        <f>VLOOKUP(Table1[[#This Row],[LEA]],SurveyExport723!A:AX, 3, FALSE)</f>
        <v>Michele McHugh</v>
      </c>
    </row>
    <row r="150" spans="1:18" hidden="1" x14ac:dyDescent="0.25">
      <c r="A150" t="s">
        <v>144</v>
      </c>
      <c r="B150" t="s">
        <v>1748</v>
      </c>
      <c r="C150" s="12" t="str">
        <f>IF(AND(VLOOKUP(A150,RecFTEs,4,FALSE)&gt;0,Table1[[#This Row],[FinalStatus]]="No"),"*","")</f>
        <v/>
      </c>
      <c r="D150" s="22" t="s">
        <v>329</v>
      </c>
      <c r="E150" s="22" t="s">
        <v>5960</v>
      </c>
      <c r="F150" s="12"/>
      <c r="G150" s="12"/>
      <c r="H150" s="14"/>
      <c r="I150" s="22" t="str">
        <f t="shared" si="14"/>
        <v>Yes</v>
      </c>
      <c r="J150" s="66" t="str">
        <f t="shared" si="19"/>
        <v>Yes</v>
      </c>
      <c r="K150" s="66" t="str">
        <f t="shared" si="18"/>
        <v>Not specified- Contact the district</v>
      </c>
      <c r="L150" s="66" t="str">
        <f t="shared" si="20"/>
        <v>Yes</v>
      </c>
      <c r="M150" s="66" t="str">
        <f t="shared" si="15"/>
        <v>Not specified- Contact the district</v>
      </c>
      <c r="N150" s="67">
        <f>VLOOKUP(Table1[[#This Row],[LEA]], RecFTEs, 4, FALSE)</f>
        <v>45.000000000000007</v>
      </c>
      <c r="O150" s="61">
        <f t="shared" si="16"/>
        <v>0</v>
      </c>
      <c r="P150" t="str">
        <f t="shared" si="17"/>
        <v>jantonucci@naschools.net</v>
      </c>
      <c r="Q150" s="37"/>
      <c r="R150" s="36" t="str">
        <f>VLOOKUP(Table1[[#This Row],[LEA]],SurveyExport723!A:AX, 3, FALSE)</f>
        <v>Elizabeth Bonin</v>
      </c>
    </row>
    <row r="151" spans="1:18" x14ac:dyDescent="0.25">
      <c r="A151" t="s">
        <v>145</v>
      </c>
      <c r="B151" t="s">
        <v>1794</v>
      </c>
      <c r="C151" s="12" t="str">
        <f>IF(AND(VLOOKUP(A151,RecFTEs,4,FALSE)&gt;0,Table1[[#This Row],[FinalStatus]]="No"),"*","")</f>
        <v/>
      </c>
      <c r="D151" s="22" t="s">
        <v>328</v>
      </c>
      <c r="E151" s="22" t="s">
        <v>2619</v>
      </c>
      <c r="F151" s="12"/>
      <c r="G151" s="12"/>
      <c r="H151" s="14"/>
      <c r="I151" s="22" t="str">
        <f t="shared" si="14"/>
        <v>No</v>
      </c>
      <c r="J151" s="66" t="str">
        <f t="shared" si="19"/>
        <v>No</v>
      </c>
      <c r="K151" s="66" t="str">
        <f t="shared" si="18"/>
        <v/>
      </c>
      <c r="L151" s="66" t="str">
        <f t="shared" si="20"/>
        <v>No</v>
      </c>
      <c r="M151" s="66" t="str">
        <f t="shared" si="15"/>
        <v/>
      </c>
      <c r="N151" s="67">
        <f>VLOOKUP(Table1[[#This Row],[LEA]], RecFTEs, 4, FALSE)</f>
        <v>0</v>
      </c>
      <c r="O151" s="61">
        <f t="shared" si="16"/>
        <v>0</v>
      </c>
      <c r="P151" t="str">
        <f t="shared" si="17"/>
        <v>gmartineau@nsboro.k12.ma.us</v>
      </c>
      <c r="Q151" s="37"/>
      <c r="R151" s="36" t="str">
        <f>VLOOKUP(Table1[[#This Row],[LEA]],SurveyExport723!A:AX, 3, FALSE)</f>
        <v>Greg Martineau</v>
      </c>
    </row>
    <row r="152" spans="1:18" hidden="1" x14ac:dyDescent="0.25">
      <c r="A152" t="s">
        <v>146</v>
      </c>
      <c r="B152" t="s">
        <v>1797</v>
      </c>
      <c r="C152" s="12" t="str">
        <f>IF(AND(VLOOKUP(A152,RecFTEs,4,FALSE)&gt;0,Table1[[#This Row],[FinalStatus]]="No"),"*","")</f>
        <v/>
      </c>
      <c r="D152" s="22" t="s">
        <v>329</v>
      </c>
      <c r="E152" s="22" t="s">
        <v>4782</v>
      </c>
      <c r="F152" s="12"/>
      <c r="G152" s="12"/>
      <c r="H152" s="14"/>
      <c r="I152" s="22" t="str">
        <f t="shared" si="14"/>
        <v>Yes</v>
      </c>
      <c r="J152" s="66" t="str">
        <f t="shared" si="19"/>
        <v>Yes</v>
      </c>
      <c r="K152" s="66" t="str">
        <f t="shared" si="18"/>
        <v>6-12</v>
      </c>
      <c r="L152" s="66" t="str">
        <f t="shared" si="20"/>
        <v>Yes</v>
      </c>
      <c r="M152" s="66" t="str">
        <f t="shared" si="15"/>
        <v>6-12</v>
      </c>
      <c r="N152" s="67">
        <f>VLOOKUP(Table1[[#This Row],[LEA]], RecFTEs, 4, FALSE)</f>
        <v>75.549999999999983</v>
      </c>
      <c r="O152" s="61">
        <f t="shared" si="16"/>
        <v>0</v>
      </c>
      <c r="P152" t="str">
        <f t="shared" si="17"/>
        <v>amckinstry@nps.org</v>
      </c>
      <c r="Q152" s="37"/>
      <c r="R152" s="36" t="str">
        <f>VLOOKUP(Table1[[#This Row],[LEA]],SurveyExport723!A:AX, 3, FALSE)</f>
        <v>Amy McKinstry</v>
      </c>
    </row>
    <row r="153" spans="1:18" hidden="1" x14ac:dyDescent="0.25">
      <c r="A153" t="s">
        <v>147</v>
      </c>
      <c r="B153" t="s">
        <v>1756</v>
      </c>
      <c r="C153" s="12" t="str">
        <f>IF(AND(VLOOKUP(A153,RecFTEs,4,FALSE)&gt;0,Table1[[#This Row],[FinalStatus]]="No"),"*","")</f>
        <v/>
      </c>
      <c r="D153" s="22" t="s">
        <v>329</v>
      </c>
      <c r="E153" s="22" t="s">
        <v>4782</v>
      </c>
      <c r="F153" s="12"/>
      <c r="G153" s="12"/>
      <c r="H153" s="14"/>
      <c r="I153" s="22" t="str">
        <f t="shared" si="14"/>
        <v>Yes</v>
      </c>
      <c r="J153" s="66" t="str">
        <f t="shared" si="19"/>
        <v>Yes</v>
      </c>
      <c r="K153" s="66" t="str">
        <f t="shared" si="18"/>
        <v>Not specified- Contact the district</v>
      </c>
      <c r="L153" s="66" t="str">
        <f t="shared" si="20"/>
        <v>Yes</v>
      </c>
      <c r="M153" s="66" t="str">
        <f t="shared" si="15"/>
        <v>Not specified- Contact the district</v>
      </c>
      <c r="N153" s="67">
        <f>VLOOKUP(Table1[[#This Row],[LEA]], RecFTEs, 4, FALSE)</f>
        <v>41.809999999999995</v>
      </c>
      <c r="O153" s="61">
        <f t="shared" si="16"/>
        <v>0</v>
      </c>
      <c r="P153" t="str">
        <f t="shared" si="17"/>
        <v>tmccormick@nbschools.org</v>
      </c>
      <c r="Q153" s="37"/>
      <c r="R153" s="36" t="str">
        <f>VLOOKUP(Table1[[#This Row],[LEA]],SurveyExport723!A:AX, 3, FALSE)</f>
        <v>Tim McCormick</v>
      </c>
    </row>
    <row r="154" spans="1:18" x14ac:dyDescent="0.25">
      <c r="A154" t="s">
        <v>148</v>
      </c>
      <c r="B154" t="s">
        <v>1764</v>
      </c>
      <c r="C154" s="12" t="str">
        <f>IF(AND(VLOOKUP(A154,RecFTEs,4,FALSE)&gt;0,Table1[[#This Row],[FinalStatus]]="No"),"*","")</f>
        <v/>
      </c>
      <c r="D154" s="22" t="s">
        <v>328</v>
      </c>
      <c r="E154" s="22" t="s">
        <v>2619</v>
      </c>
      <c r="F154" s="12"/>
      <c r="G154" s="12"/>
      <c r="H154" s="14"/>
      <c r="I154" s="22" t="str">
        <f t="shared" si="14"/>
        <v>No</v>
      </c>
      <c r="J154" s="66" t="str">
        <f t="shared" si="19"/>
        <v>No</v>
      </c>
      <c r="K154" s="66" t="str">
        <f t="shared" si="18"/>
        <v/>
      </c>
      <c r="L154" s="66" t="str">
        <f t="shared" si="20"/>
        <v>No</v>
      </c>
      <c r="M154" s="66" t="str">
        <f t="shared" si="15"/>
        <v/>
      </c>
      <c r="N154" s="67">
        <f>VLOOKUP(Table1[[#This Row],[LEA]], RecFTEs, 4, FALSE)</f>
        <v>0</v>
      </c>
      <c r="O154" s="61">
        <f t="shared" si="16"/>
        <v>0</v>
      </c>
      <c r="P154" t="str">
        <f t="shared" si="17"/>
        <v>pdaly@nrpsk12.org</v>
      </c>
      <c r="Q154" s="33"/>
      <c r="R154" s="36" t="str">
        <f>VLOOKUP(Table1[[#This Row],[LEA]],SurveyExport723!A:AX, 3, FALSE)</f>
        <v>Patrick Daly</v>
      </c>
    </row>
    <row r="155" spans="1:18" hidden="1" x14ac:dyDescent="0.25">
      <c r="A155" t="s">
        <v>149</v>
      </c>
      <c r="B155" t="s">
        <v>1820</v>
      </c>
      <c r="C155" s="12" t="str">
        <f>IF(AND(VLOOKUP(A155,RecFTEs,4,FALSE)&gt;0,Table1[[#This Row],[FinalStatus]]="No"),"*","")</f>
        <v/>
      </c>
      <c r="D155" s="22" t="s">
        <v>329</v>
      </c>
      <c r="E155" s="22" t="s">
        <v>5961</v>
      </c>
      <c r="F155" s="12"/>
      <c r="G155" s="12"/>
      <c r="H155" s="14"/>
      <c r="I155" s="22" t="str">
        <f t="shared" si="14"/>
        <v>Yes</v>
      </c>
      <c r="J155" s="66" t="str">
        <f t="shared" si="19"/>
        <v>Yes</v>
      </c>
      <c r="K155" s="66" t="str">
        <f t="shared" si="18"/>
        <v>7, 9-10</v>
      </c>
      <c r="L155" s="66" t="str">
        <f t="shared" si="20"/>
        <v>Yes</v>
      </c>
      <c r="M155" s="66" t="str">
        <f t="shared" si="15"/>
        <v>7, 9-10</v>
      </c>
      <c r="N155" s="67">
        <f>VLOOKUP(Table1[[#This Row],[LEA]], RecFTEs, 4, FALSE)</f>
        <v>236.56000000000009</v>
      </c>
      <c r="O155" s="61">
        <f t="shared" si="16"/>
        <v>0</v>
      </c>
      <c r="P155" t="str">
        <f t="shared" si="17"/>
        <v>joneill@norton.k12.ma.us</v>
      </c>
      <c r="Q155" s="37"/>
      <c r="R155" s="36" t="str">
        <f>VLOOKUP(Table1[[#This Row],[LEA]],SurveyExport723!A:AX, 3, FALSE)</f>
        <v>Pamela Anderson</v>
      </c>
    </row>
    <row r="156" spans="1:18" x14ac:dyDescent="0.25">
      <c r="A156" t="s">
        <v>150</v>
      </c>
      <c r="B156" t="s">
        <v>1828</v>
      </c>
      <c r="C156" s="12" t="str">
        <f>IF(AND(VLOOKUP(A156,RecFTEs,4,FALSE)&gt;0,Table1[[#This Row],[FinalStatus]]="No"),"*","")</f>
        <v/>
      </c>
      <c r="D156" s="22" t="s">
        <v>328</v>
      </c>
      <c r="E156" s="22" t="s">
        <v>2619</v>
      </c>
      <c r="F156" s="12"/>
      <c r="G156" s="12"/>
      <c r="H156" s="14"/>
      <c r="I156" s="22" t="str">
        <f t="shared" si="14"/>
        <v>No</v>
      </c>
      <c r="J156" s="66" t="str">
        <f t="shared" si="19"/>
        <v>No</v>
      </c>
      <c r="K156" s="66" t="str">
        <f t="shared" si="18"/>
        <v/>
      </c>
      <c r="L156" s="66" t="str">
        <f t="shared" si="20"/>
        <v>No</v>
      </c>
      <c r="M156" s="66" t="str">
        <f t="shared" si="15"/>
        <v/>
      </c>
      <c r="N156" s="67">
        <f>VLOOKUP(Table1[[#This Row],[LEA]], RecFTEs, 4, FALSE)</f>
        <v>0</v>
      </c>
      <c r="O156" s="61">
        <f t="shared" si="16"/>
        <v>0</v>
      </c>
      <c r="P156" t="str">
        <f t="shared" si="17"/>
        <v>matthew.keegan@norwellschools.org</v>
      </c>
      <c r="Q156" s="33"/>
      <c r="R156" s="36" t="str">
        <f>VLOOKUP(Table1[[#This Row],[LEA]],SurveyExport723!A:AX, 3, FALSE)</f>
        <v>Matthew Keegan</v>
      </c>
    </row>
    <row r="157" spans="1:18" x14ac:dyDescent="0.25">
      <c r="A157" t="s">
        <v>151</v>
      </c>
      <c r="B157" t="s">
        <v>1836</v>
      </c>
      <c r="C157" s="12" t="str">
        <f>IF(AND(VLOOKUP(A157,RecFTEs,4,FALSE)&gt;0,Table1[[#This Row],[FinalStatus]]="No"),"*","")</f>
        <v/>
      </c>
      <c r="D157" s="22" t="s">
        <v>328</v>
      </c>
      <c r="E157" s="22" t="s">
        <v>2619</v>
      </c>
      <c r="F157" s="12"/>
      <c r="G157" s="12"/>
      <c r="H157" s="14"/>
      <c r="I157" s="22" t="str">
        <f t="shared" si="14"/>
        <v>No</v>
      </c>
      <c r="J157" s="66" t="str">
        <f t="shared" si="19"/>
        <v>No</v>
      </c>
      <c r="K157" s="66" t="str">
        <f t="shared" si="18"/>
        <v/>
      </c>
      <c r="L157" s="66" t="str">
        <f t="shared" si="20"/>
        <v>No</v>
      </c>
      <c r="M157" s="66" t="str">
        <f t="shared" si="15"/>
        <v/>
      </c>
      <c r="N157" s="67">
        <f>VLOOKUP(Table1[[#This Row],[LEA]], RecFTEs, 4, FALSE)</f>
        <v>0</v>
      </c>
      <c r="O157" s="61">
        <f t="shared" si="16"/>
        <v>0</v>
      </c>
      <c r="P157" t="str">
        <f t="shared" si="17"/>
        <v>dthomson@norwood.k12.ma.us</v>
      </c>
      <c r="Q157" s="33"/>
      <c r="R157" s="36" t="str">
        <f>VLOOKUP(Table1[[#This Row],[LEA]],SurveyExport723!A:AX, 3, FALSE)</f>
        <v>Timothy M. Luff</v>
      </c>
    </row>
    <row r="158" spans="1:18" hidden="1" x14ac:dyDescent="0.25">
      <c r="A158" t="s">
        <v>152</v>
      </c>
      <c r="B158" t="s">
        <v>1843</v>
      </c>
      <c r="C158" s="12" t="str">
        <f>IF(AND(VLOOKUP(A158,RecFTEs,4,FALSE)&gt;0,Table1[[#This Row],[FinalStatus]]="No"),"*","")</f>
        <v/>
      </c>
      <c r="D158" s="22" t="s">
        <v>329</v>
      </c>
      <c r="E158" s="22" t="s">
        <v>4782</v>
      </c>
      <c r="F158" s="12"/>
      <c r="G158" s="12"/>
      <c r="H158" s="14"/>
      <c r="I158" s="22" t="str">
        <f t="shared" si="14"/>
        <v>Yes</v>
      </c>
      <c r="J158" s="66" t="str">
        <f t="shared" si="19"/>
        <v>Yes</v>
      </c>
      <c r="K158" s="66" t="str">
        <f t="shared" si="18"/>
        <v>Not specified- Contact the district</v>
      </c>
      <c r="L158" s="66" t="str">
        <f t="shared" si="20"/>
        <v>Yes</v>
      </c>
      <c r="M158" s="66" t="str">
        <f t="shared" si="15"/>
        <v>Not specified- Contact the district</v>
      </c>
      <c r="N158" s="67">
        <f>VLOOKUP(Table1[[#This Row],[LEA]], RecFTEs, 4, FALSE)</f>
        <v>31.360000000000007</v>
      </c>
      <c r="O158" s="61">
        <f t="shared" si="16"/>
        <v>0</v>
      </c>
      <c r="P158" t="str">
        <f t="shared" si="17"/>
        <v>rsmith@mvyps.org</v>
      </c>
      <c r="Q158" s="37"/>
      <c r="R158" s="36" t="str">
        <f>VLOOKUP(Table1[[#This Row],[LEA]],SurveyExport723!A:AX, 3, FALSE)</f>
        <v>Hope MacLeod</v>
      </c>
    </row>
    <row r="159" spans="1:18" x14ac:dyDescent="0.25">
      <c r="A159" t="s">
        <v>153</v>
      </c>
      <c r="B159" t="s">
        <v>1856</v>
      </c>
      <c r="C159" s="12" t="str">
        <f>IF(AND(VLOOKUP(A159,RecFTEs,4,FALSE)&gt;0,Table1[[#This Row],[FinalStatus]]="No"),"*","")</f>
        <v>*</v>
      </c>
      <c r="D159" s="22" t="s">
        <v>328</v>
      </c>
      <c r="E159" s="22" t="s">
        <v>2619</v>
      </c>
      <c r="F159" s="12"/>
      <c r="G159" s="12"/>
      <c r="H159" s="14"/>
      <c r="I159" s="22" t="str">
        <f t="shared" si="14"/>
        <v>No</v>
      </c>
      <c r="J159" s="66" t="str">
        <f t="shared" si="19"/>
        <v>No</v>
      </c>
      <c r="K159" s="66" t="str">
        <f t="shared" si="18"/>
        <v/>
      </c>
      <c r="L159" s="66" t="str">
        <f t="shared" si="20"/>
        <v>No</v>
      </c>
      <c r="M159" s="66" t="str">
        <f t="shared" si="15"/>
        <v/>
      </c>
      <c r="N159" s="67">
        <f>VLOOKUP(Table1[[#This Row],[LEA]], RecFTEs, 4, FALSE)</f>
        <v>1</v>
      </c>
      <c r="O159" s="61">
        <f t="shared" si="16"/>
        <v>0</v>
      </c>
      <c r="P159" t="str">
        <f t="shared" si="17"/>
        <v>ezielinski@rcmahar.org</v>
      </c>
      <c r="Q159" s="37"/>
      <c r="R159" s="36" t="str">
        <f>VLOOKUP(Table1[[#This Row],[LEA]],SurveyExport723!A:AX, 3, FALSE)</f>
        <v>Elizabeth Zielinski</v>
      </c>
    </row>
    <row r="160" spans="1:18" x14ac:dyDescent="0.25">
      <c r="A160" t="s">
        <v>154</v>
      </c>
      <c r="B160" t="s">
        <v>669</v>
      </c>
      <c r="C160" s="12" t="str">
        <f>IF(AND(VLOOKUP(A160,RecFTEs,4,FALSE)&gt;0,Table1[[#This Row],[FinalStatus]]="No"),"*","")</f>
        <v/>
      </c>
      <c r="D160" s="22" t="s">
        <v>328</v>
      </c>
      <c r="E160" s="22" t="s">
        <v>2619</v>
      </c>
      <c r="F160" s="12"/>
      <c r="G160" s="12"/>
      <c r="H160" s="14"/>
      <c r="I160" s="22" t="str">
        <f t="shared" si="14"/>
        <v>No</v>
      </c>
      <c r="J160" s="66" t="str">
        <f t="shared" si="19"/>
        <v>No</v>
      </c>
      <c r="K160" s="66" t="str">
        <f t="shared" si="18"/>
        <v/>
      </c>
      <c r="L160" s="66" t="str">
        <f t="shared" si="20"/>
        <v>No</v>
      </c>
      <c r="M160" s="66" t="str">
        <f t="shared" si="15"/>
        <v/>
      </c>
      <c r="N160" s="67">
        <f>VLOOKUP(Table1[[#This Row],[LEA]], RecFTEs, 4, FALSE)</f>
        <v>0</v>
      </c>
      <c r="O160" s="61">
        <f t="shared" si="16"/>
        <v>0</v>
      </c>
      <c r="P160" t="str">
        <f t="shared" si="17"/>
        <v>clenchyb@nausetschools.org</v>
      </c>
      <c r="Q160" s="33"/>
      <c r="R160" s="36" t="str">
        <f>VLOOKUP(Table1[[#This Row],[LEA]],SurveyExport723!A:AX, 3, FALSE)</f>
        <v>Arlynn Consiglio</v>
      </c>
    </row>
    <row r="161" spans="1:18" hidden="1" x14ac:dyDescent="0.25">
      <c r="A161" t="s">
        <v>155</v>
      </c>
      <c r="B161" t="s">
        <v>1866</v>
      </c>
      <c r="C161" s="12" t="str">
        <f>IF(AND(VLOOKUP(A161,RecFTEs,4,FALSE)&gt;0,Table1[[#This Row],[FinalStatus]]="No"),"*","")</f>
        <v/>
      </c>
      <c r="D161" s="22" t="s">
        <v>329</v>
      </c>
      <c r="E161" s="22" t="s">
        <v>4433</v>
      </c>
      <c r="F161" s="12"/>
      <c r="G161" s="12"/>
      <c r="H161" s="14"/>
      <c r="I161" s="22" t="str">
        <f t="shared" si="14"/>
        <v>Yes</v>
      </c>
      <c r="J161" s="66" t="str">
        <f t="shared" si="19"/>
        <v>Yes</v>
      </c>
      <c r="K161" s="66" t="str">
        <f t="shared" si="18"/>
        <v>Not specified- Contact the district</v>
      </c>
      <c r="L161" s="66" t="str">
        <f t="shared" si="20"/>
        <v>Yes</v>
      </c>
      <c r="M161" s="66" t="str">
        <f t="shared" si="15"/>
        <v>Not specified- Contact the district</v>
      </c>
      <c r="N161" s="67">
        <f>VLOOKUP(Table1[[#This Row],[LEA]], RecFTEs, 4, FALSE)</f>
        <v>36.36</v>
      </c>
      <c r="O161" s="61">
        <f t="shared" si="16"/>
        <v>0</v>
      </c>
      <c r="P161" t="str">
        <f t="shared" si="17"/>
        <v>mlucas@oxps.org</v>
      </c>
      <c r="Q161" s="33"/>
      <c r="R161" s="36" t="str">
        <f>VLOOKUP(Table1[[#This Row],[LEA]],SurveyExport723!A:AX, 3, FALSE)</f>
        <v>Suzanne Kelley</v>
      </c>
    </row>
    <row r="162" spans="1:18" hidden="1" x14ac:dyDescent="0.25">
      <c r="A162" t="s">
        <v>156</v>
      </c>
      <c r="B162" t="s">
        <v>1871</v>
      </c>
      <c r="C162" s="12" t="str">
        <f>IF(AND(VLOOKUP(A162,RecFTEs,4,FALSE)&gt;0,Table1[[#This Row],[FinalStatus]]="No"),"*","")</f>
        <v/>
      </c>
      <c r="D162" s="22" t="s">
        <v>329</v>
      </c>
      <c r="E162" s="22" t="s">
        <v>5962</v>
      </c>
      <c r="F162" s="12"/>
      <c r="G162" s="12"/>
      <c r="H162" s="14"/>
      <c r="I162" s="22" t="str">
        <f t="shared" si="14"/>
        <v>Yes</v>
      </c>
      <c r="J162" s="66" t="str">
        <f t="shared" si="19"/>
        <v>Yes</v>
      </c>
      <c r="K162" s="66" t="str">
        <f t="shared" si="18"/>
        <v>6-12</v>
      </c>
      <c r="L162" s="66" t="str">
        <f t="shared" si="20"/>
        <v>Yes</v>
      </c>
      <c r="M162" s="66" t="str">
        <f t="shared" si="15"/>
        <v>6-12</v>
      </c>
      <c r="N162" s="67">
        <f>VLOOKUP(Table1[[#This Row],[LEA]], RecFTEs, 4, FALSE)</f>
        <v>15.71</v>
      </c>
      <c r="O162" s="61">
        <f t="shared" si="16"/>
        <v>0</v>
      </c>
      <c r="P162" t="str">
        <f t="shared" si="17"/>
        <v>mfrancis@palmerschools.org</v>
      </c>
      <c r="Q162" s="37"/>
      <c r="R162" s="36" t="str">
        <f>VLOOKUP(Table1[[#This Row],[LEA]],SurveyExport723!A:AX, 3, FALSE)</f>
        <v>Matthew T. Francis</v>
      </c>
    </row>
    <row r="163" spans="1:18" hidden="1" x14ac:dyDescent="0.25">
      <c r="A163" t="s">
        <v>157</v>
      </c>
      <c r="B163" t="s">
        <v>1885</v>
      </c>
      <c r="C163" s="12" t="str">
        <f>IF(AND(VLOOKUP(A163,RecFTEs,4,FALSE)&gt;0,Table1[[#This Row],[FinalStatus]]="No"),"*","")</f>
        <v/>
      </c>
      <c r="D163" s="22" t="s">
        <v>329</v>
      </c>
      <c r="E163" s="22" t="s">
        <v>4782</v>
      </c>
      <c r="F163" s="12"/>
      <c r="G163" s="12"/>
      <c r="H163" s="14"/>
      <c r="I163" s="22" t="str">
        <f t="shared" si="14"/>
        <v>Yes</v>
      </c>
      <c r="J163" s="66" t="str">
        <f t="shared" si="19"/>
        <v>Yes</v>
      </c>
      <c r="K163" s="66" t="str">
        <f t="shared" si="18"/>
        <v>Not specified- Contact the district</v>
      </c>
      <c r="L163" s="66" t="str">
        <f t="shared" si="20"/>
        <v>Yes</v>
      </c>
      <c r="M163" s="66" t="str">
        <f t="shared" si="15"/>
        <v>Not specified- Contact the district</v>
      </c>
      <c r="N163" s="67">
        <f>VLOOKUP(Table1[[#This Row],[LEA]], RecFTEs, 4, FALSE)</f>
        <v>60.699999999999996</v>
      </c>
      <c r="O163" s="61">
        <f t="shared" si="16"/>
        <v>0</v>
      </c>
      <c r="P163" t="str">
        <f t="shared" si="17"/>
        <v>vadalaj@peabody.k12.ma.us</v>
      </c>
      <c r="Q163" s="33"/>
      <c r="R163" s="36" t="str">
        <f>VLOOKUP(Table1[[#This Row],[LEA]],SurveyExport723!A:AX, 3, FALSE)</f>
        <v>Sandra DaCunha</v>
      </c>
    </row>
    <row r="164" spans="1:18" hidden="1" x14ac:dyDescent="0.25">
      <c r="A164" t="s">
        <v>158</v>
      </c>
      <c r="B164" t="s">
        <v>1890</v>
      </c>
      <c r="C164" s="12" t="str">
        <f>IF(AND(VLOOKUP(A164,RecFTEs,4,FALSE)&gt;0,Table1[[#This Row],[FinalStatus]]="No"),"*","")</f>
        <v/>
      </c>
      <c r="D164" s="22" t="s">
        <v>329</v>
      </c>
      <c r="E164" s="22" t="s">
        <v>4782</v>
      </c>
      <c r="F164" s="12"/>
      <c r="G164" s="12"/>
      <c r="H164" s="14"/>
      <c r="I164" s="22" t="str">
        <f t="shared" si="14"/>
        <v>Yes</v>
      </c>
      <c r="J164" s="66" t="str">
        <f t="shared" si="19"/>
        <v>Yes</v>
      </c>
      <c r="K164" s="66" t="str">
        <f t="shared" si="18"/>
        <v>Not specified- Contact the district</v>
      </c>
      <c r="L164" s="66" t="str">
        <f t="shared" si="20"/>
        <v>Yes</v>
      </c>
      <c r="M164" s="66" t="str">
        <f t="shared" si="15"/>
        <v>Not specified- Contact the district</v>
      </c>
      <c r="N164" s="67">
        <f>VLOOKUP(Table1[[#This Row],[LEA]], RecFTEs, 4, FALSE)</f>
        <v>73.47999999999999</v>
      </c>
      <c r="O164" s="61">
        <f t="shared" si="16"/>
        <v>0</v>
      </c>
      <c r="P164" t="str">
        <f t="shared" si="17"/>
        <v>slaughterd@arps.org</v>
      </c>
      <c r="Q164" s="33"/>
      <c r="R164" s="36" t="str">
        <f>VLOOKUP(Table1[[#This Row],[LEA]],SurveyExport723!A:AX, 3, FALSE)</f>
        <v>Shannon Bernacchia</v>
      </c>
    </row>
    <row r="165" spans="1:18" x14ac:dyDescent="0.25">
      <c r="A165" t="s">
        <v>159</v>
      </c>
      <c r="B165" t="s">
        <v>1893</v>
      </c>
      <c r="C165" s="12" t="str">
        <f>IF(AND(VLOOKUP(A165,RecFTEs,4,FALSE)&gt;0,Table1[[#This Row],[FinalStatus]]="No"),"*","")</f>
        <v/>
      </c>
      <c r="D165" s="22" t="s">
        <v>328</v>
      </c>
      <c r="E165" s="22" t="s">
        <v>2619</v>
      </c>
      <c r="F165" s="12"/>
      <c r="G165" s="12"/>
      <c r="H165" s="14"/>
      <c r="I165" s="22" t="str">
        <f t="shared" si="14"/>
        <v>No</v>
      </c>
      <c r="J165" s="66" t="str">
        <f t="shared" si="19"/>
        <v>No</v>
      </c>
      <c r="K165" s="66" t="str">
        <f t="shared" si="18"/>
        <v/>
      </c>
      <c r="L165" s="66" t="str">
        <f t="shared" si="20"/>
        <v>No</v>
      </c>
      <c r="M165" s="66" t="str">
        <f t="shared" si="15"/>
        <v/>
      </c>
      <c r="N165" s="67">
        <f>VLOOKUP(Table1[[#This Row],[LEA]], RecFTEs, 4, FALSE)</f>
        <v>0</v>
      </c>
      <c r="O165" s="61">
        <f t="shared" si="16"/>
        <v>0</v>
      </c>
      <c r="P165" t="str">
        <f t="shared" si="17"/>
        <v>eobey@pembrokek12.org</v>
      </c>
      <c r="Q165" s="37"/>
      <c r="R165" s="36" t="str">
        <f>VLOOKUP(Table1[[#This Row],[LEA]],SurveyExport723!A:AX, 3, FALSE)</f>
        <v>Erin Obey</v>
      </c>
    </row>
    <row r="166" spans="1:18" hidden="1" x14ac:dyDescent="0.25">
      <c r="A166" t="s">
        <v>160</v>
      </c>
      <c r="B166" t="s">
        <v>1903</v>
      </c>
      <c r="C166" s="12" t="str">
        <f>IF(AND(VLOOKUP(A166,RecFTEs,4,FALSE)&gt;0,Table1[[#This Row],[FinalStatus]]="No"),"*","")</f>
        <v/>
      </c>
      <c r="D166" s="22" t="s">
        <v>329</v>
      </c>
      <c r="E166" s="22" t="s">
        <v>4782</v>
      </c>
      <c r="F166" s="12"/>
      <c r="G166" s="12"/>
      <c r="H166" s="14"/>
      <c r="I166" s="22" t="str">
        <f t="shared" si="14"/>
        <v>Yes</v>
      </c>
      <c r="J166" s="66" t="str">
        <f t="shared" si="19"/>
        <v>Yes</v>
      </c>
      <c r="K166" s="66" t="str">
        <f t="shared" si="18"/>
        <v>K, 12</v>
      </c>
      <c r="L166" s="66" t="str">
        <f t="shared" si="20"/>
        <v>Yes</v>
      </c>
      <c r="M166" s="66" t="str">
        <f t="shared" si="15"/>
        <v>K, 12</v>
      </c>
      <c r="N166" s="67">
        <f>VLOOKUP(Table1[[#This Row],[LEA]], RecFTEs, 4, FALSE)</f>
        <v>52</v>
      </c>
      <c r="O166" s="61">
        <f t="shared" si="16"/>
        <v>0</v>
      </c>
      <c r="P166" t="str">
        <f t="shared" si="17"/>
        <v>ezielinski@rcmahar.org</v>
      </c>
      <c r="Q166" s="37"/>
      <c r="R166" s="36" t="str">
        <f>VLOOKUP(Table1[[#This Row],[LEA]],SurveyExport723!A:AX, 3, FALSE)</f>
        <v>Elizabeth Zielinski</v>
      </c>
    </row>
    <row r="167" spans="1:18" hidden="1" x14ac:dyDescent="0.25">
      <c r="A167" t="s">
        <v>161</v>
      </c>
      <c r="B167" t="s">
        <v>1916</v>
      </c>
      <c r="C167" s="12" t="str">
        <f>IF(AND(VLOOKUP(A167,RecFTEs,4,FALSE)&gt;0,Table1[[#This Row],[FinalStatus]]="No"),"*","")</f>
        <v/>
      </c>
      <c r="D167" s="22" t="s">
        <v>329</v>
      </c>
      <c r="E167" s="22" t="s">
        <v>5963</v>
      </c>
      <c r="F167" s="12"/>
      <c r="G167" s="12"/>
      <c r="H167" s="14"/>
      <c r="I167" s="22" t="str">
        <f t="shared" si="14"/>
        <v>Yes</v>
      </c>
      <c r="J167" s="66" t="str">
        <f t="shared" si="19"/>
        <v>Yes</v>
      </c>
      <c r="K167" s="66" t="str">
        <f t="shared" si="18"/>
        <v>Not specified- Contact the district</v>
      </c>
      <c r="L167" s="66" t="str">
        <f t="shared" si="20"/>
        <v>Yes</v>
      </c>
      <c r="M167" s="66" t="str">
        <f t="shared" si="15"/>
        <v>Not specified- Contact the district</v>
      </c>
      <c r="N167" s="67">
        <f>VLOOKUP(Table1[[#This Row],[LEA]], RecFTEs, 4, FALSE)</f>
        <v>69.250000000000014</v>
      </c>
      <c r="O167" s="61">
        <f t="shared" si="16"/>
        <v>0</v>
      </c>
      <c r="P167" t="str">
        <f t="shared" si="17"/>
        <v>jcurtis@pittsfield.net</v>
      </c>
      <c r="Q167" s="37"/>
      <c r="R167" s="36" t="str">
        <f>VLOOKUP(Table1[[#This Row],[LEA]],SurveyExport723!A:AX, 3, FALSE)</f>
        <v>Jennifer Stokes</v>
      </c>
    </row>
    <row r="168" spans="1:18" x14ac:dyDescent="0.25">
      <c r="A168" t="s">
        <v>162</v>
      </c>
      <c r="B168" t="s">
        <v>1924</v>
      </c>
      <c r="C168" s="12" t="str">
        <f>IF(AND(VLOOKUP(A168,RecFTEs,4,FALSE)&gt;0,Table1[[#This Row],[FinalStatus]]="No"),"*","")</f>
        <v/>
      </c>
      <c r="D168" s="22" t="s">
        <v>328</v>
      </c>
      <c r="E168" s="22" t="s">
        <v>2619</v>
      </c>
      <c r="F168" s="12"/>
      <c r="G168" s="12"/>
      <c r="H168" s="14"/>
      <c r="I168" s="22" t="str">
        <f t="shared" si="14"/>
        <v>No</v>
      </c>
      <c r="J168" s="66" t="str">
        <f t="shared" si="19"/>
        <v>No</v>
      </c>
      <c r="K168" s="66" t="str">
        <f t="shared" si="18"/>
        <v/>
      </c>
      <c r="L168" s="66" t="str">
        <f t="shared" si="20"/>
        <v>No</v>
      </c>
      <c r="M168" s="66" t="str">
        <f t="shared" si="15"/>
        <v/>
      </c>
      <c r="N168" s="67">
        <f>VLOOKUP(Table1[[#This Row],[LEA]], RecFTEs, 4, FALSE)</f>
        <v>0</v>
      </c>
      <c r="O168" s="61">
        <f t="shared" si="16"/>
        <v>0</v>
      </c>
      <c r="P168" t="str">
        <f t="shared" si="17"/>
        <v>jparson@plainville.k12.ma.us</v>
      </c>
      <c r="Q168" s="37"/>
      <c r="R168" s="36" t="str">
        <f>VLOOKUP(Table1[[#This Row],[LEA]],SurveyExport723!A:AX, 3, FALSE)</f>
        <v>Jennifer Parson</v>
      </c>
    </row>
    <row r="169" spans="1:18" x14ac:dyDescent="0.25">
      <c r="A169" t="s">
        <v>163</v>
      </c>
      <c r="B169" t="s">
        <v>1932</v>
      </c>
      <c r="C169" s="12" t="str">
        <f>IF(AND(VLOOKUP(A169,RecFTEs,4,FALSE)&gt;0,Table1[[#This Row],[FinalStatus]]="No"),"*","")</f>
        <v/>
      </c>
      <c r="D169" s="22" t="s">
        <v>328</v>
      </c>
      <c r="E169" s="22" t="s">
        <v>2619</v>
      </c>
      <c r="F169" s="12"/>
      <c r="G169" s="12"/>
      <c r="H169" s="14"/>
      <c r="I169" s="22" t="str">
        <f t="shared" si="14"/>
        <v>No</v>
      </c>
      <c r="J169" s="66" t="str">
        <f t="shared" si="19"/>
        <v>No</v>
      </c>
      <c r="K169" s="66" t="str">
        <f t="shared" si="18"/>
        <v/>
      </c>
      <c r="L169" s="66" t="str">
        <f t="shared" si="20"/>
        <v>No</v>
      </c>
      <c r="M169" s="66" t="str">
        <f t="shared" si="15"/>
        <v/>
      </c>
      <c r="N169" s="67">
        <f>VLOOKUP(Table1[[#This Row],[LEA]], RecFTEs, 4, FALSE)</f>
        <v>0</v>
      </c>
      <c r="O169" s="61">
        <f t="shared" si="16"/>
        <v>0</v>
      </c>
      <c r="P169" t="str">
        <f t="shared" si="17"/>
        <v>ccampbell@plymouth.k12.ma.us</v>
      </c>
      <c r="Q169" s="33"/>
      <c r="R169" s="36" t="str">
        <f>VLOOKUP(Table1[[#This Row],[LEA]],SurveyExport723!A:AX, 3, FALSE)</f>
        <v>Christopher Campbell</v>
      </c>
    </row>
    <row r="170" spans="1:18" x14ac:dyDescent="0.25">
      <c r="A170" t="s">
        <v>164</v>
      </c>
      <c r="B170" t="s">
        <v>1939</v>
      </c>
      <c r="C170" s="12" t="str">
        <f>IF(AND(VLOOKUP(A170,RecFTEs,4,FALSE)&gt;0,Table1[[#This Row],[FinalStatus]]="No"),"*","")</f>
        <v/>
      </c>
      <c r="D170" s="22" t="s">
        <v>328</v>
      </c>
      <c r="E170" s="22" t="s">
        <v>2619</v>
      </c>
      <c r="F170" s="12"/>
      <c r="G170" s="12"/>
      <c r="H170" s="14"/>
      <c r="I170" s="22" t="str">
        <f t="shared" si="14"/>
        <v>No</v>
      </c>
      <c r="J170" s="66" t="str">
        <f t="shared" si="19"/>
        <v>No</v>
      </c>
      <c r="K170" s="66" t="str">
        <f t="shared" si="18"/>
        <v/>
      </c>
      <c r="L170" s="66" t="str">
        <f t="shared" si="20"/>
        <v>No</v>
      </c>
      <c r="M170" s="66" t="str">
        <f t="shared" si="15"/>
        <v/>
      </c>
      <c r="N170" s="67">
        <f>VLOOKUP(Table1[[#This Row],[LEA]], RecFTEs, 4, FALSE)</f>
        <v>0</v>
      </c>
      <c r="O170" s="61">
        <f t="shared" si="16"/>
        <v>0</v>
      </c>
      <c r="P170" t="str">
        <f t="shared" si="17"/>
        <v>JProulx@slrsd.org</v>
      </c>
      <c r="Q170" s="33"/>
      <c r="R170" s="36" t="str">
        <f>VLOOKUP(Table1[[#This Row],[LEA]],SurveyExport723!A:AX, 3, FALSE)</f>
        <v>David Murphy</v>
      </c>
    </row>
    <row r="171" spans="1:18" hidden="1" x14ac:dyDescent="0.25">
      <c r="A171" t="s">
        <v>165</v>
      </c>
      <c r="B171" t="s">
        <v>1941</v>
      </c>
      <c r="C171" s="12" t="str">
        <f>IF(AND(VLOOKUP(A171,RecFTEs,4,FALSE)&gt;0,Table1[[#This Row],[FinalStatus]]="No"),"*","")</f>
        <v/>
      </c>
      <c r="D171" s="22" t="s">
        <v>329</v>
      </c>
      <c r="E171" s="22" t="s">
        <v>4782</v>
      </c>
      <c r="F171" s="12"/>
      <c r="G171" s="12"/>
      <c r="H171" s="14"/>
      <c r="I171" s="22" t="str">
        <f t="shared" si="14"/>
        <v>Yes</v>
      </c>
      <c r="J171" s="66" t="str">
        <f t="shared" si="19"/>
        <v>Yes</v>
      </c>
      <c r="K171" s="66" t="str">
        <f t="shared" si="18"/>
        <v>Not specified- Contact the district</v>
      </c>
      <c r="L171" s="66" t="str">
        <f t="shared" si="20"/>
        <v>Yes</v>
      </c>
      <c r="M171" s="66" t="str">
        <f t="shared" si="15"/>
        <v>Not specified- Contact the district</v>
      </c>
      <c r="N171" s="67">
        <f>VLOOKUP(Table1[[#This Row],[LEA]], RecFTEs, 4, FALSE)</f>
        <v>71.820000000000007</v>
      </c>
      <c r="O171" s="61">
        <f t="shared" si="16"/>
        <v>0</v>
      </c>
      <c r="P171" t="str">
        <f t="shared" si="17"/>
        <v>ggoyette@provincetownschools.com</v>
      </c>
      <c r="Q171" s="37"/>
      <c r="R171" s="36" t="str">
        <f>VLOOKUP(Table1[[#This Row],[LEA]],SurveyExport723!A:AX, 3, FALSE)</f>
        <v>Gerry Goyette</v>
      </c>
    </row>
    <row r="172" spans="1:18" x14ac:dyDescent="0.25">
      <c r="A172" t="s">
        <v>166</v>
      </c>
      <c r="B172" t="s">
        <v>1962</v>
      </c>
      <c r="C172" s="12" t="str">
        <f>IF(AND(VLOOKUP(A172,RecFTEs,4,FALSE)&gt;0,Table1[[#This Row],[FinalStatus]]="No"),"*","")</f>
        <v/>
      </c>
      <c r="D172" s="22" t="s">
        <v>328</v>
      </c>
      <c r="E172" s="22" t="s">
        <v>2619</v>
      </c>
      <c r="F172" s="12"/>
      <c r="G172" s="12"/>
      <c r="H172" s="14"/>
      <c r="I172" s="22" t="str">
        <f t="shared" si="14"/>
        <v>No</v>
      </c>
      <c r="J172" s="66" t="str">
        <f t="shared" si="19"/>
        <v>No</v>
      </c>
      <c r="K172" s="66" t="str">
        <f t="shared" si="18"/>
        <v/>
      </c>
      <c r="L172" s="66" t="str">
        <f t="shared" si="20"/>
        <v>No</v>
      </c>
      <c r="M172" s="66" t="str">
        <f t="shared" si="15"/>
        <v/>
      </c>
      <c r="N172" s="67">
        <f>VLOOKUP(Table1[[#This Row],[LEA]], RecFTEs, 4, FALSE)</f>
        <v>0</v>
      </c>
      <c r="O172" s="61">
        <f t="shared" si="16"/>
        <v>0</v>
      </c>
      <c r="P172" t="str">
        <f t="shared" si="17"/>
        <v>kevinmulvey@quincypublicschools.com</v>
      </c>
      <c r="Q172" s="33"/>
      <c r="R172" s="36" t="str">
        <f>VLOOKUP(Table1[[#This Row],[LEA]],SurveyExport723!A:AX, 3, FALSE)</f>
        <v>Laura Owens</v>
      </c>
    </row>
    <row r="173" spans="1:18" hidden="1" x14ac:dyDescent="0.25">
      <c r="A173" t="s">
        <v>167</v>
      </c>
      <c r="B173" t="s">
        <v>1973</v>
      </c>
      <c r="C173" s="12" t="str">
        <f>IF(AND(VLOOKUP(A173,RecFTEs,4,FALSE)&gt;0,Table1[[#This Row],[FinalStatus]]="No"),"*","")</f>
        <v/>
      </c>
      <c r="D173" s="22" t="s">
        <v>329</v>
      </c>
      <c r="E173" s="22" t="s">
        <v>4782</v>
      </c>
      <c r="F173" s="12"/>
      <c r="G173" s="12"/>
      <c r="H173" s="14"/>
      <c r="I173" s="22" t="str">
        <f t="shared" si="14"/>
        <v/>
      </c>
      <c r="J173" s="66" t="str">
        <f t="shared" si="19"/>
        <v/>
      </c>
      <c r="K173" s="66" t="str">
        <f t="shared" si="18"/>
        <v/>
      </c>
      <c r="L173" s="66" t="str">
        <f t="shared" si="20"/>
        <v>Yes</v>
      </c>
      <c r="M173" s="66" t="s">
        <v>4434</v>
      </c>
      <c r="N173" s="67">
        <f>VLOOKUP(Table1[[#This Row],[LEA]], RecFTEs, 4, FALSE)</f>
        <v>0</v>
      </c>
      <c r="O173" s="61">
        <f t="shared" si="16"/>
        <v>1</v>
      </c>
      <c r="P173" t="str">
        <f t="shared" si="17"/>
        <v>stovellt@randolph.k12.ma.us</v>
      </c>
      <c r="Q173" s="37"/>
      <c r="R173" s="36" t="e">
        <f>VLOOKUP(Table1[[#This Row],[LEA]],SurveyExport723!A:AX, 3, FALSE)</f>
        <v>#N/A</v>
      </c>
    </row>
    <row r="174" spans="1:18" hidden="1" x14ac:dyDescent="0.25">
      <c r="A174" t="s">
        <v>168</v>
      </c>
      <c r="B174" t="s">
        <v>1980</v>
      </c>
      <c r="C174" s="12" t="str">
        <f>IF(AND(VLOOKUP(A174,RecFTEs,4,FALSE)&gt;0,Table1[[#This Row],[FinalStatus]]="No"),"*","")</f>
        <v/>
      </c>
      <c r="D174" s="22" t="s">
        <v>329</v>
      </c>
      <c r="E174" s="22" t="s">
        <v>4782</v>
      </c>
      <c r="F174" s="12"/>
      <c r="G174" s="12"/>
      <c r="H174" s="14"/>
      <c r="I174" s="22" t="str">
        <f t="shared" si="14"/>
        <v>Yes</v>
      </c>
      <c r="J174" s="66" t="str">
        <f t="shared" si="19"/>
        <v>Yes</v>
      </c>
      <c r="K174" s="66" t="str">
        <f t="shared" si="18"/>
        <v>Not specified- Contact the district</v>
      </c>
      <c r="L174" s="66" t="str">
        <f t="shared" si="20"/>
        <v>Yes</v>
      </c>
      <c r="M174" s="66" t="str">
        <f t="shared" si="15"/>
        <v>Not specified- Contact the district</v>
      </c>
      <c r="N174" s="67">
        <f>VLOOKUP(Table1[[#This Row],[LEA]], RecFTEs, 4, FALSE)</f>
        <v>49.959999999999994</v>
      </c>
      <c r="O174" s="61">
        <f t="shared" si="16"/>
        <v>0</v>
      </c>
      <c r="P174" t="str">
        <f t="shared" si="17"/>
        <v>thomas.milaschewski@reading.k12.ma.us</v>
      </c>
      <c r="Q174" s="37"/>
      <c r="R174" s="36" t="str">
        <f>VLOOKUP(Table1[[#This Row],[LEA]],SurveyExport723!A:AX, 3, FALSE)</f>
        <v>Olivia Lejeune</v>
      </c>
    </row>
    <row r="175" spans="1:18" x14ac:dyDescent="0.25">
      <c r="A175" t="s">
        <v>169</v>
      </c>
      <c r="B175" t="s">
        <v>1988</v>
      </c>
      <c r="C175" s="12" t="str">
        <f>IF(AND(VLOOKUP(A175,RecFTEs,4,FALSE)&gt;0,Table1[[#This Row],[FinalStatus]]="No"),"*","")</f>
        <v/>
      </c>
      <c r="D175" s="22" t="s">
        <v>328</v>
      </c>
      <c r="E175" s="22" t="s">
        <v>2619</v>
      </c>
      <c r="F175" s="12"/>
      <c r="G175" s="12"/>
      <c r="H175" s="14"/>
      <c r="I175" s="22" t="str">
        <f t="shared" si="14"/>
        <v>No</v>
      </c>
      <c r="J175" s="66" t="str">
        <f t="shared" si="19"/>
        <v>No</v>
      </c>
      <c r="K175" s="66" t="str">
        <f t="shared" si="18"/>
        <v/>
      </c>
      <c r="L175" s="66" t="str">
        <f t="shared" si="20"/>
        <v>No</v>
      </c>
      <c r="M175" s="66" t="str">
        <f t="shared" si="15"/>
        <v/>
      </c>
      <c r="N175" s="67">
        <f>VLOOKUP(Table1[[#This Row],[LEA]], RecFTEs, 4, FALSE)</f>
        <v>0</v>
      </c>
      <c r="O175" s="61">
        <f t="shared" si="16"/>
        <v>0</v>
      </c>
      <c r="P175" t="str">
        <f t="shared" si="17"/>
        <v>dkelly@reverek12.org</v>
      </c>
      <c r="Q175" s="37"/>
      <c r="R175" s="36" t="str">
        <f>VLOOKUP(Table1[[#This Row],[LEA]],SurveyExport723!A:AX, 3, FALSE)</f>
        <v>Dianne Kelly</v>
      </c>
    </row>
    <row r="176" spans="1:18" hidden="1" x14ac:dyDescent="0.25">
      <c r="A176" t="s">
        <v>170</v>
      </c>
      <c r="B176" t="s">
        <v>1995</v>
      </c>
      <c r="C176" s="12" t="str">
        <f>IF(AND(VLOOKUP(A176,RecFTEs,4,FALSE)&gt;0,Table1[[#This Row],[FinalStatus]]="No"),"*","")</f>
        <v/>
      </c>
      <c r="D176" s="22" t="s">
        <v>329</v>
      </c>
      <c r="E176" s="22" t="s">
        <v>4782</v>
      </c>
      <c r="F176" s="12"/>
      <c r="G176" s="12"/>
      <c r="H176" s="14"/>
      <c r="I176" s="22" t="str">
        <f t="shared" si="14"/>
        <v/>
      </c>
      <c r="J176" s="66" t="str">
        <f t="shared" si="19"/>
        <v/>
      </c>
      <c r="K176" s="66" t="str">
        <f t="shared" si="18"/>
        <v/>
      </c>
      <c r="L176" s="66" t="str">
        <f t="shared" si="20"/>
        <v>Yes</v>
      </c>
      <c r="M176" s="66" t="s">
        <v>4434</v>
      </c>
      <c r="N176" s="67">
        <f>VLOOKUP(Table1[[#This Row],[LEA]], RecFTEs, 4, FALSE)</f>
        <v>65.36</v>
      </c>
      <c r="O176" s="61">
        <f t="shared" si="16"/>
        <v>1</v>
      </c>
      <c r="P176" t="str">
        <f t="shared" si="17"/>
        <v>bchoquette@richmondconsolidated.org</v>
      </c>
      <c r="Q176" s="37"/>
      <c r="R176" s="36" t="e">
        <f>VLOOKUP(Table1[[#This Row],[LEA]],SurveyExport723!A:AX, 3, FALSE)</f>
        <v>#N/A</v>
      </c>
    </row>
    <row r="177" spans="1:18" x14ac:dyDescent="0.25">
      <c r="A177" t="s">
        <v>171</v>
      </c>
      <c r="B177" t="s">
        <v>1849</v>
      </c>
      <c r="C177" s="12" t="str">
        <f>IF(AND(VLOOKUP(A177,RecFTEs,4,FALSE)&gt;0,Table1[[#This Row],[FinalStatus]]="No"),"*","")</f>
        <v/>
      </c>
      <c r="D177" s="22" t="s">
        <v>328</v>
      </c>
      <c r="E177" s="22" t="s">
        <v>2619</v>
      </c>
      <c r="F177" s="12"/>
      <c r="G177" s="12"/>
      <c r="H177" s="14"/>
      <c r="I177" s="22" t="str">
        <f t="shared" si="14"/>
        <v>No</v>
      </c>
      <c r="J177" s="66" t="str">
        <f t="shared" si="19"/>
        <v>No</v>
      </c>
      <c r="K177" s="66" t="str">
        <f t="shared" si="18"/>
        <v/>
      </c>
      <c r="L177" s="66" t="str">
        <f t="shared" si="20"/>
        <v>No</v>
      </c>
      <c r="M177" s="66" t="str">
        <f t="shared" si="15"/>
        <v/>
      </c>
      <c r="N177" s="67">
        <f>VLOOKUP(Table1[[#This Row],[LEA]], RecFTEs, 4, FALSE)</f>
        <v>0</v>
      </c>
      <c r="O177" s="61">
        <f t="shared" si="16"/>
        <v>0</v>
      </c>
      <c r="P177" t="str">
        <f t="shared" si="17"/>
        <v>mikenelson@oldrochester.org</v>
      </c>
      <c r="Q177" s="33"/>
      <c r="R177" s="36" t="str">
        <f>VLOOKUP(Table1[[#This Row],[LEA]],SurveyExport723!A:AX, 3, FALSE)</f>
        <v>Melissa Wilcox</v>
      </c>
    </row>
    <row r="178" spans="1:18" hidden="1" x14ac:dyDescent="0.25">
      <c r="A178" t="s">
        <v>172</v>
      </c>
      <c r="B178" t="s">
        <v>1772</v>
      </c>
      <c r="C178" s="12" t="str">
        <f>IF(AND(VLOOKUP(A178,RecFTEs,4,FALSE)&gt;0,Table1[[#This Row],[FinalStatus]]="No"),"*","")</f>
        <v/>
      </c>
      <c r="D178" s="22" t="s">
        <v>329</v>
      </c>
      <c r="E178" s="22" t="s">
        <v>4782</v>
      </c>
      <c r="F178" s="12"/>
      <c r="G178" s="12"/>
      <c r="H178" s="14"/>
      <c r="I178" s="22" t="str">
        <f t="shared" si="14"/>
        <v/>
      </c>
      <c r="J178" s="66" t="str">
        <f t="shared" si="19"/>
        <v/>
      </c>
      <c r="K178" s="66" t="str">
        <f t="shared" si="18"/>
        <v/>
      </c>
      <c r="L178" s="66" t="str">
        <f t="shared" si="20"/>
        <v>Yes</v>
      </c>
      <c r="M178" s="66" t="s">
        <v>4434</v>
      </c>
      <c r="N178" s="67">
        <f>VLOOKUP(Table1[[#This Row],[LEA]], RecFTEs, 4, FALSE)</f>
        <v>77.980000000000018</v>
      </c>
      <c r="O178" s="61">
        <f t="shared" si="16"/>
        <v>1</v>
      </c>
      <c r="P178" t="str">
        <f t="shared" si="17"/>
        <v>acron@rocklandschools.org</v>
      </c>
      <c r="Q178" s="37"/>
      <c r="R178" s="36" t="e">
        <f>VLOOKUP(Table1[[#This Row],[LEA]],SurveyExport723!A:AX, 3, FALSE)</f>
        <v>#N/A</v>
      </c>
    </row>
    <row r="179" spans="1:18" hidden="1" x14ac:dyDescent="0.25">
      <c r="A179" t="s">
        <v>173</v>
      </c>
      <c r="B179" t="s">
        <v>2007</v>
      </c>
      <c r="C179" s="12" t="str">
        <f>IF(AND(VLOOKUP(A179,RecFTEs,4,FALSE)&gt;0,Table1[[#This Row],[FinalStatus]]="No"),"*","")</f>
        <v/>
      </c>
      <c r="D179" s="22" t="s">
        <v>329</v>
      </c>
      <c r="E179" s="22" t="s">
        <v>4782</v>
      </c>
      <c r="F179" s="12"/>
      <c r="G179" s="12"/>
      <c r="H179" s="14"/>
      <c r="I179" s="22" t="str">
        <f t="shared" si="14"/>
        <v>Yes</v>
      </c>
      <c r="J179" s="66" t="str">
        <f t="shared" si="19"/>
        <v>Yes</v>
      </c>
      <c r="K179" s="66" t="str">
        <f t="shared" si="18"/>
        <v>K, 3, 6-7, 9</v>
      </c>
      <c r="L179" s="66" t="str">
        <f t="shared" si="20"/>
        <v>Yes</v>
      </c>
      <c r="M179" s="66" t="str">
        <f t="shared" si="15"/>
        <v>K, 3, 6-7, 9</v>
      </c>
      <c r="N179" s="67">
        <f>VLOOKUP(Table1[[#This Row],[LEA]], RecFTEs, 4, FALSE)</f>
        <v>154.40000000000003</v>
      </c>
      <c r="O179" s="61">
        <f t="shared" si="16"/>
        <v>0</v>
      </c>
      <c r="P179" t="str">
        <f t="shared" si="17"/>
        <v>mbranco@rpk12.org</v>
      </c>
      <c r="Q179" s="37"/>
      <c r="R179" s="36" t="str">
        <f>VLOOKUP(Table1[[#This Row],[LEA]],SurveyExport723!A:AX, 3, FALSE)</f>
        <v>Mark Branco</v>
      </c>
    </row>
    <row r="180" spans="1:18" hidden="1" x14ac:dyDescent="0.25">
      <c r="A180" t="s">
        <v>174</v>
      </c>
      <c r="B180" t="s">
        <v>2015</v>
      </c>
      <c r="C180" s="12" t="str">
        <f>IF(AND(VLOOKUP(A180,RecFTEs,4,FALSE)&gt;0,Table1[[#This Row],[FinalStatus]]="No"),"*","")</f>
        <v/>
      </c>
      <c r="D180" s="22" t="s">
        <v>329</v>
      </c>
      <c r="E180" s="22" t="s">
        <v>4782</v>
      </c>
      <c r="F180" s="12"/>
      <c r="G180" s="12"/>
      <c r="H180" s="14"/>
      <c r="I180" s="22" t="str">
        <f t="shared" si="14"/>
        <v>Yes</v>
      </c>
      <c r="J180" s="66" t="str">
        <f t="shared" si="19"/>
        <v>Yes</v>
      </c>
      <c r="K180" s="66" t="str">
        <f t="shared" si="18"/>
        <v>Not specified- Contact the district</v>
      </c>
      <c r="L180" s="66" t="str">
        <f t="shared" si="20"/>
        <v>Yes</v>
      </c>
      <c r="M180" s="66" t="str">
        <f t="shared" si="15"/>
        <v>Not specified- Contact the district</v>
      </c>
      <c r="N180" s="67">
        <f>VLOOKUP(Table1[[#This Row],[LEA]], RecFTEs, 4, FALSE)</f>
        <v>33.47</v>
      </c>
      <c r="O180" s="61">
        <f t="shared" si="16"/>
        <v>0</v>
      </c>
      <c r="P180" t="str">
        <f t="shared" si="17"/>
        <v>Jfranzoni@nbsunion.com</v>
      </c>
      <c r="Q180" s="37"/>
      <c r="R180" s="36" t="str">
        <f>VLOOKUP(Table1[[#This Row],[LEA]],SurveyExport723!A:AX, 3, FALSE)</f>
        <v>John Franzoni</v>
      </c>
    </row>
    <row r="181" spans="1:18" hidden="1" x14ac:dyDescent="0.25">
      <c r="A181" t="s">
        <v>175</v>
      </c>
      <c r="B181" t="s">
        <v>554</v>
      </c>
      <c r="C181" s="12" t="str">
        <f>IF(AND(VLOOKUP(A181,RecFTEs,4,FALSE)&gt;0,Table1[[#This Row],[FinalStatus]]="No"),"*","")</f>
        <v/>
      </c>
      <c r="D181" s="22" t="s">
        <v>329</v>
      </c>
      <c r="E181" s="22" t="s">
        <v>4782</v>
      </c>
      <c r="F181" s="12"/>
      <c r="G181" s="12"/>
      <c r="H181" s="14"/>
      <c r="I181" s="22" t="str">
        <f t="shared" si="14"/>
        <v>Yes</v>
      </c>
      <c r="J181" s="66" t="str">
        <f t="shared" si="19"/>
        <v>Yes</v>
      </c>
      <c r="K181" s="66" t="str">
        <f t="shared" si="18"/>
        <v>K-5, 9-12</v>
      </c>
      <c r="L181" s="66" t="str">
        <f t="shared" si="20"/>
        <v>Yes</v>
      </c>
      <c r="M181" s="66" t="str">
        <f t="shared" si="15"/>
        <v>K-5, 9-12</v>
      </c>
      <c r="N181" s="67">
        <f>VLOOKUP(Table1[[#This Row],[LEA]], RecFTEs, 4, FALSE)</f>
        <v>79.27000000000001</v>
      </c>
      <c r="O181" s="61">
        <f t="shared" si="16"/>
        <v>0</v>
      </c>
      <c r="P181" t="str">
        <f t="shared" si="17"/>
        <v>szrike@salemk12.org</v>
      </c>
      <c r="Q181" s="37"/>
      <c r="R181" s="36" t="str">
        <f>VLOOKUP(Table1[[#This Row],[LEA]],SurveyExport723!A:AX, 3, FALSE)</f>
        <v>Stephen Zrike</v>
      </c>
    </row>
    <row r="182" spans="1:18" hidden="1" x14ac:dyDescent="0.25">
      <c r="A182" t="s">
        <v>176</v>
      </c>
      <c r="B182" t="s">
        <v>2023</v>
      </c>
      <c r="C182" s="12" t="str">
        <f>IF(AND(VLOOKUP(A182,RecFTEs,4,FALSE)&gt;0,Table1[[#This Row],[FinalStatus]]="No"),"*","")</f>
        <v/>
      </c>
      <c r="D182" s="22" t="s">
        <v>329</v>
      </c>
      <c r="E182" s="22" t="s">
        <v>4782</v>
      </c>
      <c r="F182" s="12"/>
      <c r="G182" s="12"/>
      <c r="H182" s="14"/>
      <c r="I182" s="22" t="str">
        <f t="shared" si="14"/>
        <v/>
      </c>
      <c r="J182" s="66" t="str">
        <f t="shared" si="19"/>
        <v/>
      </c>
      <c r="K182" s="66" t="str">
        <f t="shared" si="18"/>
        <v/>
      </c>
      <c r="L182" s="66" t="str">
        <f t="shared" si="20"/>
        <v>Yes</v>
      </c>
      <c r="M182" s="66" t="s">
        <v>4434</v>
      </c>
      <c r="N182" s="67">
        <f>VLOOKUP(Table1[[#This Row],[LEA]], RecFTEs, 4, FALSE)</f>
        <v>132.66</v>
      </c>
      <c r="O182" s="61">
        <f t="shared" si="16"/>
        <v>1</v>
      </c>
      <c r="P182" t="str">
        <f t="shared" si="17"/>
        <v>jmaruszczak@sandwich.k12.ma.us</v>
      </c>
      <c r="Q182" s="37"/>
      <c r="R182" s="36" t="e">
        <f>VLOOKUP(Table1[[#This Row],[LEA]],SurveyExport723!A:AX, 3, FALSE)</f>
        <v>#N/A</v>
      </c>
    </row>
    <row r="183" spans="1:18" x14ac:dyDescent="0.25">
      <c r="A183" t="s">
        <v>177</v>
      </c>
      <c r="B183" t="s">
        <v>1909</v>
      </c>
      <c r="C183" s="12" t="str">
        <f>IF(AND(VLOOKUP(A183,RecFTEs,4,FALSE)&gt;0,Table1[[#This Row],[FinalStatus]]="No"),"*","")</f>
        <v/>
      </c>
      <c r="D183" s="22" t="s">
        <v>328</v>
      </c>
      <c r="E183" s="22" t="s">
        <v>2619</v>
      </c>
      <c r="F183" s="12"/>
      <c r="G183" s="12"/>
      <c r="H183" s="14"/>
      <c r="I183" s="22" t="str">
        <f t="shared" si="14"/>
        <v>No</v>
      </c>
      <c r="J183" s="66" t="str">
        <f t="shared" si="19"/>
        <v>No</v>
      </c>
      <c r="K183" s="66" t="str">
        <f t="shared" si="18"/>
        <v/>
      </c>
      <c r="L183" s="66" t="str">
        <f t="shared" si="20"/>
        <v>No</v>
      </c>
      <c r="M183" s="66" t="str">
        <f t="shared" si="15"/>
        <v/>
      </c>
      <c r="N183" s="67">
        <f>VLOOKUP(Table1[[#This Row],[LEA]], RecFTEs, 4, FALSE)</f>
        <v>0</v>
      </c>
      <c r="O183" s="61">
        <f t="shared" si="16"/>
        <v>0</v>
      </c>
      <c r="P183" t="str">
        <f t="shared" si="17"/>
        <v>mhashem@saugus.k12.ma.us</v>
      </c>
      <c r="Q183" s="33"/>
      <c r="R183" s="36" t="str">
        <f>VLOOKUP(Table1[[#This Row],[LEA]],SurveyExport723!A:AX, 3, FALSE)</f>
        <v>Michael Hashem</v>
      </c>
    </row>
    <row r="184" spans="1:18" hidden="1" x14ac:dyDescent="0.25">
      <c r="A184" t="s">
        <v>178</v>
      </c>
      <c r="B184" t="s">
        <v>2036</v>
      </c>
      <c r="C184" s="12" t="str">
        <f>IF(AND(VLOOKUP(A184,RecFTEs,4,FALSE)&gt;0,Table1[[#This Row],[FinalStatus]]="No"),"*","")</f>
        <v/>
      </c>
      <c r="D184" s="22" t="s">
        <v>329</v>
      </c>
      <c r="E184" s="22" t="s">
        <v>4782</v>
      </c>
      <c r="F184" s="12"/>
      <c r="G184" s="12"/>
      <c r="H184" s="14"/>
      <c r="I184" s="22" t="str">
        <f t="shared" si="14"/>
        <v>Yes</v>
      </c>
      <c r="J184" s="66" t="str">
        <f t="shared" si="19"/>
        <v>Yes</v>
      </c>
      <c r="K184" s="66" t="str">
        <f t="shared" si="18"/>
        <v>K</v>
      </c>
      <c r="L184" s="66" t="str">
        <f t="shared" si="20"/>
        <v>Yes</v>
      </c>
      <c r="M184" s="66" t="str">
        <f t="shared" si="15"/>
        <v>K</v>
      </c>
      <c r="N184" s="67">
        <f>VLOOKUP(Table1[[#This Row],[LEA]], RecFTEs, 4, FALSE)</f>
        <v>20</v>
      </c>
      <c r="O184" s="61">
        <f t="shared" si="16"/>
        <v>0</v>
      </c>
      <c r="P184" t="str">
        <f t="shared" si="17"/>
        <v>Jfranzoni@nbsunion.com</v>
      </c>
      <c r="Q184" s="37"/>
      <c r="R184" s="36" t="str">
        <f>VLOOKUP(Table1[[#This Row],[LEA]],SurveyExport723!A:AX, 3, FALSE)</f>
        <v>John Franzoni</v>
      </c>
    </row>
    <row r="185" spans="1:18" x14ac:dyDescent="0.25">
      <c r="A185" t="s">
        <v>179</v>
      </c>
      <c r="B185" t="s">
        <v>2042</v>
      </c>
      <c r="C185" s="12" t="str">
        <f>IF(AND(VLOOKUP(A185,RecFTEs,4,FALSE)&gt;0,Table1[[#This Row],[FinalStatus]]="No"),"*","")</f>
        <v/>
      </c>
      <c r="D185" s="22" t="s">
        <v>328</v>
      </c>
      <c r="E185" s="22" t="s">
        <v>2619</v>
      </c>
      <c r="F185" s="12"/>
      <c r="G185" s="12"/>
      <c r="H185" s="14"/>
      <c r="I185" s="22" t="str">
        <f t="shared" si="14"/>
        <v>No</v>
      </c>
      <c r="J185" s="66" t="str">
        <f t="shared" si="19"/>
        <v>No</v>
      </c>
      <c r="K185" s="66" t="str">
        <f t="shared" si="18"/>
        <v/>
      </c>
      <c r="L185" s="66" t="str">
        <f t="shared" si="20"/>
        <v>No</v>
      </c>
      <c r="M185" s="66" t="str">
        <f t="shared" si="15"/>
        <v/>
      </c>
      <c r="N185" s="67">
        <f>VLOOKUP(Table1[[#This Row],[LEA]], RecFTEs, 4, FALSE)</f>
        <v>0</v>
      </c>
      <c r="O185" s="61">
        <f t="shared" si="16"/>
        <v>0</v>
      </c>
      <c r="P185" t="str">
        <f t="shared" si="17"/>
        <v>wburkhead@scit.org</v>
      </c>
      <c r="Q185" s="37"/>
      <c r="R185" s="36" t="str">
        <f>VLOOKUP(Table1[[#This Row],[LEA]],SurveyExport723!A:AX, 3, FALSE)</f>
        <v>William Burkhead</v>
      </c>
    </row>
    <row r="186" spans="1:18" hidden="1" x14ac:dyDescent="0.25">
      <c r="A186" t="s">
        <v>180</v>
      </c>
      <c r="B186" t="s">
        <v>2048</v>
      </c>
      <c r="C186" s="12" t="str">
        <f>IF(AND(VLOOKUP(A186,RecFTEs,4,FALSE)&gt;0,Table1[[#This Row],[FinalStatus]]="No"),"*","")</f>
        <v/>
      </c>
      <c r="D186" s="22" t="s">
        <v>328</v>
      </c>
      <c r="E186" s="22" t="s">
        <v>2619</v>
      </c>
      <c r="F186" s="12"/>
      <c r="G186" s="12"/>
      <c r="H186" s="14"/>
      <c r="I186" s="22" t="str">
        <f t="shared" si="14"/>
        <v>Yes</v>
      </c>
      <c r="J186" s="66" t="str">
        <f t="shared" si="19"/>
        <v>Yes</v>
      </c>
      <c r="K186" s="66" t="str">
        <f t="shared" si="18"/>
        <v>9-12</v>
      </c>
      <c r="L186" s="66" t="str">
        <f t="shared" si="20"/>
        <v>Yes</v>
      </c>
      <c r="M186" s="66" t="str">
        <f t="shared" si="15"/>
        <v>9-12</v>
      </c>
      <c r="N186" s="67">
        <f>VLOOKUP(Table1[[#This Row],[LEA]], RecFTEs, 4, FALSE)</f>
        <v>0</v>
      </c>
      <c r="O186" s="61">
        <f t="shared" si="16"/>
        <v>0</v>
      </c>
      <c r="P186" t="str">
        <f t="shared" si="17"/>
        <v>kidwellr@seekonkschools.org</v>
      </c>
      <c r="Q186" s="37"/>
      <c r="R186" s="36" t="str">
        <f>VLOOKUP(Table1[[#This Row],[LEA]],SurveyExport723!A:AX, 3, FALSE)</f>
        <v>Bridget McNamara</v>
      </c>
    </row>
    <row r="187" spans="1:18" x14ac:dyDescent="0.25">
      <c r="A187" t="s">
        <v>181</v>
      </c>
      <c r="B187" t="s">
        <v>2054</v>
      </c>
      <c r="C187" s="12" t="str">
        <f>IF(AND(VLOOKUP(A187,RecFTEs,4,FALSE)&gt;0,Table1[[#This Row],[FinalStatus]]="No"),"*","")</f>
        <v/>
      </c>
      <c r="D187" s="22" t="s">
        <v>328</v>
      </c>
      <c r="E187" s="22" t="s">
        <v>2619</v>
      </c>
      <c r="F187" s="12"/>
      <c r="G187" s="12"/>
      <c r="H187" s="14"/>
      <c r="I187" s="22" t="str">
        <f t="shared" si="14"/>
        <v>No</v>
      </c>
      <c r="J187" s="66" t="str">
        <f t="shared" si="19"/>
        <v>No</v>
      </c>
      <c r="K187" s="66" t="str">
        <f t="shared" si="18"/>
        <v/>
      </c>
      <c r="L187" s="66" t="str">
        <f t="shared" si="20"/>
        <v>No</v>
      </c>
      <c r="M187" s="66" t="str">
        <f t="shared" si="15"/>
        <v/>
      </c>
      <c r="N187" s="67">
        <f>VLOOKUP(Table1[[#This Row],[LEA]], RecFTEs, 4, FALSE)</f>
        <v>0</v>
      </c>
      <c r="O187" s="61">
        <f t="shared" si="16"/>
        <v>0</v>
      </c>
      <c r="P187" t="str">
        <f t="shared" si="17"/>
        <v>pbotelho@sharonschools.net</v>
      </c>
      <c r="Q187" s="37"/>
      <c r="R187" s="36" t="str">
        <f>VLOOKUP(Table1[[#This Row],[LEA]],SurveyExport723!A:AX, 3, FALSE)</f>
        <v>Peter Botelho</v>
      </c>
    </row>
    <row r="188" spans="1:18" x14ac:dyDescent="0.25">
      <c r="A188" t="s">
        <v>182</v>
      </c>
      <c r="B188" t="s">
        <v>2065</v>
      </c>
      <c r="C188" s="12" t="str">
        <f>IF(AND(VLOOKUP(A188,RecFTEs,4,FALSE)&gt;0,Table1[[#This Row],[FinalStatus]]="No"),"*","")</f>
        <v/>
      </c>
      <c r="D188" s="22" t="s">
        <v>328</v>
      </c>
      <c r="E188" s="22"/>
      <c r="F188" s="12"/>
      <c r="G188" s="12"/>
      <c r="H188" s="14"/>
      <c r="I188" s="22" t="str">
        <f t="shared" si="14"/>
        <v>No</v>
      </c>
      <c r="J188" s="66" t="str">
        <f t="shared" si="19"/>
        <v>No</v>
      </c>
      <c r="K188" s="66" t="str">
        <f t="shared" si="18"/>
        <v/>
      </c>
      <c r="L188" s="66" t="str">
        <f t="shared" si="20"/>
        <v>No</v>
      </c>
      <c r="M188" s="66" t="str">
        <f t="shared" si="15"/>
        <v/>
      </c>
      <c r="N188" s="67">
        <f>VLOOKUP(Table1[[#This Row],[LEA]], RecFTEs, 4, FALSE)</f>
        <v>0</v>
      </c>
      <c r="O188" s="61">
        <f t="shared" si="16"/>
        <v>0</v>
      </c>
      <c r="P188" t="str">
        <f t="shared" si="17"/>
        <v>Mccoye@doversherborn.org</v>
      </c>
      <c r="Q188" s="33"/>
      <c r="R188" s="36" t="str">
        <f>VLOOKUP(Table1[[#This Row],[LEA]],SurveyExport723!A:AX, 3, FALSE)</f>
        <v>Diane McCrobie</v>
      </c>
    </row>
    <row r="189" spans="1:18" x14ac:dyDescent="0.25">
      <c r="A189" t="s">
        <v>183</v>
      </c>
      <c r="B189" t="s">
        <v>2067</v>
      </c>
      <c r="C189" s="12" t="str">
        <f>IF(AND(VLOOKUP(A189,RecFTEs,4,FALSE)&gt;0,Table1[[#This Row],[FinalStatus]]="No"),"*","")</f>
        <v>*</v>
      </c>
      <c r="D189" s="22" t="s">
        <v>328</v>
      </c>
      <c r="E189" s="22" t="s">
        <v>2619</v>
      </c>
      <c r="F189" s="12"/>
      <c r="G189" s="12"/>
      <c r="H189" s="14"/>
      <c r="I189" s="22" t="str">
        <f t="shared" si="14"/>
        <v>No</v>
      </c>
      <c r="J189" s="66" t="str">
        <f t="shared" si="19"/>
        <v>No</v>
      </c>
      <c r="K189" s="66" t="str">
        <f t="shared" si="18"/>
        <v/>
      </c>
      <c r="L189" s="66" t="str">
        <f t="shared" si="20"/>
        <v>No</v>
      </c>
      <c r="M189" s="66" t="str">
        <f t="shared" si="15"/>
        <v/>
      </c>
      <c r="N189" s="67">
        <f>VLOOKUP(Table1[[#This Row],[LEA]], RecFTEs, 4, FALSE)</f>
        <v>7</v>
      </c>
      <c r="O189" s="61">
        <f t="shared" si="16"/>
        <v>0</v>
      </c>
      <c r="P189" t="str">
        <f t="shared" si="17"/>
        <v>jsawyer@shrewsbury.k12.ma.us</v>
      </c>
      <c r="Q189" s="33"/>
      <c r="R189" s="36" t="str">
        <f>VLOOKUP(Table1[[#This Row],[LEA]],SurveyExport723!A:AX, 3, FALSE)</f>
        <v>Kim Fitzpatrick</v>
      </c>
    </row>
    <row r="190" spans="1:18" hidden="1" x14ac:dyDescent="0.25">
      <c r="A190" t="s">
        <v>184</v>
      </c>
      <c r="B190" t="s">
        <v>2075</v>
      </c>
      <c r="C190" s="12" t="str">
        <f>IF(AND(VLOOKUP(A190,RecFTEs,4,FALSE)&gt;0,Table1[[#This Row],[FinalStatus]]="No"),"*","")</f>
        <v/>
      </c>
      <c r="D190" s="22" t="s">
        <v>329</v>
      </c>
      <c r="E190" s="22" t="s">
        <v>4782</v>
      </c>
      <c r="F190" s="12"/>
      <c r="G190" s="12"/>
      <c r="H190" s="14"/>
      <c r="I190" s="22" t="str">
        <f t="shared" si="14"/>
        <v>Yes</v>
      </c>
      <c r="J190" s="66" t="str">
        <f t="shared" si="19"/>
        <v>Yes</v>
      </c>
      <c r="K190" s="66" t="str">
        <f t="shared" si="18"/>
        <v>Not specified- Contact the district</v>
      </c>
      <c r="L190" s="66" t="str">
        <f t="shared" si="20"/>
        <v>Yes</v>
      </c>
      <c r="M190" s="66" t="str">
        <f t="shared" si="15"/>
        <v>Not specified- Contact the district</v>
      </c>
      <c r="N190" s="67">
        <f>VLOOKUP(Table1[[#This Row],[LEA]], RecFTEs, 4, FALSE)</f>
        <v>18.53</v>
      </c>
      <c r="O190" s="61">
        <f t="shared" si="16"/>
        <v>0</v>
      </c>
      <c r="P190" t="str">
        <f t="shared" si="17"/>
        <v>haggerty@erving.com</v>
      </c>
      <c r="Q190" s="37"/>
      <c r="R190" s="36" t="str">
        <f>VLOOKUP(Table1[[#This Row],[LEA]],SurveyExport723!A:AX, 3, FALSE)</f>
        <v>Robyn Vitello</v>
      </c>
    </row>
    <row r="191" spans="1:18" x14ac:dyDescent="0.25">
      <c r="A191" t="s">
        <v>185</v>
      </c>
      <c r="B191" t="s">
        <v>2079</v>
      </c>
      <c r="C191" s="12" t="str">
        <f>IF(AND(VLOOKUP(A191,RecFTEs,4,FALSE)&gt;0,Table1[[#This Row],[FinalStatus]]="No"),"*","")</f>
        <v/>
      </c>
      <c r="D191" s="22" t="s">
        <v>328</v>
      </c>
      <c r="E191" s="22" t="s">
        <v>2619</v>
      </c>
      <c r="F191" s="12"/>
      <c r="G191" s="12"/>
      <c r="H191" s="14"/>
      <c r="I191" s="22" t="str">
        <f t="shared" si="14"/>
        <v>No</v>
      </c>
      <c r="J191" s="66" t="str">
        <f t="shared" si="19"/>
        <v>No</v>
      </c>
      <c r="K191" s="66" t="str">
        <f t="shared" si="18"/>
        <v/>
      </c>
      <c r="L191" s="66" t="str">
        <f t="shared" si="20"/>
        <v>No</v>
      </c>
      <c r="M191" s="66" t="str">
        <f t="shared" si="15"/>
        <v/>
      </c>
      <c r="N191" s="67">
        <f>VLOOKUP(Table1[[#This Row],[LEA]], RecFTEs, 4, FALSE)</f>
        <v>0</v>
      </c>
      <c r="O191" s="61">
        <f t="shared" si="16"/>
        <v>0</v>
      </c>
      <c r="P191" t="str">
        <f t="shared" si="17"/>
        <v>schoonoverj@sbregional.org</v>
      </c>
      <c r="Q191" s="37"/>
      <c r="R191" s="36" t="str">
        <f>VLOOKUP(Table1[[#This Row],[LEA]],SurveyExport723!A:AX, 3, FALSE)</f>
        <v>Robin Vaccaro</v>
      </c>
    </row>
    <row r="192" spans="1:18" x14ac:dyDescent="0.25">
      <c r="A192" t="s">
        <v>186</v>
      </c>
      <c r="B192" t="s">
        <v>2091</v>
      </c>
      <c r="C192" s="12" t="str">
        <f>IF(AND(VLOOKUP(A192,RecFTEs,4,FALSE)&gt;0,Table1[[#This Row],[FinalStatus]]="No"),"*","")</f>
        <v/>
      </c>
      <c r="D192" s="22" t="s">
        <v>328</v>
      </c>
      <c r="E192" s="22" t="s">
        <v>2619</v>
      </c>
      <c r="F192" s="12"/>
      <c r="G192" s="12"/>
      <c r="H192" s="14"/>
      <c r="I192" s="22" t="str">
        <f t="shared" si="14"/>
        <v>No</v>
      </c>
      <c r="J192" s="66" t="str">
        <f t="shared" si="19"/>
        <v>No</v>
      </c>
      <c r="K192" s="66" t="str">
        <f t="shared" si="18"/>
        <v/>
      </c>
      <c r="L192" s="66" t="str">
        <f t="shared" si="20"/>
        <v>No</v>
      </c>
      <c r="M192" s="66" t="str">
        <f t="shared" si="15"/>
        <v/>
      </c>
      <c r="N192" s="67">
        <f>VLOOKUP(Table1[[#This Row],[LEA]], RecFTEs, 4, FALSE)</f>
        <v>0</v>
      </c>
      <c r="O192" s="61">
        <f t="shared" si="16"/>
        <v>0</v>
      </c>
      <c r="P192" t="str">
        <f t="shared" si="17"/>
        <v>rcarmona@k12.somerville.ma.us</v>
      </c>
      <c r="Q192" s="37"/>
      <c r="R192" s="36" t="str">
        <f>VLOOKUP(Table1[[#This Row],[LEA]],SurveyExport723!A:AX, 3, FALSE)</f>
        <v>Ruben Carmona</v>
      </c>
    </row>
    <row r="193" spans="1:18" hidden="1" x14ac:dyDescent="0.25">
      <c r="A193" t="s">
        <v>187</v>
      </c>
      <c r="B193" t="s">
        <v>2121</v>
      </c>
      <c r="C193" s="12" t="str">
        <f>IF(AND(VLOOKUP(A193,RecFTEs,4,FALSE)&gt;0,Table1[[#This Row],[FinalStatus]]="No"),"*","")</f>
        <v/>
      </c>
      <c r="D193" s="22" t="s">
        <v>329</v>
      </c>
      <c r="E193" s="22" t="s">
        <v>5964</v>
      </c>
      <c r="F193" s="12"/>
      <c r="G193" s="12"/>
      <c r="H193" s="14"/>
      <c r="I193" s="22" t="str">
        <f t="shared" si="14"/>
        <v>Yes</v>
      </c>
      <c r="J193" s="66" t="str">
        <f t="shared" si="19"/>
        <v>Yes</v>
      </c>
      <c r="K193" s="66" t="str">
        <f t="shared" si="18"/>
        <v>K</v>
      </c>
      <c r="L193" s="66" t="str">
        <f t="shared" si="20"/>
        <v>Yes</v>
      </c>
      <c r="M193" s="66" t="str">
        <f t="shared" si="15"/>
        <v>K</v>
      </c>
      <c r="N193" s="67">
        <f>VLOOKUP(Table1[[#This Row],[LEA]], RecFTEs, 4, FALSE)</f>
        <v>42.239999999999995</v>
      </c>
      <c r="O193" s="61">
        <f t="shared" si="16"/>
        <v>0</v>
      </c>
      <c r="P193" t="str">
        <f t="shared" si="17"/>
        <v>dbonneville@hr-k12.org</v>
      </c>
      <c r="Q193" s="33"/>
      <c r="R193" s="36" t="str">
        <f>VLOOKUP(Table1[[#This Row],[LEA]],SurveyExport723!A:AX, 3, FALSE)</f>
        <v>Aliza Pluta</v>
      </c>
    </row>
    <row r="194" spans="1:18" x14ac:dyDescent="0.25">
      <c r="A194" t="s">
        <v>188</v>
      </c>
      <c r="B194" t="s">
        <v>1789</v>
      </c>
      <c r="C194" s="12" t="str">
        <f>IF(AND(VLOOKUP(A194,RecFTEs,4,FALSE)&gt;0,Table1[[#This Row],[FinalStatus]]="No"),"*","")</f>
        <v/>
      </c>
      <c r="D194" s="22" t="s">
        <v>328</v>
      </c>
      <c r="E194" s="22" t="s">
        <v>2619</v>
      </c>
      <c r="F194" s="12"/>
      <c r="G194" s="12"/>
      <c r="H194" s="14"/>
      <c r="I194" s="22" t="str">
        <f t="shared" si="14"/>
        <v>No</v>
      </c>
      <c r="J194" s="66" t="str">
        <f t="shared" si="19"/>
        <v>No</v>
      </c>
      <c r="K194" s="66" t="str">
        <f t="shared" si="18"/>
        <v/>
      </c>
      <c r="L194" s="66" t="str">
        <f t="shared" si="20"/>
        <v>No</v>
      </c>
      <c r="M194" s="66" t="str">
        <f t="shared" si="15"/>
        <v/>
      </c>
      <c r="N194" s="67">
        <f>VLOOKUP(Table1[[#This Row],[LEA]], RecFTEs, 4, FALSE)</f>
        <v>0</v>
      </c>
      <c r="O194" s="61">
        <f t="shared" si="16"/>
        <v>0</v>
      </c>
      <c r="P194" t="str">
        <f t="shared" si="17"/>
        <v>gmartineau@nsboro.k12.ma.us</v>
      </c>
      <c r="Q194" s="37"/>
      <c r="R194" s="36" t="str">
        <f>VLOOKUP(Table1[[#This Row],[LEA]],SurveyExport723!A:AX, 3, FALSE)</f>
        <v>Greg Martineau</v>
      </c>
    </row>
    <row r="195" spans="1:18" hidden="1" x14ac:dyDescent="0.25">
      <c r="A195" t="s">
        <v>189</v>
      </c>
      <c r="B195" t="s">
        <v>2124</v>
      </c>
      <c r="C195" s="12" t="str">
        <f>IF(AND(VLOOKUP(A195,RecFTEs,4,FALSE)&gt;0,Table1[[#This Row],[FinalStatus]]="No"),"*","")</f>
        <v/>
      </c>
      <c r="D195" s="22" t="s">
        <v>329</v>
      </c>
      <c r="E195" s="22" t="s">
        <v>4782</v>
      </c>
      <c r="F195" s="12"/>
      <c r="G195" s="12"/>
      <c r="H195" s="14"/>
      <c r="I195" s="22" t="str">
        <f t="shared" si="14"/>
        <v/>
      </c>
      <c r="J195" s="66" t="str">
        <f t="shared" si="19"/>
        <v/>
      </c>
      <c r="K195" s="66" t="str">
        <f t="shared" si="18"/>
        <v/>
      </c>
      <c r="L195" s="66" t="str">
        <f t="shared" si="20"/>
        <v>Yes</v>
      </c>
      <c r="M195" s="66" t="s">
        <v>4434</v>
      </c>
      <c r="N195" s="67">
        <f>VLOOKUP(Table1[[#This Row],[LEA]], RecFTEs, 4, FALSE)</f>
        <v>16.79</v>
      </c>
      <c r="O195" s="61">
        <f t="shared" si="16"/>
        <v>1</v>
      </c>
      <c r="P195" t="str">
        <f t="shared" si="17"/>
        <v>Jvillar@southbridgepublic.org</v>
      </c>
      <c r="Q195" s="37"/>
      <c r="R195" s="36" t="e">
        <f>VLOOKUP(Table1[[#This Row],[LEA]],SurveyExport723!A:AX, 3, FALSE)</f>
        <v>#N/A</v>
      </c>
    </row>
    <row r="196" spans="1:18" hidden="1" x14ac:dyDescent="0.25">
      <c r="A196" t="s">
        <v>190</v>
      </c>
      <c r="B196" t="s">
        <v>1914</v>
      </c>
      <c r="C196" s="12" t="str">
        <f>IF(AND(VLOOKUP(A196,RecFTEs,4,FALSE)&gt;0,Table1[[#This Row],[FinalStatus]]="No"),"*","")</f>
        <v/>
      </c>
      <c r="D196" s="22" t="s">
        <v>329</v>
      </c>
      <c r="E196" s="22" t="s">
        <v>5965</v>
      </c>
      <c r="F196" s="12"/>
      <c r="G196" s="12"/>
      <c r="H196" s="14"/>
      <c r="I196" s="22" t="str">
        <f t="shared" si="14"/>
        <v>Yes</v>
      </c>
      <c r="J196" s="66" t="str">
        <f t="shared" si="19"/>
        <v>Yes</v>
      </c>
      <c r="K196" s="66" t="str">
        <f t="shared" si="18"/>
        <v>2-3, 5-6, 8-11</v>
      </c>
      <c r="L196" s="66" t="str">
        <f t="shared" si="20"/>
        <v>Yes</v>
      </c>
      <c r="M196" s="66" t="str">
        <f t="shared" si="15"/>
        <v>2-3, 5-6, 8-11</v>
      </c>
      <c r="N196" s="67">
        <f>VLOOKUP(Table1[[#This Row],[LEA]], RecFTEs, 4, FALSE)</f>
        <v>90.509999999999991</v>
      </c>
      <c r="O196" s="61">
        <f t="shared" si="16"/>
        <v>0</v>
      </c>
      <c r="P196" t="str">
        <f t="shared" si="17"/>
        <v>mamclaughlin@shschools.com</v>
      </c>
      <c r="Q196" s="37"/>
      <c r="R196" s="36" t="str">
        <f>VLOOKUP(Table1[[#This Row],[LEA]],SurveyExport723!A:AX, 3, FALSE)</f>
        <v>Kiesha Keitt</v>
      </c>
    </row>
    <row r="197" spans="1:18" hidden="1" x14ac:dyDescent="0.25">
      <c r="A197" t="s">
        <v>191</v>
      </c>
      <c r="B197" t="s">
        <v>512</v>
      </c>
      <c r="C197" s="12" t="str">
        <f>IF(AND(VLOOKUP(A197,RecFTEs,4,FALSE)&gt;0,Table1[[#This Row],[FinalStatus]]="No"),"*","")</f>
        <v/>
      </c>
      <c r="D197" s="22" t="s">
        <v>329</v>
      </c>
      <c r="E197" s="22" t="s">
        <v>4782</v>
      </c>
      <c r="F197" s="12"/>
      <c r="G197" s="12"/>
      <c r="H197" s="14"/>
      <c r="I197" s="22" t="str">
        <f t="shared" si="14"/>
        <v/>
      </c>
      <c r="J197" s="66" t="str">
        <f t="shared" si="19"/>
        <v/>
      </c>
      <c r="K197" s="66" t="str">
        <f t="shared" si="18"/>
        <v/>
      </c>
      <c r="L197" s="66" t="str">
        <f t="shared" si="20"/>
        <v>Yes</v>
      </c>
      <c r="M197" s="66" t="s">
        <v>4434</v>
      </c>
      <c r="N197" s="67">
        <f>VLOOKUP(Table1[[#This Row],[LEA]], RecFTEs, 4, FALSE)</f>
        <v>9</v>
      </c>
      <c r="O197" s="61">
        <f t="shared" si="16"/>
        <v>1</v>
      </c>
      <c r="P197" t="str">
        <f t="shared" si="17"/>
        <v>warwickd@springfieldpublicschools.com</v>
      </c>
      <c r="Q197" s="37"/>
      <c r="R197" s="36" t="e">
        <f>VLOOKUP(Table1[[#This Row],[LEA]],SurveyExport723!A:AX, 3, FALSE)</f>
        <v>#N/A</v>
      </c>
    </row>
    <row r="198" spans="1:18" x14ac:dyDescent="0.25">
      <c r="A198" t="s">
        <v>192</v>
      </c>
      <c r="B198" t="s">
        <v>2017</v>
      </c>
      <c r="C198" s="12" t="str">
        <f>IF(AND(VLOOKUP(A198,RecFTEs,4,FALSE)&gt;0,Table1[[#This Row],[FinalStatus]]="No"),"*","")</f>
        <v/>
      </c>
      <c r="D198" s="22" t="s">
        <v>328</v>
      </c>
      <c r="E198" s="22" t="s">
        <v>2619</v>
      </c>
      <c r="F198" s="12"/>
      <c r="G198" s="12"/>
      <c r="H198" s="14"/>
      <c r="I198" s="22" t="str">
        <f t="shared" si="14"/>
        <v>No</v>
      </c>
      <c r="J198" s="66" t="str">
        <f t="shared" si="19"/>
        <v>No</v>
      </c>
      <c r="K198" s="66" t="str">
        <f t="shared" si="18"/>
        <v/>
      </c>
      <c r="L198" s="66" t="str">
        <f t="shared" si="20"/>
        <v>No</v>
      </c>
      <c r="M198" s="66" t="str">
        <f t="shared" si="15"/>
        <v/>
      </c>
      <c r="N198" s="67">
        <f>VLOOKUP(Table1[[#This Row],[LEA]], RecFTEs, 4, FALSE)</f>
        <v>0</v>
      </c>
      <c r="O198" s="61">
        <f t="shared" si="16"/>
        <v>0</v>
      </c>
      <c r="P198" t="str">
        <f t="shared" si="17"/>
        <v>dljungberg@stonehamschools.org</v>
      </c>
      <c r="Q198" s="33"/>
      <c r="R198" s="36" t="str">
        <f>VLOOKUP(Table1[[#This Row],[LEA]],SurveyExport723!A:AX, 3, FALSE)</f>
        <v>David Ljungberg</v>
      </c>
    </row>
    <row r="199" spans="1:18" x14ac:dyDescent="0.25">
      <c r="A199" t="s">
        <v>193</v>
      </c>
      <c r="B199" t="s">
        <v>740</v>
      </c>
      <c r="C199" s="12" t="str">
        <f>IF(AND(VLOOKUP(A199,RecFTEs,4,FALSE)&gt;0,Table1[[#This Row],[FinalStatus]]="No"),"*","")</f>
        <v/>
      </c>
      <c r="D199" s="22" t="s">
        <v>328</v>
      </c>
      <c r="E199" s="22" t="s">
        <v>2619</v>
      </c>
      <c r="F199" s="12"/>
      <c r="G199" s="12"/>
      <c r="H199" s="14"/>
      <c r="I199" s="22" t="str">
        <f t="shared" si="14"/>
        <v>No</v>
      </c>
      <c r="J199" s="66" t="str">
        <f t="shared" si="19"/>
        <v>No</v>
      </c>
      <c r="K199" s="66" t="str">
        <f t="shared" si="18"/>
        <v/>
      </c>
      <c r="L199" s="66" t="str">
        <f t="shared" si="20"/>
        <v>No</v>
      </c>
      <c r="M199" s="66" t="str">
        <f t="shared" si="15"/>
        <v/>
      </c>
      <c r="N199" s="67">
        <f>VLOOKUP(Table1[[#This Row],[LEA]], RecFTEs, 4, FALSE)</f>
        <v>0</v>
      </c>
      <c r="O199" s="61">
        <f t="shared" si="16"/>
        <v>0</v>
      </c>
      <c r="P199" t="str">
        <f t="shared" si="17"/>
        <v>j_baeta@stoughtonschools.org</v>
      </c>
      <c r="Q199" s="37"/>
      <c r="R199" s="36" t="str">
        <f>VLOOKUP(Table1[[#This Row],[LEA]],SurveyExport723!A:AX, 3, FALSE)</f>
        <v>Dr. Baeta</v>
      </c>
    </row>
    <row r="200" spans="1:18" x14ac:dyDescent="0.25">
      <c r="A200" t="s">
        <v>194</v>
      </c>
      <c r="B200" t="s">
        <v>2171</v>
      </c>
      <c r="C200" s="12" t="str">
        <f>IF(AND(VLOOKUP(A200,RecFTEs,4,FALSE)&gt;0,Table1[[#This Row],[FinalStatus]]="No"),"*","")</f>
        <v/>
      </c>
      <c r="D200" s="22" t="s">
        <v>328</v>
      </c>
      <c r="E200" s="22" t="s">
        <v>2619</v>
      </c>
      <c r="F200" s="12"/>
      <c r="G200" s="12"/>
      <c r="H200" s="14"/>
      <c r="I200" s="22" t="str">
        <f t="shared" si="14"/>
        <v>No</v>
      </c>
      <c r="J200" s="66" t="str">
        <f t="shared" si="19"/>
        <v>No</v>
      </c>
      <c r="K200" s="66" t="str">
        <f t="shared" si="18"/>
        <v/>
      </c>
      <c r="L200" s="66" t="str">
        <f t="shared" si="20"/>
        <v>No</v>
      </c>
      <c r="M200" s="66" t="str">
        <f t="shared" si="15"/>
        <v/>
      </c>
      <c r="N200" s="67">
        <f>VLOOKUP(Table1[[#This Row],[LEA]], RecFTEs, 4, FALSE)</f>
        <v>0</v>
      </c>
      <c r="O200" s="61">
        <f t="shared" si="16"/>
        <v>0</v>
      </c>
      <c r="P200" t="str">
        <f t="shared" si="17"/>
        <v>boydd@tantasqua.org</v>
      </c>
      <c r="Q200" s="37"/>
      <c r="R200" s="36" t="str">
        <f>VLOOKUP(Table1[[#This Row],[LEA]],SurveyExport723!A:AX, 3, FALSE)</f>
        <v>Deborah Boyd</v>
      </c>
    </row>
    <row r="201" spans="1:18" x14ac:dyDescent="0.25">
      <c r="A201" t="s">
        <v>195</v>
      </c>
      <c r="B201" t="s">
        <v>1397</v>
      </c>
      <c r="C201" s="12" t="str">
        <f>IF(AND(VLOOKUP(A201,RecFTEs,4,FALSE)&gt;0,Table1[[#This Row],[FinalStatus]]="No"),"*","")</f>
        <v/>
      </c>
      <c r="D201" s="22" t="s">
        <v>328</v>
      </c>
      <c r="E201" s="22" t="s">
        <v>2619</v>
      </c>
      <c r="F201" s="12"/>
      <c r="G201" s="12"/>
      <c r="H201" s="14"/>
      <c r="I201" s="22" t="str">
        <f t="shared" si="14"/>
        <v>No</v>
      </c>
      <c r="J201" s="66" t="str">
        <f t="shared" si="19"/>
        <v>No</v>
      </c>
      <c r="K201" s="66" t="str">
        <f t="shared" si="18"/>
        <v/>
      </c>
      <c r="L201" s="66" t="str">
        <f t="shared" si="20"/>
        <v>No</v>
      </c>
      <c r="M201" s="66" t="str">
        <f t="shared" si="15"/>
        <v/>
      </c>
      <c r="N201" s="67">
        <f>VLOOKUP(Table1[[#This Row],[LEA]], RecFTEs, 4, FALSE)</f>
        <v>0</v>
      </c>
      <c r="O201" s="61">
        <f t="shared" si="16"/>
        <v>0</v>
      </c>
      <c r="P201" t="str">
        <f t="shared" si="17"/>
        <v>brad_crozier@sudbury.k12.ma.us</v>
      </c>
      <c r="Q201" s="37"/>
      <c r="R201" s="36" t="str">
        <f>VLOOKUP(Table1[[#This Row],[LEA]],SurveyExport723!A:AX, 3, FALSE)</f>
        <v>Julie Williams</v>
      </c>
    </row>
    <row r="202" spans="1:18" hidden="1" x14ac:dyDescent="0.25">
      <c r="A202" t="s">
        <v>196</v>
      </c>
      <c r="B202" t="s">
        <v>2176</v>
      </c>
      <c r="C202" s="12" t="str">
        <f>IF(AND(VLOOKUP(A202,RecFTEs,4,FALSE)&gt;0,Table1[[#This Row],[FinalStatus]]="No"),"*","")</f>
        <v/>
      </c>
      <c r="D202" s="22" t="s">
        <v>329</v>
      </c>
      <c r="E202" s="22" t="s">
        <v>4782</v>
      </c>
      <c r="F202" s="12"/>
      <c r="G202" s="12"/>
      <c r="H202" s="14"/>
      <c r="I202" s="22" t="str">
        <f t="shared" si="14"/>
        <v>Yes</v>
      </c>
      <c r="J202" s="66" t="str">
        <f t="shared" si="19"/>
        <v>Yes</v>
      </c>
      <c r="K202" s="66" t="str">
        <f t="shared" si="18"/>
        <v>Not specified- Contact the district</v>
      </c>
      <c r="L202" s="66" t="str">
        <f t="shared" si="20"/>
        <v>Yes</v>
      </c>
      <c r="M202" s="66" t="str">
        <f t="shared" si="15"/>
        <v>Not specified- Contact the district</v>
      </c>
      <c r="N202" s="67">
        <f>VLOOKUP(Table1[[#This Row],[LEA]], RecFTEs, 4, FALSE)</f>
        <v>29</v>
      </c>
      <c r="O202" s="61">
        <f t="shared" si="16"/>
        <v>0</v>
      </c>
      <c r="P202" t="str">
        <f t="shared" si="17"/>
        <v>darius.modestow@frsu38.org</v>
      </c>
      <c r="Q202" s="37"/>
      <c r="R202" s="36" t="str">
        <f>VLOOKUP(Table1[[#This Row],[LEA]],SurveyExport723!A:AX, 3, FALSE)</f>
        <v>Darius Modestow</v>
      </c>
    </row>
    <row r="203" spans="1:18" hidden="1" x14ac:dyDescent="0.25">
      <c r="A203" t="s">
        <v>197</v>
      </c>
      <c r="B203" t="s">
        <v>2178</v>
      </c>
      <c r="C203" s="12" t="str">
        <f>IF(AND(VLOOKUP(A203,RecFTEs,4,FALSE)&gt;0,Table1[[#This Row],[FinalStatus]]="No"),"*","")</f>
        <v/>
      </c>
      <c r="D203" s="22" t="s">
        <v>329</v>
      </c>
      <c r="E203" s="22" t="s">
        <v>4181</v>
      </c>
      <c r="F203" s="12"/>
      <c r="G203" s="12"/>
      <c r="H203" s="14"/>
      <c r="I203" s="22" t="str">
        <f t="shared" ref="I203:I267" si="21">IF(ISNA(VLOOKUP($A203,survey,9,FALSE)),"",VLOOKUP($A203,survey,9,FALSE))</f>
        <v>Yes</v>
      </c>
      <c r="J203" s="66" t="str">
        <f t="shared" si="19"/>
        <v>Yes</v>
      </c>
      <c r="K203" s="66" t="str">
        <f t="shared" si="18"/>
        <v>6, 9-11</v>
      </c>
      <c r="L203" s="66" t="str">
        <f t="shared" si="20"/>
        <v>Yes</v>
      </c>
      <c r="M203" s="66" t="str">
        <f t="shared" ref="M203:M267" si="22">IF(K203&lt;&gt;"",K203,IF(H203&lt;&gt;0,H203,""))</f>
        <v>6, 9-11</v>
      </c>
      <c r="N203" s="67">
        <f>VLOOKUP(Table1[[#This Row],[LEA]], RecFTEs, 4, FALSE)</f>
        <v>48.17</v>
      </c>
      <c r="O203" s="61">
        <f t="shared" ref="O203:O267" si="23">IF(AND(F203="",J203=""),1,0)</f>
        <v>0</v>
      </c>
      <c r="P203" t="str">
        <f t="shared" ref="P203:P267" si="24">VLOOKUP(A203,sups,14,FALSE)</f>
        <v>roberts-morandik@suttonschools.net</v>
      </c>
      <c r="Q203" s="33"/>
      <c r="R203" s="36" t="str">
        <f>VLOOKUP(Table1[[#This Row],[LEA]],SurveyExport723!A:AX, 3, FALSE)</f>
        <v>Dianne Guillen</v>
      </c>
    </row>
    <row r="204" spans="1:18" x14ac:dyDescent="0.25">
      <c r="A204" t="s">
        <v>198</v>
      </c>
      <c r="B204" t="s">
        <v>2186</v>
      </c>
      <c r="C204" s="12" t="str">
        <f>IF(AND(VLOOKUP(A204,RecFTEs,4,FALSE)&gt;0,Table1[[#This Row],[FinalStatus]]="No"),"*","")</f>
        <v/>
      </c>
      <c r="D204" s="22" t="s">
        <v>328</v>
      </c>
      <c r="E204" s="22" t="s">
        <v>2619</v>
      </c>
      <c r="F204" s="12"/>
      <c r="G204" s="12"/>
      <c r="H204" s="14"/>
      <c r="I204" s="22" t="str">
        <f t="shared" si="21"/>
        <v>No</v>
      </c>
      <c r="J204" s="66" t="str">
        <f t="shared" si="19"/>
        <v>No</v>
      </c>
      <c r="K204" s="66" t="str">
        <f t="shared" si="18"/>
        <v/>
      </c>
      <c r="L204" s="66" t="str">
        <f t="shared" si="20"/>
        <v>No</v>
      </c>
      <c r="M204" s="66" t="str">
        <f t="shared" si="22"/>
        <v/>
      </c>
      <c r="N204" s="67">
        <f>VLOOKUP(Table1[[#This Row],[LEA]], RecFTEs, 4, FALSE)</f>
        <v>0</v>
      </c>
      <c r="O204" s="61">
        <f t="shared" si="23"/>
        <v>0</v>
      </c>
      <c r="P204" t="str">
        <f t="shared" si="24"/>
        <v>angelakis@swampscott.k12.ma.us</v>
      </c>
      <c r="Q204" s="33"/>
      <c r="R204" s="36" t="str">
        <f>VLOOKUP(Table1[[#This Row],[LEA]],SurveyExport723!A:AX, 3, FALSE)</f>
        <v>Nancy-Jo Kelly</v>
      </c>
    </row>
    <row r="205" spans="1:18" hidden="1" x14ac:dyDescent="0.25">
      <c r="A205" t="s">
        <v>199</v>
      </c>
      <c r="B205" t="s">
        <v>2099</v>
      </c>
      <c r="C205" s="12" t="str">
        <f>IF(AND(VLOOKUP(A205,RecFTEs,4,FALSE)&gt;0,Table1[[#This Row],[FinalStatus]]="No"),"*","")</f>
        <v/>
      </c>
      <c r="D205" s="22" t="s">
        <v>329</v>
      </c>
      <c r="E205" s="22" t="s">
        <v>2</v>
      </c>
      <c r="F205" s="12"/>
      <c r="G205" s="12"/>
      <c r="H205" s="14"/>
      <c r="I205" s="22" t="str">
        <f t="shared" si="21"/>
        <v/>
      </c>
      <c r="J205" s="66" t="str">
        <f t="shared" si="19"/>
        <v/>
      </c>
      <c r="K205" s="66" t="str">
        <f t="shared" ref="K205:K268" si="25">IF(ISNA(VLOOKUP(A205,survey,40,FALSE)),"",IF(VLOOKUP(A205,survey,40,FALSE)&lt;&gt;0,VLOOKUP(A205,survey,40,FALSE),""))</f>
        <v/>
      </c>
      <c r="L205" s="66" t="str">
        <f t="shared" si="20"/>
        <v>Yes</v>
      </c>
      <c r="M205" s="66" t="s">
        <v>4434</v>
      </c>
      <c r="N205" s="67">
        <f>VLOOKUP(Table1[[#This Row],[LEA]], RecFTEs, 4, FALSE)</f>
        <v>14.34</v>
      </c>
      <c r="O205" s="61">
        <f t="shared" si="23"/>
        <v>1</v>
      </c>
      <c r="P205" t="str">
        <f t="shared" si="24"/>
        <v>jrobidoux@swanseaschools.org</v>
      </c>
      <c r="Q205" s="33"/>
      <c r="R205" s="36" t="e">
        <f>VLOOKUP(Table1[[#This Row],[LEA]],SurveyExport723!A:AX, 3, FALSE)</f>
        <v>#N/A</v>
      </c>
    </row>
    <row r="206" spans="1:18" hidden="1" x14ac:dyDescent="0.25">
      <c r="A206" t="s">
        <v>200</v>
      </c>
      <c r="B206" t="s">
        <v>704</v>
      </c>
      <c r="C206" s="12" t="str">
        <f>IF(AND(VLOOKUP(A206,RecFTEs,4,FALSE)&gt;0,Table1[[#This Row],[FinalStatus]]="No"),"*","")</f>
        <v/>
      </c>
      <c r="D206" s="22" t="s">
        <v>329</v>
      </c>
      <c r="E206" s="22" t="s">
        <v>4782</v>
      </c>
      <c r="F206" s="12"/>
      <c r="G206" s="12"/>
      <c r="H206" s="14"/>
      <c r="I206" s="22" t="str">
        <f t="shared" si="21"/>
        <v>Yes</v>
      </c>
      <c r="J206" s="66" t="str">
        <f t="shared" ref="J206:J269" si="26">IF(ISNA(VLOOKUP($A206,survey,9,FALSE)),"",VLOOKUP($A206,survey,9,FALSE))</f>
        <v>Yes</v>
      </c>
      <c r="K206" s="66" t="str">
        <f t="shared" si="25"/>
        <v>Not specified- Contact the district</v>
      </c>
      <c r="L206" s="66" t="str">
        <f t="shared" ref="L206:L269" si="27">IF(AND(I206="",F206=0),"Yes", IF(I206="",F206,I206))</f>
        <v>Yes</v>
      </c>
      <c r="M206" s="66" t="str">
        <f t="shared" si="22"/>
        <v>Not specified- Contact the district</v>
      </c>
      <c r="N206" s="67">
        <f>VLOOKUP(Table1[[#This Row],[LEA]], RecFTEs, 4, FALSE)</f>
        <v>115.05000000000001</v>
      </c>
      <c r="O206" s="61">
        <f t="shared" si="23"/>
        <v>0</v>
      </c>
      <c r="P206" t="str">
        <f t="shared" si="24"/>
        <v>jcabral@tauntonschools.org</v>
      </c>
      <c r="Q206" s="37"/>
      <c r="R206" s="36" t="str">
        <f>VLOOKUP(Table1[[#This Row],[LEA]],SurveyExport723!A:AX, 3, FALSE)</f>
        <v>Stephanie Hoye</v>
      </c>
    </row>
    <row r="207" spans="1:18" x14ac:dyDescent="0.25">
      <c r="A207" t="s">
        <v>201</v>
      </c>
      <c r="B207" t="s">
        <v>2206</v>
      </c>
      <c r="C207" s="12" t="str">
        <f>IF(AND(VLOOKUP(A207,RecFTEs,4,FALSE)&gt;0,Table1[[#This Row],[FinalStatus]]="No"),"*","")</f>
        <v/>
      </c>
      <c r="D207" s="22" t="s">
        <v>328</v>
      </c>
      <c r="E207" s="22" t="s">
        <v>2619</v>
      </c>
      <c r="F207" s="12"/>
      <c r="G207" s="12"/>
      <c r="H207" s="14"/>
      <c r="I207" s="22" t="str">
        <f t="shared" si="21"/>
        <v>No</v>
      </c>
      <c r="J207" s="66" t="str">
        <f t="shared" si="26"/>
        <v>No</v>
      </c>
      <c r="K207" s="66" t="str">
        <f t="shared" si="25"/>
        <v/>
      </c>
      <c r="L207" s="66" t="str">
        <f t="shared" si="27"/>
        <v>No</v>
      </c>
      <c r="M207" s="66" t="str">
        <f t="shared" si="22"/>
        <v/>
      </c>
      <c r="N207" s="67">
        <f>VLOOKUP(Table1[[#This Row],[LEA]], RecFTEs, 4, FALSE)</f>
        <v>0</v>
      </c>
      <c r="O207" s="61">
        <f t="shared" si="23"/>
        <v>0</v>
      </c>
      <c r="P207" t="str">
        <f t="shared" si="24"/>
        <v>bregan@tewksbury.k12.ma.us</v>
      </c>
      <c r="Q207" s="33"/>
      <c r="R207" s="36" t="str">
        <f>VLOOKUP(Table1[[#This Row],[LEA]],SurveyExport723!A:AX, 3, FALSE)</f>
        <v>Gail Johnson</v>
      </c>
    </row>
    <row r="208" spans="1:18" hidden="1" x14ac:dyDescent="0.25">
      <c r="A208" t="s">
        <v>202</v>
      </c>
      <c r="B208" t="s">
        <v>2214</v>
      </c>
      <c r="C208" s="12" t="str">
        <f>IF(AND(VLOOKUP(A208,RecFTEs,4,FALSE)&gt;0,Table1[[#This Row],[FinalStatus]]="No"),"*","")</f>
        <v/>
      </c>
      <c r="D208" s="22" t="s">
        <v>329</v>
      </c>
      <c r="E208" s="22" t="s">
        <v>4782</v>
      </c>
      <c r="F208" s="12"/>
      <c r="G208" s="12"/>
      <c r="H208" s="14"/>
      <c r="I208" s="22" t="str">
        <f t="shared" si="21"/>
        <v>Yes</v>
      </c>
      <c r="J208" s="66" t="str">
        <f t="shared" si="26"/>
        <v>Yes</v>
      </c>
      <c r="K208" s="66" t="str">
        <f t="shared" si="25"/>
        <v>Not specified- Contact the district</v>
      </c>
      <c r="L208" s="66" t="str">
        <f t="shared" si="27"/>
        <v>Yes</v>
      </c>
      <c r="M208" s="66" t="str">
        <f t="shared" si="22"/>
        <v>Not specified- Contact the district</v>
      </c>
      <c r="N208" s="67">
        <f>VLOOKUP(Table1[[#This Row],[LEA]], RecFTEs, 4, FALSE)</f>
        <v>10.429999999999998</v>
      </c>
      <c r="O208" s="61">
        <f t="shared" si="23"/>
        <v>0</v>
      </c>
      <c r="P208" t="str">
        <f t="shared" si="24"/>
        <v>rsmith@mvyps.org</v>
      </c>
      <c r="Q208" s="37"/>
      <c r="R208" s="36" t="str">
        <f>VLOOKUP(Table1[[#This Row],[LEA]],SurveyExport723!A:AX, 3, FALSE)</f>
        <v>Hope MacLeod</v>
      </c>
    </row>
    <row r="209" spans="1:18" x14ac:dyDescent="0.25">
      <c r="A209" t="s">
        <v>203</v>
      </c>
      <c r="B209" t="s">
        <v>2216</v>
      </c>
      <c r="C209" s="12" t="str">
        <f>IF(AND(VLOOKUP(A209,RecFTEs,4,FALSE)&gt;0,Table1[[#This Row],[FinalStatus]]="No"),"*","")</f>
        <v/>
      </c>
      <c r="D209" s="22" t="s">
        <v>328</v>
      </c>
      <c r="E209" s="22" t="s">
        <v>2619</v>
      </c>
      <c r="F209" s="12"/>
      <c r="G209" s="12"/>
      <c r="H209" s="14"/>
      <c r="I209" s="22" t="str">
        <f t="shared" si="21"/>
        <v>No</v>
      </c>
      <c r="J209" s="66" t="str">
        <f t="shared" si="26"/>
        <v>No</v>
      </c>
      <c r="K209" s="66" t="str">
        <f t="shared" si="25"/>
        <v/>
      </c>
      <c r="L209" s="66" t="str">
        <f t="shared" si="27"/>
        <v>No</v>
      </c>
      <c r="M209" s="66" t="str">
        <f t="shared" si="22"/>
        <v/>
      </c>
      <c r="N209" s="67">
        <f>VLOOKUP(Table1[[#This Row],[LEA]], RecFTEs, 4, FALSE)</f>
        <v>0</v>
      </c>
      <c r="O209" s="61">
        <f t="shared" si="23"/>
        <v>0</v>
      </c>
      <c r="P209" t="str">
        <f t="shared" si="24"/>
        <v>smorrison@tritownschoolunion.com</v>
      </c>
      <c r="Q209" s="33"/>
      <c r="R209" s="36" t="str">
        <f>VLOOKUP(Table1[[#This Row],[LEA]],SurveyExport723!A:AX, 3, FALSE)</f>
        <v>Scott R. Morrison</v>
      </c>
    </row>
    <row r="210" spans="1:18" hidden="1" x14ac:dyDescent="0.25">
      <c r="A210" t="s">
        <v>204</v>
      </c>
      <c r="B210" t="s">
        <v>2228</v>
      </c>
      <c r="C210" s="12" t="str">
        <f>IF(AND(VLOOKUP(A210,RecFTEs,4,FALSE)&gt;0,Table1[[#This Row],[FinalStatus]]="No"),"*","")</f>
        <v/>
      </c>
      <c r="D210" s="22" t="s">
        <v>329</v>
      </c>
      <c r="E210" s="22" t="s">
        <v>4427</v>
      </c>
      <c r="F210" s="12"/>
      <c r="G210" s="12"/>
      <c r="H210" s="14"/>
      <c r="I210" s="22" t="str">
        <f t="shared" si="21"/>
        <v>Yes</v>
      </c>
      <c r="J210" s="66" t="str">
        <f t="shared" si="26"/>
        <v>Yes</v>
      </c>
      <c r="K210" s="66" t="str">
        <f t="shared" si="25"/>
        <v>K-6</v>
      </c>
      <c r="L210" s="66" t="str">
        <f t="shared" si="27"/>
        <v>Yes</v>
      </c>
      <c r="M210" s="66" t="str">
        <f t="shared" si="22"/>
        <v>K-6</v>
      </c>
      <c r="N210" s="67">
        <f>VLOOKUP(Table1[[#This Row],[LEA]], RecFTEs, 4, FALSE)</f>
        <v>14.33</v>
      </c>
      <c r="O210" s="61">
        <f t="shared" si="23"/>
        <v>0</v>
      </c>
      <c r="P210" t="str">
        <f t="shared" si="24"/>
        <v>costigans@truromass.org</v>
      </c>
      <c r="Q210" s="37"/>
      <c r="R210" s="36" t="str">
        <f>VLOOKUP(Table1[[#This Row],[LEA]],SurveyExport723!A:AX, 3, FALSE)</f>
        <v>Stephanie Costigan</v>
      </c>
    </row>
    <row r="211" spans="1:18" hidden="1" x14ac:dyDescent="0.25">
      <c r="A211" t="s">
        <v>205</v>
      </c>
      <c r="B211" t="s">
        <v>1168</v>
      </c>
      <c r="C211" s="12" t="str">
        <f>IF(AND(VLOOKUP(A211,RecFTEs,4,FALSE)&gt;0,Table1[[#This Row],[FinalStatus]]="No"),"*","")</f>
        <v/>
      </c>
      <c r="D211" s="22" t="s">
        <v>329</v>
      </c>
      <c r="E211" s="22" t="s">
        <v>5966</v>
      </c>
      <c r="F211" s="12"/>
      <c r="G211" s="12"/>
      <c r="H211" s="14"/>
      <c r="I211" s="22" t="str">
        <f t="shared" si="21"/>
        <v>Yes</v>
      </c>
      <c r="J211" s="66" t="str">
        <f t="shared" si="26"/>
        <v>Yes</v>
      </c>
      <c r="K211" s="66" t="str">
        <f t="shared" si="25"/>
        <v>K-12</v>
      </c>
      <c r="L211" s="66" t="str">
        <f t="shared" si="27"/>
        <v>Yes</v>
      </c>
      <c r="M211" s="66" t="str">
        <f t="shared" si="22"/>
        <v>K-12</v>
      </c>
      <c r="N211" s="67">
        <f>VLOOKUP(Table1[[#This Row],[LEA]], RecFTEs, 4, FALSE)</f>
        <v>35.54</v>
      </c>
      <c r="O211" s="61">
        <f t="shared" si="23"/>
        <v>0</v>
      </c>
      <c r="P211" t="str">
        <f t="shared" si="24"/>
        <v>michael.flanagan@tyngsboroughps.org</v>
      </c>
      <c r="Q211" s="33"/>
      <c r="R211" s="36" t="str">
        <f>VLOOKUP(Table1[[#This Row],[LEA]],SurveyExport723!A:AX, 3, FALSE)</f>
        <v>Sharon Fairbanks</v>
      </c>
    </row>
    <row r="212" spans="1:18" hidden="1" x14ac:dyDescent="0.25">
      <c r="A212" t="s">
        <v>206</v>
      </c>
      <c r="B212" t="s">
        <v>2251</v>
      </c>
      <c r="C212" s="12" t="str">
        <f>IF(AND(VLOOKUP(A212,RecFTEs,4,FALSE)&gt;0,Table1[[#This Row],[FinalStatus]]="No"),"*","")</f>
        <v/>
      </c>
      <c r="D212" s="22" t="s">
        <v>329</v>
      </c>
      <c r="E212" s="22" t="s">
        <v>5967</v>
      </c>
      <c r="F212" s="12"/>
      <c r="G212" s="12"/>
      <c r="H212" s="14"/>
      <c r="I212" s="22" t="str">
        <f t="shared" si="21"/>
        <v>Yes</v>
      </c>
      <c r="J212" s="66" t="str">
        <f t="shared" si="26"/>
        <v>Yes</v>
      </c>
      <c r="K212" s="66" t="str">
        <f t="shared" si="25"/>
        <v>1, 3-12</v>
      </c>
      <c r="L212" s="66" t="str">
        <f t="shared" si="27"/>
        <v>Yes</v>
      </c>
      <c r="M212" s="66" t="str">
        <f t="shared" si="22"/>
        <v>1, 3-12</v>
      </c>
      <c r="N212" s="67">
        <f>VLOOKUP(Table1[[#This Row],[LEA]], RecFTEs, 4, FALSE)</f>
        <v>105.6</v>
      </c>
      <c r="O212" s="61">
        <f t="shared" si="23"/>
        <v>0</v>
      </c>
      <c r="P212" t="str">
        <f t="shared" si="24"/>
        <v>mbaldassarre@uxbridge.k12.ma.us</v>
      </c>
      <c r="Q212" s="33"/>
      <c r="R212" s="36" t="str">
        <f>VLOOKUP(Table1[[#This Row],[LEA]],SurveyExport723!A:AX, 3, FALSE)</f>
        <v>Barbara Emerick</v>
      </c>
    </row>
    <row r="213" spans="1:18" hidden="1" x14ac:dyDescent="0.25">
      <c r="A213" t="s">
        <v>207</v>
      </c>
      <c r="B213" t="s">
        <v>1808</v>
      </c>
      <c r="C213" s="12" t="str">
        <f>IF(AND(VLOOKUP(A213,RecFTEs,4,FALSE)&gt;0,Table1[[#This Row],[FinalStatus]]="No"),"*","")</f>
        <v/>
      </c>
      <c r="D213" s="22" t="s">
        <v>328</v>
      </c>
      <c r="E213" s="22"/>
      <c r="F213" s="12"/>
      <c r="G213" s="12"/>
      <c r="H213" s="14"/>
      <c r="I213" s="22" t="str">
        <f t="shared" si="21"/>
        <v>Yes</v>
      </c>
      <c r="J213" s="66" t="str">
        <f t="shared" si="26"/>
        <v>Yes</v>
      </c>
      <c r="K213" s="66" t="str">
        <f t="shared" si="25"/>
        <v>9-12</v>
      </c>
      <c r="L213" s="66" t="str">
        <f t="shared" si="27"/>
        <v>Yes</v>
      </c>
      <c r="M213" s="66" t="str">
        <f t="shared" si="22"/>
        <v>9-12</v>
      </c>
      <c r="N213" s="67">
        <f>VLOOKUP(Table1[[#This Row],[LEA]], RecFTEs, 4, FALSE)</f>
        <v>0</v>
      </c>
      <c r="O213" s="61">
        <f t="shared" si="23"/>
        <v>0</v>
      </c>
      <c r="P213" t="str">
        <f t="shared" si="24"/>
        <v>Doug.Lyons@wpsk12.org</v>
      </c>
      <c r="Q213" s="37"/>
      <c r="R213" s="36" t="str">
        <f>VLOOKUP(Table1[[#This Row],[LEA]],SurveyExport723!A:AX, 3, FALSE)</f>
        <v>Douglas Lyons</v>
      </c>
    </row>
    <row r="214" spans="1:18" hidden="1" x14ac:dyDescent="0.25">
      <c r="A214" t="s">
        <v>208</v>
      </c>
      <c r="B214" t="s">
        <v>2263</v>
      </c>
      <c r="C214" s="12" t="str">
        <f>IF(AND(VLOOKUP(A214,RecFTEs,4,FALSE)&gt;0,Table1[[#This Row],[FinalStatus]]="No"),"*","")</f>
        <v/>
      </c>
      <c r="D214" s="22" t="s">
        <v>329</v>
      </c>
      <c r="E214" s="22" t="s">
        <v>4427</v>
      </c>
      <c r="F214" s="12"/>
      <c r="G214" s="12"/>
      <c r="H214" s="14"/>
      <c r="I214" s="22" t="str">
        <f t="shared" si="21"/>
        <v>Yes</v>
      </c>
      <c r="J214" s="66" t="str">
        <f t="shared" si="26"/>
        <v>Yes</v>
      </c>
      <c r="K214" s="66" t="str">
        <f t="shared" si="25"/>
        <v>Not specified- Contact the district</v>
      </c>
      <c r="L214" s="66" t="str">
        <f t="shared" si="27"/>
        <v>Yes</v>
      </c>
      <c r="M214" s="66" t="str">
        <f t="shared" si="22"/>
        <v>Not specified- Contact the district</v>
      </c>
      <c r="N214" s="67">
        <f>VLOOKUP(Table1[[#This Row],[LEA]], RecFTEs, 4, FALSE)</f>
        <v>7.57</v>
      </c>
      <c r="O214" s="61">
        <f t="shared" si="23"/>
        <v>0</v>
      </c>
      <c r="P214" t="str">
        <f t="shared" si="24"/>
        <v>boydd@tantasqua.org</v>
      </c>
      <c r="Q214" s="37"/>
      <c r="R214" s="36" t="str">
        <f>VLOOKUP(Table1[[#This Row],[LEA]],SurveyExport723!A:AX, 3, FALSE)</f>
        <v>Deborah Boyd</v>
      </c>
    </row>
    <row r="215" spans="1:18" x14ac:dyDescent="0.25">
      <c r="A215" t="s">
        <v>209</v>
      </c>
      <c r="B215" t="s">
        <v>1732</v>
      </c>
      <c r="C215" s="12" t="str">
        <f>IF(AND(VLOOKUP(A215,RecFTEs,4,FALSE)&gt;0,Table1[[#This Row],[FinalStatus]]="No"),"*","")</f>
        <v/>
      </c>
      <c r="D215" s="22" t="s">
        <v>328</v>
      </c>
      <c r="E215" s="22" t="s">
        <v>2619</v>
      </c>
      <c r="F215" s="12"/>
      <c r="G215" s="12"/>
      <c r="H215" s="14"/>
      <c r="I215" s="22" t="str">
        <f t="shared" si="21"/>
        <v>No</v>
      </c>
      <c r="J215" s="66" t="str">
        <f t="shared" si="26"/>
        <v>No</v>
      </c>
      <c r="K215" s="66" t="str">
        <f t="shared" si="25"/>
        <v/>
      </c>
      <c r="L215" s="66" t="str">
        <f t="shared" si="27"/>
        <v>No</v>
      </c>
      <c r="M215" s="66" t="str">
        <f t="shared" si="22"/>
        <v/>
      </c>
      <c r="N215" s="67">
        <f>VLOOKUP(Table1[[#This Row],[LEA]], RecFTEs, 4, FALSE)</f>
        <v>0</v>
      </c>
      <c r="O215" s="61">
        <f t="shared" si="23"/>
        <v>0</v>
      </c>
      <c r="P215" t="str">
        <f t="shared" si="24"/>
        <v>bgough@walpole.k12.ma.us</v>
      </c>
      <c r="Q215" s="33"/>
      <c r="R215" s="36" t="str">
        <f>VLOOKUP(Table1[[#This Row],[LEA]],SurveyExport723!A:AX, 3, FALSE)</f>
        <v>Bridget Gough</v>
      </c>
    </row>
    <row r="216" spans="1:18" x14ac:dyDescent="0.25">
      <c r="A216" t="s">
        <v>210</v>
      </c>
      <c r="B216" t="s">
        <v>2271</v>
      </c>
      <c r="C216" s="12" t="str">
        <f>IF(AND(VLOOKUP(A216,RecFTEs,4,FALSE)&gt;0,Table1[[#This Row],[FinalStatus]]="No"),"*","")</f>
        <v/>
      </c>
      <c r="D216" s="22" t="s">
        <v>328</v>
      </c>
      <c r="E216" s="22" t="s">
        <v>2619</v>
      </c>
      <c r="F216" s="12"/>
      <c r="G216" s="12"/>
      <c r="H216" s="14"/>
      <c r="I216" s="22" t="str">
        <f t="shared" si="21"/>
        <v>No</v>
      </c>
      <c r="J216" s="66" t="str">
        <f t="shared" si="26"/>
        <v>No</v>
      </c>
      <c r="K216" s="66" t="str">
        <f t="shared" si="25"/>
        <v/>
      </c>
      <c r="L216" s="66" t="str">
        <f t="shared" si="27"/>
        <v>No</v>
      </c>
      <c r="M216" s="66" t="str">
        <f t="shared" si="22"/>
        <v/>
      </c>
      <c r="N216" s="67">
        <f>VLOOKUP(Table1[[#This Row],[LEA]], RecFTEs, 4, FALSE)</f>
        <v>0</v>
      </c>
      <c r="O216" s="61">
        <f t="shared" si="23"/>
        <v>0</v>
      </c>
      <c r="P216" t="str">
        <f t="shared" si="24"/>
        <v>georgefrost@walthampublicschools.org</v>
      </c>
      <c r="Q216" s="33"/>
      <c r="R216" s="36" t="str">
        <f>VLOOKUP(Table1[[#This Row],[LEA]],SurveyExport723!A:AX, 3, FALSE)</f>
        <v>Michelle Kern</v>
      </c>
    </row>
    <row r="217" spans="1:18" hidden="1" x14ac:dyDescent="0.25">
      <c r="A217" t="s">
        <v>211</v>
      </c>
      <c r="B217" t="s">
        <v>2279</v>
      </c>
      <c r="C217" s="12" t="str">
        <f>IF(AND(VLOOKUP(A217,RecFTEs,4,FALSE)&gt;0,Table1[[#This Row],[FinalStatus]]="No"),"*","")</f>
        <v/>
      </c>
      <c r="D217" s="22" t="s">
        <v>329</v>
      </c>
      <c r="E217" s="22" t="s">
        <v>5968</v>
      </c>
      <c r="F217" s="12"/>
      <c r="G217" s="12"/>
      <c r="H217" s="14"/>
      <c r="I217" s="22" t="str">
        <f t="shared" si="21"/>
        <v>Yes</v>
      </c>
      <c r="J217" s="66" t="str">
        <f t="shared" si="26"/>
        <v>Yes</v>
      </c>
      <c r="K217" s="66" t="str">
        <f t="shared" si="25"/>
        <v>K-12</v>
      </c>
      <c r="L217" s="66" t="str">
        <f t="shared" si="27"/>
        <v>Yes</v>
      </c>
      <c r="M217" s="66" t="str">
        <f t="shared" si="22"/>
        <v>K-12</v>
      </c>
      <c r="N217" s="67">
        <f>VLOOKUP(Table1[[#This Row],[LEA]], RecFTEs, 4, FALSE)</f>
        <v>29.67</v>
      </c>
      <c r="O217" s="61">
        <f t="shared" si="23"/>
        <v>0</v>
      </c>
      <c r="P217" t="str">
        <f t="shared" si="24"/>
        <v>mlovato@ware.k12.ma.us</v>
      </c>
      <c r="Q217" s="37"/>
      <c r="R217" s="36" t="str">
        <f>VLOOKUP(Table1[[#This Row],[LEA]],SurveyExport723!A:AX, 3, FALSE)</f>
        <v>Michael Peter Lovato</v>
      </c>
    </row>
    <row r="218" spans="1:18" hidden="1" x14ac:dyDescent="0.25">
      <c r="A218" t="s">
        <v>212</v>
      </c>
      <c r="B218" t="s">
        <v>2287</v>
      </c>
      <c r="C218" s="12" t="str">
        <f>IF(AND(VLOOKUP(A218,RecFTEs,4,FALSE)&gt;0,Table1[[#This Row],[FinalStatus]]="No"),"*","")</f>
        <v/>
      </c>
      <c r="D218" s="22" t="s">
        <v>329</v>
      </c>
      <c r="E218" s="22" t="s">
        <v>4782</v>
      </c>
      <c r="F218" s="12"/>
      <c r="G218" s="12"/>
      <c r="H218" s="14"/>
      <c r="I218" s="22" t="str">
        <f t="shared" si="21"/>
        <v>Yes</v>
      </c>
      <c r="J218" s="66" t="str">
        <f t="shared" si="26"/>
        <v>Yes</v>
      </c>
      <c r="K218" s="66" t="str">
        <f t="shared" si="25"/>
        <v>K-12</v>
      </c>
      <c r="L218" s="66" t="str">
        <f t="shared" si="27"/>
        <v>Yes</v>
      </c>
      <c r="M218" s="66" t="str">
        <f t="shared" si="22"/>
        <v>K-12</v>
      </c>
      <c r="N218" s="67">
        <f>VLOOKUP(Table1[[#This Row],[LEA]], RecFTEs, 4, FALSE)</f>
        <v>37.519999999999996</v>
      </c>
      <c r="O218" s="61">
        <f t="shared" si="23"/>
        <v>0</v>
      </c>
      <c r="P218" t="str">
        <f t="shared" si="24"/>
        <v>mdandrea@wareham.k12.ma.us</v>
      </c>
      <c r="Q218" s="37"/>
      <c r="R218" s="36" t="str">
        <f>VLOOKUP(Table1[[#This Row],[LEA]],SurveyExport723!A:AX, 3, FALSE)</f>
        <v>Matthew D'Andrea</v>
      </c>
    </row>
    <row r="219" spans="1:18" x14ac:dyDescent="0.25">
      <c r="A219" s="2" t="s">
        <v>3919</v>
      </c>
      <c r="B219" t="s">
        <v>4461</v>
      </c>
      <c r="C219" s="12" t="str">
        <f>IF(AND(VLOOKUP(A219,RecFTEs,4,FALSE)&gt;0,Table1[[#This Row],[FinalStatus]]="No"),"*","")</f>
        <v/>
      </c>
      <c r="D219" s="45" t="s">
        <v>328</v>
      </c>
      <c r="E219" s="46"/>
      <c r="F219" s="12"/>
      <c r="G219" s="12"/>
      <c r="H219" s="14"/>
      <c r="I219" s="22" t="str">
        <f>IF(ISNA(VLOOKUP($A219,survey,9,FALSE)),"",VLOOKUP($A219,survey,9,FALSE))</f>
        <v>No</v>
      </c>
      <c r="J219" s="66" t="str">
        <f t="shared" si="26"/>
        <v>No</v>
      </c>
      <c r="K219" s="66" t="str">
        <f t="shared" si="25"/>
        <v/>
      </c>
      <c r="L219" s="66" t="str">
        <f t="shared" si="27"/>
        <v>No</v>
      </c>
      <c r="M219" s="66" t="str">
        <f>IF(K219&lt;&gt;"",K219,IF(H219&lt;&gt;0,H219,""))</f>
        <v/>
      </c>
      <c r="N219" s="67">
        <f>VLOOKUP(Table1[[#This Row],[LEA]], RecFTEs, 4, FALSE)</f>
        <v>0</v>
      </c>
      <c r="O219" s="61">
        <f>IF(AND(F219="",J219=""),1,0)</f>
        <v>0</v>
      </c>
      <c r="P219" t="str">
        <f>VLOOKUP(A219,sups,14,FALSE)</f>
        <v>superintendent@warwick-k12.us</v>
      </c>
      <c r="Q219" s="35"/>
      <c r="R219" t="str">
        <f>VLOOKUP(Table1[[#This Row],[LEA]],SurveyExport723!A:AX, 3, FALSE)</f>
        <v>Carole Learned-Miller</v>
      </c>
    </row>
    <row r="220" spans="1:18" x14ac:dyDescent="0.25">
      <c r="A220" t="s">
        <v>213</v>
      </c>
      <c r="B220" t="s">
        <v>2295</v>
      </c>
      <c r="C220" s="12" t="str">
        <f>IF(AND(VLOOKUP(A220,RecFTEs,4,FALSE)&gt;0,Table1[[#This Row],[FinalStatus]]="No"),"*","")</f>
        <v/>
      </c>
      <c r="D220" s="22" t="s">
        <v>328</v>
      </c>
      <c r="E220" s="22" t="s">
        <v>2619</v>
      </c>
      <c r="F220" s="12"/>
      <c r="G220" s="12"/>
      <c r="H220" s="14"/>
      <c r="I220" s="22" t="str">
        <f t="shared" si="21"/>
        <v>No</v>
      </c>
      <c r="J220" s="66" t="str">
        <f t="shared" si="26"/>
        <v>No</v>
      </c>
      <c r="K220" s="66" t="str">
        <f t="shared" si="25"/>
        <v/>
      </c>
      <c r="L220" s="66" t="str">
        <f t="shared" si="27"/>
        <v>No</v>
      </c>
      <c r="M220" s="66" t="str">
        <f t="shared" si="22"/>
        <v/>
      </c>
      <c r="N220" s="67">
        <f>VLOOKUP(Table1[[#This Row],[LEA]], RecFTEs, 4, FALSE)</f>
        <v>0</v>
      </c>
      <c r="O220" s="61">
        <f t="shared" si="23"/>
        <v>0</v>
      </c>
      <c r="P220" t="str">
        <f t="shared" si="24"/>
        <v>Deanne.Galdston@watertown.k12.ma.us</v>
      </c>
      <c r="Q220" s="37"/>
      <c r="R220" s="36" t="str">
        <f>VLOOKUP(Table1[[#This Row],[LEA]],SurveyExport723!A:AX, 3, FALSE)</f>
        <v>Deanne Galdston</v>
      </c>
    </row>
    <row r="221" spans="1:18" x14ac:dyDescent="0.25">
      <c r="A221" t="s">
        <v>214</v>
      </c>
      <c r="B221" t="s">
        <v>2301</v>
      </c>
      <c r="C221" s="12" t="str">
        <f>IF(AND(VLOOKUP(A221,RecFTEs,4,FALSE)&gt;0,Table1[[#This Row],[FinalStatus]]="No"),"*","")</f>
        <v/>
      </c>
      <c r="D221" s="22" t="s">
        <v>328</v>
      </c>
      <c r="E221" s="22" t="s">
        <v>2619</v>
      </c>
      <c r="F221" s="12"/>
      <c r="G221" s="12"/>
      <c r="H221" s="14"/>
      <c r="I221" s="22" t="str">
        <f t="shared" si="21"/>
        <v>No</v>
      </c>
      <c r="J221" s="66" t="str">
        <f t="shared" si="26"/>
        <v>No</v>
      </c>
      <c r="K221" s="66" t="str">
        <f t="shared" si="25"/>
        <v/>
      </c>
      <c r="L221" s="66" t="str">
        <f t="shared" si="27"/>
        <v>No</v>
      </c>
      <c r="M221" s="66" t="str">
        <f t="shared" si="22"/>
        <v/>
      </c>
      <c r="N221" s="67">
        <f>VLOOKUP(Table1[[#This Row],[LEA]], RecFTEs, 4, FALSE)</f>
        <v>0</v>
      </c>
      <c r="O221" s="61">
        <f t="shared" si="23"/>
        <v>0</v>
      </c>
      <c r="P221" t="str">
        <f t="shared" si="24"/>
        <v>David_Fleishman@waylandps.org</v>
      </c>
      <c r="Q221" s="37"/>
      <c r="R221" s="36" t="str">
        <f>VLOOKUP(Table1[[#This Row],[LEA]],SurveyExport723!A:AX, 3, FALSE)</f>
        <v>Diane Marobella</v>
      </c>
    </row>
    <row r="222" spans="1:18" hidden="1" x14ac:dyDescent="0.25">
      <c r="A222" t="s">
        <v>215</v>
      </c>
      <c r="B222" t="s">
        <v>2307</v>
      </c>
      <c r="C222" s="12" t="str">
        <f>IF(AND(VLOOKUP(A222,RecFTEs,4,FALSE)&gt;0,Table1[[#This Row],[FinalStatus]]="No"),"*","")</f>
        <v/>
      </c>
      <c r="D222" s="22" t="s">
        <v>329</v>
      </c>
      <c r="E222" s="22" t="s">
        <v>5969</v>
      </c>
      <c r="F222" s="12"/>
      <c r="G222" s="12"/>
      <c r="H222" s="14"/>
      <c r="I222" s="22" t="str">
        <f t="shared" si="21"/>
        <v>Yes</v>
      </c>
      <c r="J222" s="66" t="str">
        <f t="shared" si="26"/>
        <v>Yes</v>
      </c>
      <c r="K222" s="66" t="str">
        <f t="shared" si="25"/>
        <v>K, 2, 9-12</v>
      </c>
      <c r="L222" s="66" t="str">
        <f t="shared" si="27"/>
        <v>Yes</v>
      </c>
      <c r="M222" s="66" t="str">
        <f t="shared" si="22"/>
        <v>K, 2, 9-12</v>
      </c>
      <c r="N222" s="67">
        <f>VLOOKUP(Table1[[#This Row],[LEA]], RecFTEs, 4, FALSE)</f>
        <v>19.799999999999997</v>
      </c>
      <c r="O222" s="61">
        <f t="shared" si="23"/>
        <v>0</v>
      </c>
      <c r="P222" t="str">
        <f t="shared" si="24"/>
        <v>mpierangeli@webster-schools.org</v>
      </c>
      <c r="Q222" s="37"/>
      <c r="R222" s="36" t="str">
        <f>VLOOKUP(Table1[[#This Row],[LEA]],SurveyExport723!A:AX, 3, FALSE)</f>
        <v>Monique Pierangeli</v>
      </c>
    </row>
    <row r="223" spans="1:18" x14ac:dyDescent="0.25">
      <c r="A223" t="s">
        <v>216</v>
      </c>
      <c r="B223" t="s">
        <v>2311</v>
      </c>
      <c r="C223" s="12" t="str">
        <f>IF(AND(VLOOKUP(A223,RecFTEs,4,FALSE)&gt;0,Table1[[#This Row],[FinalStatus]]="No"),"*","")</f>
        <v/>
      </c>
      <c r="D223" s="22" t="s">
        <v>328</v>
      </c>
      <c r="E223" s="22" t="s">
        <v>2619</v>
      </c>
      <c r="F223" s="12"/>
      <c r="G223" s="12"/>
      <c r="H223" s="14"/>
      <c r="I223" s="22" t="str">
        <f t="shared" si="21"/>
        <v>No</v>
      </c>
      <c r="J223" s="66" t="str">
        <f t="shared" si="26"/>
        <v>No</v>
      </c>
      <c r="K223" s="66" t="str">
        <f t="shared" si="25"/>
        <v/>
      </c>
      <c r="L223" s="66" t="str">
        <f t="shared" si="27"/>
        <v>No</v>
      </c>
      <c r="M223" s="66" t="str">
        <f t="shared" si="22"/>
        <v/>
      </c>
      <c r="N223" s="67">
        <f>VLOOKUP(Table1[[#This Row],[LEA]], RecFTEs, 4, FALSE)</f>
        <v>0</v>
      </c>
      <c r="O223" s="61">
        <f t="shared" si="23"/>
        <v>0</v>
      </c>
      <c r="P223" t="str">
        <f t="shared" si="24"/>
        <v>lussierd@wellesleyps.org</v>
      </c>
      <c r="Q223" s="37"/>
      <c r="R223" s="36" t="str">
        <f>VLOOKUP(Table1[[#This Row],[LEA]],SurveyExport723!A:AX, 3, FALSE)</f>
        <v>Cynthia Mahr</v>
      </c>
    </row>
    <row r="224" spans="1:18" hidden="1" x14ac:dyDescent="0.25">
      <c r="A224" t="s">
        <v>217</v>
      </c>
      <c r="B224" t="s">
        <v>2318</v>
      </c>
      <c r="C224" s="12" t="str">
        <f>IF(AND(VLOOKUP(A224,RecFTEs,4,FALSE)&gt;0,Table1[[#This Row],[FinalStatus]]="No"),"*","")</f>
        <v/>
      </c>
      <c r="D224" s="22" t="s">
        <v>328</v>
      </c>
      <c r="E224" s="22" t="s">
        <v>2619</v>
      </c>
      <c r="F224" s="12"/>
      <c r="G224" s="12"/>
      <c r="H224" s="14"/>
      <c r="I224" s="22" t="str">
        <f t="shared" si="21"/>
        <v>Yes</v>
      </c>
      <c r="J224" s="66" t="str">
        <f t="shared" si="26"/>
        <v>Yes</v>
      </c>
      <c r="K224" s="66" t="str">
        <f t="shared" si="25"/>
        <v>Not specified- Contact the district</v>
      </c>
      <c r="L224" s="66" t="str">
        <f t="shared" si="27"/>
        <v>Yes</v>
      </c>
      <c r="M224" s="66" t="str">
        <f t="shared" si="22"/>
        <v>Not specified- Contact the district</v>
      </c>
      <c r="N224" s="67">
        <f>VLOOKUP(Table1[[#This Row],[LEA]], RecFTEs, 4, FALSE)</f>
        <v>0</v>
      </c>
      <c r="O224" s="61">
        <f t="shared" si="23"/>
        <v>0</v>
      </c>
      <c r="P224" t="str">
        <f t="shared" si="24"/>
        <v>clenchyb@nausetschools.org</v>
      </c>
      <c r="Q224" s="33"/>
      <c r="R224" s="36" t="str">
        <f>VLOOKUP(Table1[[#This Row],[LEA]],SurveyExport723!A:AX, 3, FALSE)</f>
        <v>Arlynn Consiglio</v>
      </c>
    </row>
    <row r="225" spans="1:18" x14ac:dyDescent="0.25">
      <c r="A225" t="s">
        <v>218</v>
      </c>
      <c r="B225" t="s">
        <v>2342</v>
      </c>
      <c r="C225" s="12" t="str">
        <f>IF(AND(VLOOKUP(A225,RecFTEs,4,FALSE)&gt;0,Table1[[#This Row],[FinalStatus]]="No"),"*","")</f>
        <v/>
      </c>
      <c r="D225" s="22" t="s">
        <v>328</v>
      </c>
      <c r="E225" s="22" t="s">
        <v>2619</v>
      </c>
      <c r="F225" s="12"/>
      <c r="G225" s="12"/>
      <c r="H225" s="14"/>
      <c r="I225" s="22" t="str">
        <f t="shared" si="21"/>
        <v>No</v>
      </c>
      <c r="J225" s="66" t="str">
        <f t="shared" si="26"/>
        <v>No</v>
      </c>
      <c r="K225" s="66" t="str">
        <f t="shared" si="25"/>
        <v/>
      </c>
      <c r="L225" s="66" t="str">
        <f t="shared" si="27"/>
        <v>No</v>
      </c>
      <c r="M225" s="66" t="str">
        <f t="shared" si="22"/>
        <v/>
      </c>
      <c r="N225" s="67">
        <f>VLOOKUP(Table1[[#This Row],[LEA]], RecFTEs, 4, FALSE)</f>
        <v>0</v>
      </c>
      <c r="O225" s="61">
        <f t="shared" si="23"/>
        <v>0</v>
      </c>
      <c r="P225" t="str">
        <f t="shared" si="24"/>
        <v>bocka@westboroughk12.org</v>
      </c>
      <c r="Q225" s="33"/>
      <c r="R225" s="36" t="str">
        <f>VLOOKUP(Table1[[#This Row],[LEA]],SurveyExport723!A:AX, 3, FALSE)</f>
        <v>Allison Borchers</v>
      </c>
    </row>
    <row r="226" spans="1:18" hidden="1" x14ac:dyDescent="0.25">
      <c r="A226" t="s">
        <v>219</v>
      </c>
      <c r="B226" t="s">
        <v>2320</v>
      </c>
      <c r="C226" s="12" t="str">
        <f>IF(AND(VLOOKUP(A226,RecFTEs,4,FALSE)&gt;0,Table1[[#This Row],[FinalStatus]]="No"),"*","")</f>
        <v/>
      </c>
      <c r="D226" s="22" t="s">
        <v>329</v>
      </c>
      <c r="E226" s="22" t="s">
        <v>5970</v>
      </c>
      <c r="F226" s="12"/>
      <c r="G226" s="12"/>
      <c r="H226" s="14"/>
      <c r="I226" s="22" t="str">
        <f t="shared" si="21"/>
        <v>Yes</v>
      </c>
      <c r="J226" s="66" t="str">
        <f t="shared" si="26"/>
        <v>Yes</v>
      </c>
      <c r="K226" s="66" t="str">
        <f t="shared" si="25"/>
        <v>6-12</v>
      </c>
      <c r="L226" s="66" t="str">
        <f t="shared" si="27"/>
        <v>Yes</v>
      </c>
      <c r="M226" s="66" t="str">
        <f t="shared" si="22"/>
        <v>6-12</v>
      </c>
      <c r="N226" s="67">
        <f>VLOOKUP(Table1[[#This Row],[LEA]], RecFTEs, 4, FALSE)</f>
        <v>121.71</v>
      </c>
      <c r="O226" s="61">
        <f t="shared" si="23"/>
        <v>0</v>
      </c>
      <c r="P226" t="str">
        <f t="shared" si="24"/>
        <v>RichardMeagher@wbschools.com</v>
      </c>
      <c r="Q226" s="37"/>
      <c r="R226" s="36" t="str">
        <f>VLOOKUP(Table1[[#This Row],[LEA]],SurveyExport723!A:AX, 3, FALSE)</f>
        <v>richard a meagher</v>
      </c>
    </row>
    <row r="227" spans="1:18" hidden="1" x14ac:dyDescent="0.25">
      <c r="A227" t="s">
        <v>220</v>
      </c>
      <c r="B227" t="s">
        <v>2328</v>
      </c>
      <c r="C227" s="12" t="str">
        <f>IF(AND(VLOOKUP(A227,RecFTEs,4,FALSE)&gt;0,Table1[[#This Row],[FinalStatus]]="No"),"*","")</f>
        <v/>
      </c>
      <c r="D227" s="22" t="s">
        <v>329</v>
      </c>
      <c r="E227" s="22" t="s">
        <v>4782</v>
      </c>
      <c r="F227" s="12"/>
      <c r="G227" s="12"/>
      <c r="H227" s="14"/>
      <c r="I227" s="22" t="str">
        <f t="shared" si="21"/>
        <v>Yes</v>
      </c>
      <c r="J227" s="66" t="str">
        <f t="shared" si="26"/>
        <v>Yes</v>
      </c>
      <c r="K227" s="66" t="str">
        <f t="shared" si="25"/>
        <v>Not specified- Contact the district</v>
      </c>
      <c r="L227" s="66" t="str">
        <f t="shared" si="27"/>
        <v>Yes</v>
      </c>
      <c r="M227" s="66" t="str">
        <f t="shared" si="22"/>
        <v>Not specified- Contact the district</v>
      </c>
      <c r="N227" s="67">
        <f>VLOOKUP(Table1[[#This Row],[LEA]], RecFTEs, 4, FALSE)</f>
        <v>228.17999999999998</v>
      </c>
      <c r="O227" s="61">
        <f t="shared" si="23"/>
        <v>0</v>
      </c>
      <c r="P227" t="str">
        <f t="shared" si="24"/>
        <v>mbodwell@wbridgewater.com</v>
      </c>
      <c r="Q227" s="33"/>
      <c r="R227" s="36" t="str">
        <f>VLOOKUP(Table1[[#This Row],[LEA]],SurveyExport723!A:AX, 3, FALSE)</f>
        <v>Kim LaCroix</v>
      </c>
    </row>
    <row r="228" spans="1:18" hidden="1" x14ac:dyDescent="0.25">
      <c r="A228" t="s">
        <v>221</v>
      </c>
      <c r="B228" t="s">
        <v>2350</v>
      </c>
      <c r="C228" s="12" t="str">
        <f>IF(AND(VLOOKUP(A228,RecFTEs,4,FALSE)&gt;0,Table1[[#This Row],[FinalStatus]]="No"),"*","")</f>
        <v/>
      </c>
      <c r="D228" s="22" t="s">
        <v>329</v>
      </c>
      <c r="E228" s="22" t="s">
        <v>4179</v>
      </c>
      <c r="F228" s="12"/>
      <c r="G228" s="12"/>
      <c r="H228" s="14"/>
      <c r="I228" s="22" t="str">
        <f t="shared" si="21"/>
        <v>Yes</v>
      </c>
      <c r="J228" s="66" t="str">
        <f t="shared" si="26"/>
        <v>Yes</v>
      </c>
      <c r="K228" s="66" t="str">
        <f t="shared" si="25"/>
        <v>K-5, 9-12</v>
      </c>
      <c r="L228" s="66" t="str">
        <f t="shared" si="27"/>
        <v>Yes</v>
      </c>
      <c r="M228" s="66" t="str">
        <f t="shared" si="22"/>
        <v>K-5, 9-12</v>
      </c>
      <c r="N228" s="67">
        <f>VLOOKUP(Table1[[#This Row],[LEA]], RecFTEs, 4, FALSE)</f>
        <v>179.81999999999994</v>
      </c>
      <c r="O228" s="61">
        <f t="shared" si="23"/>
        <v>0</v>
      </c>
      <c r="P228" t="str">
        <f t="shared" si="24"/>
        <v>s.czaporowski@schoolsofwestfield.org</v>
      </c>
      <c r="Q228" s="33"/>
      <c r="R228" s="36" t="str">
        <f>VLOOKUP(Table1[[#This Row],[LEA]],SurveyExport723!A:AX, 3, FALSE)</f>
        <v>Stefan Czaporowski</v>
      </c>
    </row>
    <row r="229" spans="1:18" hidden="1" x14ac:dyDescent="0.25">
      <c r="A229" t="s">
        <v>222</v>
      </c>
      <c r="B229" t="s">
        <v>1676</v>
      </c>
      <c r="C229" s="12" t="str">
        <f>IF(AND(VLOOKUP(A229,RecFTEs,4,FALSE)&gt;0,Table1[[#This Row],[FinalStatus]]="No"),"*","")</f>
        <v/>
      </c>
      <c r="D229" s="22" t="s">
        <v>329</v>
      </c>
      <c r="E229" s="22" t="s">
        <v>5971</v>
      </c>
      <c r="F229" s="12"/>
      <c r="G229" s="12"/>
      <c r="H229" s="14"/>
      <c r="I229" s="22" t="str">
        <f t="shared" si="21"/>
        <v>Yes</v>
      </c>
      <c r="J229" s="66" t="str">
        <f t="shared" si="26"/>
        <v>Yes</v>
      </c>
      <c r="K229" s="66" t="str">
        <f t="shared" si="25"/>
        <v>K-1, 3-10</v>
      </c>
      <c r="L229" s="66" t="str">
        <f t="shared" si="27"/>
        <v>Yes</v>
      </c>
      <c r="M229" s="66" t="str">
        <f t="shared" si="22"/>
        <v>K-1, 3-10</v>
      </c>
      <c r="N229" s="67">
        <f>VLOOKUP(Table1[[#This Row],[LEA]], RecFTEs, 4, FALSE)</f>
        <v>76</v>
      </c>
      <c r="O229" s="61">
        <f t="shared" si="23"/>
        <v>0</v>
      </c>
      <c r="P229" t="str">
        <f t="shared" si="24"/>
        <v>cchew@westfordk12.us</v>
      </c>
      <c r="Q229" s="37"/>
      <c r="R229" s="36" t="str">
        <f>VLOOKUP(Table1[[#This Row],[LEA]],SurveyExport723!A:AX, 3, FALSE)</f>
        <v>Catherine Mucci</v>
      </c>
    </row>
    <row r="230" spans="1:18" hidden="1" x14ac:dyDescent="0.25">
      <c r="A230" t="s">
        <v>223</v>
      </c>
      <c r="B230" t="s">
        <v>812</v>
      </c>
      <c r="C230" s="12" t="str">
        <f>IF(AND(VLOOKUP(A230,RecFTEs,4,FALSE)&gt;0,Table1[[#This Row],[FinalStatus]]="No"),"*","")</f>
        <v/>
      </c>
      <c r="D230" s="22" t="s">
        <v>329</v>
      </c>
      <c r="E230" s="22" t="s">
        <v>4782</v>
      </c>
      <c r="F230" s="12"/>
      <c r="G230" s="12"/>
      <c r="H230" s="14"/>
      <c r="I230" s="22" t="str">
        <f t="shared" si="21"/>
        <v>Yes</v>
      </c>
      <c r="J230" s="66" t="str">
        <f t="shared" si="26"/>
        <v>Yes</v>
      </c>
      <c r="K230" s="66" t="str">
        <f t="shared" si="25"/>
        <v>K, 12</v>
      </c>
      <c r="L230" s="66" t="str">
        <f t="shared" si="27"/>
        <v>Yes</v>
      </c>
      <c r="M230" s="66" t="str">
        <f t="shared" si="22"/>
        <v>K, 12</v>
      </c>
      <c r="N230" s="67">
        <f>VLOOKUP(Table1[[#This Row],[LEA]], RecFTEs, 4, FALSE)</f>
        <v>15</v>
      </c>
      <c r="O230" s="61">
        <f t="shared" si="23"/>
        <v>0</v>
      </c>
      <c r="P230" t="str">
        <f t="shared" si="24"/>
        <v>dbonneville@hr-k12.org</v>
      </c>
      <c r="Q230" s="37"/>
      <c r="R230" s="36" t="str">
        <f>VLOOKUP(Table1[[#This Row],[LEA]],SurveyExport723!A:AX, 3, FALSE)</f>
        <v>Andrea McGrath</v>
      </c>
    </row>
    <row r="231" spans="1:18" x14ac:dyDescent="0.25">
      <c r="A231" t="s">
        <v>224</v>
      </c>
      <c r="B231" t="s">
        <v>2366</v>
      </c>
      <c r="C231" s="12" t="str">
        <f>IF(AND(VLOOKUP(A231,RecFTEs,4,FALSE)&gt;0,Table1[[#This Row],[FinalStatus]]="No"),"*","")</f>
        <v/>
      </c>
      <c r="D231" s="22" t="s">
        <v>328</v>
      </c>
      <c r="E231" s="22" t="s">
        <v>2619</v>
      </c>
      <c r="F231" s="12"/>
      <c r="G231" s="12"/>
      <c r="H231" s="14"/>
      <c r="I231" s="22" t="str">
        <f t="shared" si="21"/>
        <v>No</v>
      </c>
      <c r="J231" s="66" t="str">
        <f t="shared" si="26"/>
        <v>No</v>
      </c>
      <c r="K231" s="66" t="str">
        <f t="shared" si="25"/>
        <v/>
      </c>
      <c r="L231" s="66" t="str">
        <f t="shared" si="27"/>
        <v>No</v>
      </c>
      <c r="M231" s="66" t="str">
        <f t="shared" si="22"/>
        <v/>
      </c>
      <c r="N231" s="67">
        <f>VLOOKUP(Table1[[#This Row],[LEA]], RecFTEs, 4, FALSE)</f>
        <v>0</v>
      </c>
      <c r="O231" s="61">
        <f t="shared" si="23"/>
        <v>0</v>
      </c>
      <c r="P231" t="str">
        <f t="shared" si="24"/>
        <v>zaleskik@weston.org</v>
      </c>
      <c r="Q231" s="37"/>
      <c r="R231" s="36" t="str">
        <f>VLOOKUP(Table1[[#This Row],[LEA]],SurveyExport723!A:AX, 3, FALSE)</f>
        <v>KAREN Zaleski</v>
      </c>
    </row>
    <row r="232" spans="1:18" hidden="1" x14ac:dyDescent="0.25">
      <c r="A232" t="s">
        <v>225</v>
      </c>
      <c r="B232" t="s">
        <v>2374</v>
      </c>
      <c r="C232" s="12" t="str">
        <f>IF(AND(VLOOKUP(A232,RecFTEs,4,FALSE)&gt;0,Table1[[#This Row],[FinalStatus]]="No"),"*","")</f>
        <v/>
      </c>
      <c r="D232" s="22" t="s">
        <v>329</v>
      </c>
      <c r="E232" s="22" t="s">
        <v>4782</v>
      </c>
      <c r="F232" s="12"/>
      <c r="G232" s="12"/>
      <c r="H232" s="14"/>
      <c r="I232" s="22" t="str">
        <f t="shared" si="21"/>
        <v>Yes</v>
      </c>
      <c r="J232" s="66" t="str">
        <f t="shared" si="26"/>
        <v>Yes</v>
      </c>
      <c r="K232" s="66" t="str">
        <f t="shared" si="25"/>
        <v>4, 9-10</v>
      </c>
      <c r="L232" s="66" t="str">
        <f t="shared" si="27"/>
        <v>Yes</v>
      </c>
      <c r="M232" s="66" t="str">
        <f t="shared" si="22"/>
        <v>4, 9-10</v>
      </c>
      <c r="N232" s="67">
        <f>VLOOKUP(Table1[[#This Row],[LEA]], RecFTEs, 4, FALSE)</f>
        <v>24.1</v>
      </c>
      <c r="O232" s="61">
        <f t="shared" si="23"/>
        <v>0</v>
      </c>
      <c r="P232" t="str">
        <f t="shared" si="24"/>
        <v>taubin@westportschools.org</v>
      </c>
      <c r="Q232" s="37"/>
      <c r="R232" s="36" t="str">
        <f>VLOOKUP(Table1[[#This Row],[LEA]],SurveyExport723!A:AX, 3, FALSE)</f>
        <v>Lori Melo</v>
      </c>
    </row>
    <row r="233" spans="1:18" x14ac:dyDescent="0.25">
      <c r="A233" t="s">
        <v>226</v>
      </c>
      <c r="B233" t="s">
        <v>1424</v>
      </c>
      <c r="C233" s="12" t="str">
        <f>IF(AND(VLOOKUP(A233,RecFTEs,4,FALSE)&gt;0,Table1[[#This Row],[FinalStatus]]="No"),"*","")</f>
        <v>*</v>
      </c>
      <c r="D233" s="22" t="s">
        <v>328</v>
      </c>
      <c r="E233" s="22" t="s">
        <v>2619</v>
      </c>
      <c r="F233" s="12"/>
      <c r="G233" s="12"/>
      <c r="H233" s="14"/>
      <c r="I233" s="22" t="str">
        <f t="shared" si="21"/>
        <v>No</v>
      </c>
      <c r="J233" s="66" t="str">
        <f t="shared" si="26"/>
        <v>No</v>
      </c>
      <c r="K233" s="66" t="str">
        <f t="shared" si="25"/>
        <v/>
      </c>
      <c r="L233" s="66" t="str">
        <f t="shared" si="27"/>
        <v>No</v>
      </c>
      <c r="M233" s="66" t="str">
        <f t="shared" si="22"/>
        <v/>
      </c>
      <c r="N233" s="67">
        <f>VLOOKUP(Table1[[#This Row],[LEA]], RecFTEs, 4, FALSE)</f>
        <v>9.5299999999999994</v>
      </c>
      <c r="O233" s="61">
        <f t="shared" si="23"/>
        <v>0</v>
      </c>
      <c r="P233" t="str">
        <f t="shared" si="24"/>
        <v>sraschilla@wsps.org</v>
      </c>
      <c r="Q233" s="33"/>
      <c r="R233" s="36" t="str">
        <f>VLOOKUP(Table1[[#This Row],[LEA]],SurveyExport723!A:AX, 3, FALSE)</f>
        <v>Erin Rogers</v>
      </c>
    </row>
    <row r="234" spans="1:18" x14ac:dyDescent="0.25">
      <c r="A234" t="s">
        <v>227</v>
      </c>
      <c r="B234" t="s">
        <v>2380</v>
      </c>
      <c r="C234" s="12" t="str">
        <f>IF(AND(VLOOKUP(A234,RecFTEs,4,FALSE)&gt;0,Table1[[#This Row],[FinalStatus]]="No"),"*","")</f>
        <v/>
      </c>
      <c r="D234" s="22" t="s">
        <v>328</v>
      </c>
      <c r="E234" s="22" t="s">
        <v>2619</v>
      </c>
      <c r="F234" s="12"/>
      <c r="G234" s="12"/>
      <c r="H234" s="14"/>
      <c r="I234" s="22" t="str">
        <f t="shared" si="21"/>
        <v>No</v>
      </c>
      <c r="J234" s="66" t="str">
        <f t="shared" si="26"/>
        <v>No</v>
      </c>
      <c r="K234" s="66" t="str">
        <f t="shared" si="25"/>
        <v/>
      </c>
      <c r="L234" s="66" t="str">
        <f t="shared" si="27"/>
        <v>No</v>
      </c>
      <c r="M234" s="66" t="str">
        <f t="shared" si="22"/>
        <v/>
      </c>
      <c r="N234" s="67">
        <f>VLOOKUP(Table1[[#This Row],[LEA]], RecFTEs, 4, FALSE)</f>
        <v>0</v>
      </c>
      <c r="O234" s="61">
        <f t="shared" si="23"/>
        <v>0</v>
      </c>
      <c r="P234" t="str">
        <f t="shared" si="24"/>
        <v>tpiwowar@westwood.k12.ma.us</v>
      </c>
      <c r="Q234" s="37"/>
      <c r="R234" s="36" t="str">
        <f>VLOOKUP(Table1[[#This Row],[LEA]],SurveyExport723!A:AX, 3, FALSE)</f>
        <v>Tim Piwowar</v>
      </c>
    </row>
    <row r="235" spans="1:18" x14ac:dyDescent="0.25">
      <c r="A235" t="s">
        <v>228</v>
      </c>
      <c r="B235" t="s">
        <v>2385</v>
      </c>
      <c r="C235" s="12" t="str">
        <f>IF(AND(VLOOKUP(A235,RecFTEs,4,FALSE)&gt;0,Table1[[#This Row],[FinalStatus]]="No"),"*","")</f>
        <v/>
      </c>
      <c r="D235" s="22" t="s">
        <v>328</v>
      </c>
      <c r="E235" s="22" t="s">
        <v>2619</v>
      </c>
      <c r="F235" s="12"/>
      <c r="G235" s="12"/>
      <c r="H235" s="14"/>
      <c r="I235" s="22" t="str">
        <f t="shared" si="21"/>
        <v>No</v>
      </c>
      <c r="J235" s="66" t="str">
        <f t="shared" si="26"/>
        <v>No</v>
      </c>
      <c r="K235" s="66" t="str">
        <f t="shared" si="25"/>
        <v/>
      </c>
      <c r="L235" s="66" t="str">
        <f t="shared" si="27"/>
        <v>No</v>
      </c>
      <c r="M235" s="66" t="str">
        <f t="shared" si="22"/>
        <v/>
      </c>
      <c r="N235" s="67">
        <f>VLOOKUP(Table1[[#This Row],[LEA]], RecFTEs, 4, FALSE)</f>
        <v>0</v>
      </c>
      <c r="O235" s="61">
        <f t="shared" si="23"/>
        <v>0</v>
      </c>
      <c r="P235" t="str">
        <f t="shared" si="24"/>
        <v>robert.wargo@weymouthschools.org</v>
      </c>
      <c r="Q235" s="33"/>
      <c r="R235" s="36" t="str">
        <f>VLOOKUP(Table1[[#This Row],[LEA]],SurveyExport723!A:AX, 3, FALSE)</f>
        <v>Melanie Curtin</v>
      </c>
    </row>
    <row r="236" spans="1:18" hidden="1" x14ac:dyDescent="0.25">
      <c r="A236" t="s">
        <v>229</v>
      </c>
      <c r="B236" t="s">
        <v>2393</v>
      </c>
      <c r="C236" s="12" t="str">
        <f>IF(AND(VLOOKUP(A236,RecFTEs,4,FALSE)&gt;0,Table1[[#This Row],[FinalStatus]]="No"),"*","")</f>
        <v/>
      </c>
      <c r="D236" s="22" t="s">
        <v>329</v>
      </c>
      <c r="E236" s="22" t="s">
        <v>4782</v>
      </c>
      <c r="F236" s="12"/>
      <c r="G236" s="12"/>
      <c r="H236" s="14"/>
      <c r="I236" s="22" t="str">
        <f t="shared" si="21"/>
        <v>Yes</v>
      </c>
      <c r="J236" s="66" t="str">
        <f t="shared" si="26"/>
        <v>Yes</v>
      </c>
      <c r="K236" s="66" t="str">
        <f t="shared" si="25"/>
        <v>Not specified- Contact the district</v>
      </c>
      <c r="L236" s="66" t="str">
        <f t="shared" si="27"/>
        <v>Yes</v>
      </c>
      <c r="M236" s="66" t="str">
        <f t="shared" si="22"/>
        <v>Not specified- Contact the district</v>
      </c>
      <c r="N236" s="67">
        <f>VLOOKUP(Table1[[#This Row],[LEA]], RecFTEs, 4, FALSE)</f>
        <v>36.28</v>
      </c>
      <c r="O236" s="61">
        <f t="shared" si="23"/>
        <v>0</v>
      </c>
      <c r="P236" t="str">
        <f t="shared" si="24"/>
        <v>darius.modestow@frsu38.org</v>
      </c>
      <c r="Q236" s="37"/>
      <c r="R236" s="36" t="str">
        <f>VLOOKUP(Table1[[#This Row],[LEA]],SurveyExport723!A:AX, 3, FALSE)</f>
        <v>Darius Modestow</v>
      </c>
    </row>
    <row r="237" spans="1:18" hidden="1" x14ac:dyDescent="0.25">
      <c r="A237" t="s">
        <v>230</v>
      </c>
      <c r="B237" t="s">
        <v>2404</v>
      </c>
      <c r="C237" s="12" t="str">
        <f>IF(AND(VLOOKUP(A237,RecFTEs,4,FALSE)&gt;0,Table1[[#This Row],[FinalStatus]]="No"),"*","")</f>
        <v/>
      </c>
      <c r="D237" s="22" t="s">
        <v>329</v>
      </c>
      <c r="E237" s="22" t="s">
        <v>4782</v>
      </c>
      <c r="F237" s="12"/>
      <c r="G237" s="12"/>
      <c r="H237" s="14"/>
      <c r="I237" s="22" t="str">
        <f t="shared" si="21"/>
        <v>Yes</v>
      </c>
      <c r="J237" s="66" t="str">
        <f t="shared" si="26"/>
        <v>Yes</v>
      </c>
      <c r="K237" s="66" t="str">
        <f t="shared" si="25"/>
        <v xml:space="preserve">K-3, 5 </v>
      </c>
      <c r="L237" s="66" t="str">
        <f t="shared" si="27"/>
        <v>Yes</v>
      </c>
      <c r="M237" s="66" t="str">
        <f t="shared" si="22"/>
        <v xml:space="preserve">K-3, 5 </v>
      </c>
      <c r="N237" s="67">
        <f>VLOOKUP(Table1[[#This Row],[LEA]], RecFTEs, 4, FALSE)</f>
        <v>12.33</v>
      </c>
      <c r="O237" s="61">
        <f t="shared" si="23"/>
        <v>0</v>
      </c>
      <c r="P237" t="str">
        <f t="shared" si="24"/>
        <v>dbonneville@hr-k12.org</v>
      </c>
      <c r="Q237" s="33"/>
      <c r="R237" s="36" t="str">
        <f>VLOOKUP(Table1[[#This Row],[LEA]],SurveyExport723!A:AX, 3, FALSE)</f>
        <v>Stacey Jenkins</v>
      </c>
    </row>
    <row r="238" spans="1:18" x14ac:dyDescent="0.25">
      <c r="A238" t="s">
        <v>231</v>
      </c>
      <c r="B238" t="s">
        <v>2406</v>
      </c>
      <c r="C238" s="12" t="str">
        <f>IF(AND(VLOOKUP(A238,RecFTEs,4,FALSE)&gt;0,Table1[[#This Row],[FinalStatus]]="No"),"*","")</f>
        <v/>
      </c>
      <c r="D238" s="22" t="s">
        <v>328</v>
      </c>
      <c r="E238" s="22" t="s">
        <v>2619</v>
      </c>
      <c r="F238" s="12"/>
      <c r="G238" s="12"/>
      <c r="H238" s="14"/>
      <c r="I238" s="22" t="str">
        <f t="shared" si="21"/>
        <v>No</v>
      </c>
      <c r="J238" s="66" t="str">
        <f t="shared" si="26"/>
        <v>No</v>
      </c>
      <c r="K238" s="66" t="str">
        <f t="shared" si="25"/>
        <v/>
      </c>
      <c r="L238" s="66" t="str">
        <f t="shared" si="27"/>
        <v>No</v>
      </c>
      <c r="M238" s="66" t="str">
        <f t="shared" si="22"/>
        <v/>
      </c>
      <c r="N238" s="67">
        <f>VLOOKUP(Table1[[#This Row],[LEA]], RecFTEs, 4, FALSE)</f>
        <v>0</v>
      </c>
      <c r="O238" s="61">
        <f t="shared" si="23"/>
        <v>0</v>
      </c>
      <c r="P238" t="str">
        <f t="shared" si="24"/>
        <v>glenn.brand@wpsk12.com</v>
      </c>
      <c r="Q238" s="37"/>
      <c r="R238" s="36" t="str">
        <f>VLOOKUP(Table1[[#This Row],[LEA]],SurveyExport723!A:AX, 3, FALSE)</f>
        <v>Tracy Ingersoll</v>
      </c>
    </row>
    <row r="239" spans="1:18" hidden="1" x14ac:dyDescent="0.25">
      <c r="A239" t="s">
        <v>232</v>
      </c>
      <c r="B239" t="s">
        <v>2412</v>
      </c>
      <c r="C239" s="12" t="str">
        <f>IF(AND(VLOOKUP(A239,RecFTEs,4,FALSE)&gt;0,Table1[[#This Row],[FinalStatus]]="No"),"*","")</f>
        <v/>
      </c>
      <c r="D239" s="22" t="s">
        <v>329</v>
      </c>
      <c r="E239" s="22" t="s">
        <v>4782</v>
      </c>
      <c r="F239" s="12"/>
      <c r="G239" s="12"/>
      <c r="H239" s="14"/>
      <c r="I239" s="22" t="str">
        <f t="shared" si="21"/>
        <v>Yes</v>
      </c>
      <c r="J239" s="66" t="str">
        <f t="shared" si="26"/>
        <v>Yes</v>
      </c>
      <c r="K239" s="66" t="str">
        <f t="shared" si="25"/>
        <v>Not specified- Contact the district</v>
      </c>
      <c r="L239" s="66" t="str">
        <f t="shared" si="27"/>
        <v>Yes</v>
      </c>
      <c r="M239" s="66" t="str">
        <f t="shared" si="22"/>
        <v>Not specified- Contact the district</v>
      </c>
      <c r="N239" s="67">
        <f>VLOOKUP(Table1[[#This Row],[LEA]], RecFTEs, 4, FALSE)</f>
        <v>15.5</v>
      </c>
      <c r="O239" s="61">
        <f t="shared" si="23"/>
        <v>0</v>
      </c>
      <c r="P239" t="str">
        <f t="shared" si="24"/>
        <v>rgoguen@winchendonk12.org</v>
      </c>
      <c r="Q239" s="37"/>
      <c r="R239" s="36" t="str">
        <f>VLOOKUP(Table1[[#This Row],[LEA]],SurveyExport723!A:AX, 3, FALSE)</f>
        <v>Charlotte King</v>
      </c>
    </row>
    <row r="240" spans="1:18" x14ac:dyDescent="0.25">
      <c r="A240" t="s">
        <v>233</v>
      </c>
      <c r="B240" t="s">
        <v>2418</v>
      </c>
      <c r="C240" s="12" t="str">
        <f>IF(AND(VLOOKUP(A240,RecFTEs,4,FALSE)&gt;0,Table1[[#This Row],[FinalStatus]]="No"),"*","")</f>
        <v/>
      </c>
      <c r="D240" s="22" t="s">
        <v>328</v>
      </c>
      <c r="E240" s="22" t="s">
        <v>2619</v>
      </c>
      <c r="F240" s="12"/>
      <c r="G240" s="12"/>
      <c r="H240" s="14"/>
      <c r="I240" s="22" t="str">
        <f t="shared" si="21"/>
        <v>No</v>
      </c>
      <c r="J240" s="66" t="str">
        <f t="shared" si="26"/>
        <v>No</v>
      </c>
      <c r="K240" s="66" t="str">
        <f t="shared" si="25"/>
        <v/>
      </c>
      <c r="L240" s="66" t="str">
        <f t="shared" si="27"/>
        <v>No</v>
      </c>
      <c r="M240" s="66" t="str">
        <f t="shared" si="22"/>
        <v/>
      </c>
      <c r="N240" s="67">
        <f>VLOOKUP(Table1[[#This Row],[LEA]], RecFTEs, 4, FALSE)</f>
        <v>0</v>
      </c>
      <c r="O240" s="61">
        <f t="shared" si="23"/>
        <v>0</v>
      </c>
      <c r="P240" t="str">
        <f t="shared" si="24"/>
        <v>fhackett@winchesterps.org</v>
      </c>
      <c r="Q240" s="37"/>
      <c r="R240" s="36" t="str">
        <f>VLOOKUP(Table1[[#This Row],[LEA]],SurveyExport723!A:AX, 3, FALSE)</f>
        <v>Erin Allen</v>
      </c>
    </row>
    <row r="241" spans="1:18" x14ac:dyDescent="0.25">
      <c r="A241" t="s">
        <v>234</v>
      </c>
      <c r="B241" t="s">
        <v>2426</v>
      </c>
      <c r="C241" s="12" t="str">
        <f>IF(AND(VLOOKUP(A241,RecFTEs,4,FALSE)&gt;0,Table1[[#This Row],[FinalStatus]]="No"),"*","")</f>
        <v/>
      </c>
      <c r="D241" s="22" t="s">
        <v>328</v>
      </c>
      <c r="E241" s="22" t="s">
        <v>2619</v>
      </c>
      <c r="F241" s="12"/>
      <c r="G241" s="12"/>
      <c r="H241" s="14"/>
      <c r="I241" s="22" t="str">
        <f t="shared" si="21"/>
        <v>No</v>
      </c>
      <c r="J241" s="66" t="str">
        <f t="shared" si="26"/>
        <v>No</v>
      </c>
      <c r="K241" s="66" t="str">
        <f t="shared" si="25"/>
        <v/>
      </c>
      <c r="L241" s="66" t="str">
        <f t="shared" si="27"/>
        <v>No</v>
      </c>
      <c r="M241" s="66" t="str">
        <f t="shared" si="22"/>
        <v/>
      </c>
      <c r="N241" s="67">
        <f>VLOOKUP(Table1[[#This Row],[LEA]], RecFTEs, 4, FALSE)</f>
        <v>0</v>
      </c>
      <c r="O241" s="61">
        <f t="shared" si="23"/>
        <v>0</v>
      </c>
      <c r="P241" t="str">
        <f t="shared" si="24"/>
        <v>lhoward@winthrop.k12.ma.us</v>
      </c>
      <c r="Q241" s="33"/>
      <c r="R241" s="36" t="str">
        <f>VLOOKUP(Table1[[#This Row],[LEA]],SurveyExport723!A:AX, 3, FALSE)</f>
        <v>Jennifer O'Connell</v>
      </c>
    </row>
    <row r="242" spans="1:18" x14ac:dyDescent="0.25">
      <c r="A242" t="s">
        <v>235</v>
      </c>
      <c r="B242" t="s">
        <v>2432</v>
      </c>
      <c r="C242" s="12" t="str">
        <f>IF(AND(VLOOKUP(A242,RecFTEs,4,FALSE)&gt;0,Table1[[#This Row],[FinalStatus]]="No"),"*","")</f>
        <v/>
      </c>
      <c r="D242" s="22" t="s">
        <v>328</v>
      </c>
      <c r="E242" s="22" t="s">
        <v>2619</v>
      </c>
      <c r="F242" s="12"/>
      <c r="G242" s="12"/>
      <c r="H242" s="14"/>
      <c r="I242" s="22" t="str">
        <f t="shared" si="21"/>
        <v>No</v>
      </c>
      <c r="J242" s="66" t="str">
        <f t="shared" si="26"/>
        <v>No</v>
      </c>
      <c r="K242" s="66" t="str">
        <f t="shared" si="25"/>
        <v/>
      </c>
      <c r="L242" s="66" t="str">
        <f t="shared" si="27"/>
        <v>No</v>
      </c>
      <c r="M242" s="66" t="str">
        <f t="shared" si="22"/>
        <v/>
      </c>
      <c r="N242" s="67">
        <f>VLOOKUP(Table1[[#This Row],[LEA]], RecFTEs, 4, FALSE)</f>
        <v>0</v>
      </c>
      <c r="O242" s="61">
        <f t="shared" si="23"/>
        <v>0</v>
      </c>
      <c r="P242" t="str">
        <f t="shared" si="24"/>
        <v>mcrowley@woburnps.com</v>
      </c>
      <c r="Q242" s="33"/>
      <c r="R242" s="36" t="str">
        <f>VLOOKUP(Table1[[#This Row],[LEA]],SurveyExport723!A:AX, 3, FALSE)</f>
        <v>Matthew Crowley</v>
      </c>
    </row>
    <row r="243" spans="1:18" hidden="1" x14ac:dyDescent="0.25">
      <c r="A243" t="s">
        <v>236</v>
      </c>
      <c r="B243" t="s">
        <v>346</v>
      </c>
      <c r="C243" s="12" t="str">
        <f>IF(AND(VLOOKUP(A243,RecFTEs,4,FALSE)&gt;0,Table1[[#This Row],[FinalStatus]]="No"),"*","")</f>
        <v/>
      </c>
      <c r="D243" s="22" t="s">
        <v>329</v>
      </c>
      <c r="E243" s="22" t="s">
        <v>4782</v>
      </c>
      <c r="F243" s="12"/>
      <c r="G243" s="12"/>
      <c r="H243" s="14"/>
      <c r="I243" s="22" t="str">
        <f t="shared" si="21"/>
        <v/>
      </c>
      <c r="J243" s="66" t="str">
        <f t="shared" si="26"/>
        <v/>
      </c>
      <c r="K243" s="66" t="str">
        <f t="shared" si="25"/>
        <v/>
      </c>
      <c r="L243" s="66" t="str">
        <f t="shared" si="27"/>
        <v>Yes</v>
      </c>
      <c r="M243" s="66" t="str">
        <f t="shared" si="22"/>
        <v/>
      </c>
      <c r="N243" s="67">
        <f>VLOOKUP(Table1[[#This Row],[LEA]], RecFTEs, 4, FALSE)</f>
        <v>134.87000000000003</v>
      </c>
      <c r="O243" s="61">
        <f t="shared" si="23"/>
        <v>1</v>
      </c>
      <c r="P243" t="str">
        <f t="shared" si="24"/>
        <v>monarrezr@worcesterschools.net</v>
      </c>
      <c r="Q243" s="37"/>
      <c r="R243" s="36" t="e">
        <f>VLOOKUP(Table1[[#This Row],[LEA]],SurveyExport723!A:AX, 3, FALSE)</f>
        <v>#N/A</v>
      </c>
    </row>
    <row r="244" spans="1:18" hidden="1" x14ac:dyDescent="0.25">
      <c r="A244" t="s">
        <v>237</v>
      </c>
      <c r="B244" t="s">
        <v>2444</v>
      </c>
      <c r="C244" s="12" t="str">
        <f>IF(AND(VLOOKUP(A244,RecFTEs,4,FALSE)&gt;0,Table1[[#This Row],[FinalStatus]]="No"),"*","")</f>
        <v/>
      </c>
      <c r="D244" s="22" t="s">
        <v>329</v>
      </c>
      <c r="E244" s="22" t="s">
        <v>4782</v>
      </c>
      <c r="F244" s="12"/>
      <c r="G244" s="12"/>
      <c r="H244" s="14"/>
      <c r="I244" s="22" t="str">
        <f t="shared" si="21"/>
        <v>Yes</v>
      </c>
      <c r="J244" s="66" t="str">
        <f t="shared" si="26"/>
        <v>Yes</v>
      </c>
      <c r="K244" s="66" t="str">
        <f t="shared" si="25"/>
        <v>1, 2, 4</v>
      </c>
      <c r="L244" s="66" t="str">
        <f t="shared" si="27"/>
        <v>Yes</v>
      </c>
      <c r="M244" s="66" t="str">
        <f t="shared" si="22"/>
        <v>1, 2, 4</v>
      </c>
      <c r="N244" s="67">
        <f>VLOOKUP(Table1[[#This Row],[LEA]], RecFTEs, 4, FALSE)</f>
        <v>13</v>
      </c>
      <c r="O244" s="61">
        <f t="shared" si="23"/>
        <v>0</v>
      </c>
      <c r="P244" t="str">
        <f t="shared" si="24"/>
        <v>gmorsedobosz@hr-k12.org</v>
      </c>
      <c r="Q244" s="37"/>
      <c r="R244" s="36" t="str">
        <f>VLOOKUP(Table1[[#This Row],[LEA]],SurveyExport723!A:AX, 3, FALSE)</f>
        <v>Gretchen Morse-Dobosz</v>
      </c>
    </row>
    <row r="245" spans="1:18" x14ac:dyDescent="0.25">
      <c r="A245" t="s">
        <v>238</v>
      </c>
      <c r="B245" t="s">
        <v>2446</v>
      </c>
      <c r="C245" s="12" t="str">
        <f>IF(AND(VLOOKUP(A245,RecFTEs,4,FALSE)&gt;0,Table1[[#This Row],[FinalStatus]]="No"),"*","")</f>
        <v/>
      </c>
      <c r="D245" s="22" t="s">
        <v>328</v>
      </c>
      <c r="E245" s="22" t="s">
        <v>2619</v>
      </c>
      <c r="F245" s="12"/>
      <c r="G245" s="12"/>
      <c r="H245" s="14"/>
      <c r="I245" s="22" t="str">
        <f t="shared" si="21"/>
        <v>No</v>
      </c>
      <c r="J245" s="66" t="str">
        <f t="shared" si="26"/>
        <v>No</v>
      </c>
      <c r="K245" s="66" t="str">
        <f t="shared" si="25"/>
        <v/>
      </c>
      <c r="L245" s="66" t="str">
        <f t="shared" si="27"/>
        <v>No</v>
      </c>
      <c r="M245" s="66" t="str">
        <f t="shared" si="22"/>
        <v/>
      </c>
      <c r="N245" s="67">
        <f>VLOOKUP(Table1[[#This Row],[LEA]], RecFTEs, 4, FALSE)</f>
        <v>0</v>
      </c>
      <c r="O245" s="61">
        <f t="shared" si="23"/>
        <v>0</v>
      </c>
      <c r="P245" t="str">
        <f t="shared" si="24"/>
        <v>camerona@wrenthamschools.org</v>
      </c>
      <c r="Q245" s="33"/>
      <c r="R245" s="36" t="str">
        <f>VLOOKUP(Table1[[#This Row],[LEA]],SurveyExport723!A:AX, 3, FALSE)</f>
        <v>Allan Cameron</v>
      </c>
    </row>
    <row r="246" spans="1:18" x14ac:dyDescent="0.25">
      <c r="A246" t="s">
        <v>239</v>
      </c>
      <c r="B246" t="s">
        <v>3948</v>
      </c>
      <c r="C246" s="12" t="str">
        <f>IF(AND(VLOOKUP(A246,RecFTEs,4,FALSE)&gt;0,Table1[[#This Row],[FinalStatus]]="No"),"*","")</f>
        <v/>
      </c>
      <c r="D246" s="22" t="s">
        <v>328</v>
      </c>
      <c r="E246" s="22" t="s">
        <v>2619</v>
      </c>
      <c r="F246" s="12"/>
      <c r="G246" s="12"/>
      <c r="H246" s="14"/>
      <c r="I246" s="22" t="str">
        <f t="shared" si="21"/>
        <v>No</v>
      </c>
      <c r="J246" s="66" t="str">
        <f t="shared" si="26"/>
        <v>No</v>
      </c>
      <c r="K246" s="66" t="str">
        <f t="shared" si="25"/>
        <v/>
      </c>
      <c r="L246" s="66" t="str">
        <f t="shared" si="27"/>
        <v>No</v>
      </c>
      <c r="M246" s="66" t="str">
        <f t="shared" si="22"/>
        <v/>
      </c>
      <c r="N246" s="67">
        <f>VLOOKUP(Table1[[#This Row],[LEA]], RecFTEs, 4, FALSE)</f>
        <v>0</v>
      </c>
      <c r="O246" s="61">
        <f t="shared" si="23"/>
        <v>0</v>
      </c>
      <c r="P246" t="str">
        <f t="shared" si="24"/>
        <v>alinkenhoker@smithtec.org</v>
      </c>
      <c r="Q246" s="37"/>
      <c r="R246" s="36" t="str">
        <f>VLOOKUP(Table1[[#This Row],[LEA]],SurveyExport723!A:AX, 3, FALSE)</f>
        <v>Andrew Linkenhoker</v>
      </c>
    </row>
    <row r="247" spans="1:18" x14ac:dyDescent="0.25">
      <c r="A247" t="s">
        <v>240</v>
      </c>
      <c r="B247" t="s">
        <v>2746</v>
      </c>
      <c r="C247" s="12" t="str">
        <f>IF(AND(VLOOKUP(A247,RecFTEs,4,FALSE)&gt;0,Table1[[#This Row],[FinalStatus]]="No"),"*","")</f>
        <v>*</v>
      </c>
      <c r="D247" s="22" t="s">
        <v>328</v>
      </c>
      <c r="E247" s="22" t="s">
        <v>2619</v>
      </c>
      <c r="F247" s="12"/>
      <c r="G247" s="12"/>
      <c r="H247" s="14"/>
      <c r="I247" s="22" t="str">
        <f t="shared" si="21"/>
        <v>No</v>
      </c>
      <c r="J247" s="66" t="str">
        <f t="shared" si="26"/>
        <v>No</v>
      </c>
      <c r="K247" s="66" t="str">
        <f t="shared" si="25"/>
        <v/>
      </c>
      <c r="L247" s="66" t="str">
        <f t="shared" si="27"/>
        <v>No</v>
      </c>
      <c r="M247" s="66" t="str">
        <f t="shared" si="22"/>
        <v/>
      </c>
      <c r="N247" s="67">
        <f>VLOOKUP(Table1[[#This Row],[LEA]], RecFTEs, 4, FALSE)</f>
        <v>6</v>
      </c>
      <c r="O247" s="61">
        <f t="shared" si="23"/>
        <v>0</v>
      </c>
      <c r="P247" t="str">
        <f t="shared" si="24"/>
        <v>plight@abschools.org</v>
      </c>
      <c r="Q247" s="33"/>
      <c r="R247" s="36" t="str">
        <f>VLOOKUP(Table1[[#This Row],[LEA]],SurveyExport723!A:AX, 3, FALSE)</f>
        <v>Peter Light</v>
      </c>
    </row>
    <row r="248" spans="1:18" hidden="1" x14ac:dyDescent="0.25">
      <c r="A248" t="s">
        <v>241</v>
      </c>
      <c r="B248" t="s">
        <v>3949</v>
      </c>
      <c r="C248" s="12" t="str">
        <f>IF(AND(VLOOKUP(A248,RecFTEs,4,FALSE)&gt;0,Table1[[#This Row],[FinalStatus]]="No"),"*","")</f>
        <v/>
      </c>
      <c r="D248" s="22" t="s">
        <v>329</v>
      </c>
      <c r="E248" s="22" t="s">
        <v>4183</v>
      </c>
      <c r="F248" s="12"/>
      <c r="G248" s="12"/>
      <c r="H248" s="14"/>
      <c r="I248" s="22" t="str">
        <f t="shared" si="21"/>
        <v>Yes</v>
      </c>
      <c r="J248" s="66" t="str">
        <f t="shared" si="26"/>
        <v>Yes</v>
      </c>
      <c r="K248" s="66" t="str">
        <f t="shared" si="25"/>
        <v>K-2, 5, 7-12</v>
      </c>
      <c r="L248" s="66" t="str">
        <f t="shared" si="27"/>
        <v>Yes</v>
      </c>
      <c r="M248" s="66" t="str">
        <f t="shared" si="22"/>
        <v>K-2, 5, 7-12</v>
      </c>
      <c r="N248" s="67">
        <f>VLOOKUP(Table1[[#This Row],[LEA]], RecFTEs, 4, FALSE)</f>
        <v>37.260000000000005</v>
      </c>
      <c r="O248" s="61">
        <f t="shared" si="23"/>
        <v>0</v>
      </c>
      <c r="P248" t="str">
        <f t="shared" si="24"/>
        <v>deana@acrsd.net</v>
      </c>
      <c r="Q248" s="33"/>
      <c r="R248" s="36" t="str">
        <f>VLOOKUP(Table1[[#This Row],[LEA]],SurveyExport723!A:AX, 3, FALSE)</f>
        <v>Lisa Bresett</v>
      </c>
    </row>
    <row r="249" spans="1:18" hidden="1" x14ac:dyDescent="0.25">
      <c r="A249" t="s">
        <v>242</v>
      </c>
      <c r="B249" t="s">
        <v>2753</v>
      </c>
      <c r="C249" s="12" t="str">
        <f>IF(AND(VLOOKUP(A249,RecFTEs,4,FALSE)&gt;0,Table1[[#This Row],[FinalStatus]]="No"),"*","")</f>
        <v/>
      </c>
      <c r="D249" s="22" t="s">
        <v>329</v>
      </c>
      <c r="E249" s="22" t="s">
        <v>4782</v>
      </c>
      <c r="F249" s="12"/>
      <c r="G249" s="12"/>
      <c r="H249" s="14"/>
      <c r="I249" s="22" t="str">
        <f t="shared" si="21"/>
        <v>Yes</v>
      </c>
      <c r="J249" s="66" t="str">
        <f t="shared" si="26"/>
        <v>Yes</v>
      </c>
      <c r="K249" s="66" t="str">
        <f t="shared" si="25"/>
        <v>Not specified- Contact the district</v>
      </c>
      <c r="L249" s="66" t="str">
        <f t="shared" si="27"/>
        <v>Yes</v>
      </c>
      <c r="M249" s="66" t="str">
        <f t="shared" si="22"/>
        <v>Not specified- Contact the district</v>
      </c>
      <c r="N249" s="67">
        <f>VLOOKUP(Table1[[#This Row],[LEA]], RecFTEs, 4, FALSE)</f>
        <v>95.539999999999992</v>
      </c>
      <c r="O249" s="61">
        <f t="shared" si="23"/>
        <v>0</v>
      </c>
      <c r="P249" t="str">
        <f t="shared" si="24"/>
        <v>slaughterd@arps.org</v>
      </c>
      <c r="Q249" s="33"/>
      <c r="R249" s="36" t="str">
        <f>VLOOKUP(Table1[[#This Row],[LEA]],SurveyExport723!A:AX, 3, FALSE)</f>
        <v>Shannon Bernacchia</v>
      </c>
    </row>
    <row r="250" spans="1:18" hidden="1" x14ac:dyDescent="0.25">
      <c r="A250" t="s">
        <v>243</v>
      </c>
      <c r="B250" t="s">
        <v>2755</v>
      </c>
      <c r="C250" s="12" t="str">
        <f>IF(AND(VLOOKUP(A250,RecFTEs,4,FALSE)&gt;0,Table1[[#This Row],[FinalStatus]]="No"),"*","")</f>
        <v/>
      </c>
      <c r="D250" s="22" t="s">
        <v>329</v>
      </c>
      <c r="E250" s="22" t="s">
        <v>2</v>
      </c>
      <c r="F250" s="12"/>
      <c r="G250" s="12"/>
      <c r="H250" s="14"/>
      <c r="I250" s="22" t="str">
        <f t="shared" si="21"/>
        <v>Yes</v>
      </c>
      <c r="J250" s="66" t="str">
        <f t="shared" si="26"/>
        <v>Yes</v>
      </c>
      <c r="K250" s="66" t="str">
        <f t="shared" si="25"/>
        <v>9-12</v>
      </c>
      <c r="L250" s="66" t="str">
        <f t="shared" si="27"/>
        <v>Yes</v>
      </c>
      <c r="M250" s="66" t="str">
        <f t="shared" si="22"/>
        <v>9-12</v>
      </c>
      <c r="N250" s="67">
        <f>VLOOKUP(Table1[[#This Row],[LEA]], RecFTEs, 4, FALSE)</f>
        <v>57.44</v>
      </c>
      <c r="O250" s="61">
        <f t="shared" si="23"/>
        <v>0</v>
      </c>
      <c r="P250" t="str">
        <f t="shared" si="24"/>
        <v>tstewart@awrsd.org</v>
      </c>
      <c r="Q250" s="37"/>
      <c r="R250" s="36" t="str">
        <f>VLOOKUP(Table1[[#This Row],[LEA]],SurveyExport723!A:AX, 3, FALSE)</f>
        <v>Eric DeHays</v>
      </c>
    </row>
    <row r="251" spans="1:18" hidden="1" x14ac:dyDescent="0.25">
      <c r="A251" t="s">
        <v>244</v>
      </c>
      <c r="B251" t="s">
        <v>2758</v>
      </c>
      <c r="C251" s="12" t="str">
        <f>IF(AND(VLOOKUP(A251,RecFTEs,4,FALSE)&gt;0,Table1[[#This Row],[FinalStatus]]="No"),"*","")</f>
        <v/>
      </c>
      <c r="D251" s="22" t="s">
        <v>329</v>
      </c>
      <c r="E251" s="22" t="s">
        <v>4782</v>
      </c>
      <c r="F251" s="12"/>
      <c r="G251" s="12"/>
      <c r="H251" s="14"/>
      <c r="I251" s="22" t="str">
        <f t="shared" si="21"/>
        <v>Yes</v>
      </c>
      <c r="J251" s="66" t="str">
        <f t="shared" si="26"/>
        <v>Yes</v>
      </c>
      <c r="K251" s="66" t="str">
        <f t="shared" si="25"/>
        <v>K, 2, 4-5, 9-12</v>
      </c>
      <c r="L251" s="66" t="str">
        <f t="shared" si="27"/>
        <v>Yes</v>
      </c>
      <c r="M251" s="66" t="str">
        <f t="shared" si="22"/>
        <v>K, 2, 4-5, 9-12</v>
      </c>
      <c r="N251" s="67">
        <f>VLOOKUP(Table1[[#This Row],[LEA]], RecFTEs, 4, FALSE)</f>
        <v>27.970000000000002</v>
      </c>
      <c r="O251" s="61">
        <f t="shared" si="23"/>
        <v>0</v>
      </c>
      <c r="P251" t="str">
        <f t="shared" si="24"/>
        <v>mehrenworth@arrsd.org</v>
      </c>
      <c r="Q251" s="37"/>
      <c r="R251" s="36" t="str">
        <f>VLOOKUP(Table1[[#This Row],[LEA]],SurveyExport723!A:AX, 3, FALSE)</f>
        <v>Jody Leazott</v>
      </c>
    </row>
    <row r="252" spans="1:18" hidden="1" x14ac:dyDescent="0.25">
      <c r="A252" t="s">
        <v>245</v>
      </c>
      <c r="B252" t="s">
        <v>2762</v>
      </c>
      <c r="C252" s="12" t="str">
        <f>IF(AND(VLOOKUP(A252,RecFTEs,4,FALSE)&gt;0,Table1[[#This Row],[FinalStatus]]="No"),"*","")</f>
        <v/>
      </c>
      <c r="D252" s="22" t="s">
        <v>329</v>
      </c>
      <c r="E252" s="22" t="s">
        <v>5972</v>
      </c>
      <c r="F252" s="12"/>
      <c r="G252" s="12"/>
      <c r="H252" s="14"/>
      <c r="I252" s="22" t="str">
        <f t="shared" si="21"/>
        <v>Yes</v>
      </c>
      <c r="J252" s="66" t="str">
        <f t="shared" si="26"/>
        <v>Yes</v>
      </c>
      <c r="K252" s="66" t="str">
        <f t="shared" si="25"/>
        <v>K-9</v>
      </c>
      <c r="L252" s="66" t="str">
        <f t="shared" si="27"/>
        <v>Yes</v>
      </c>
      <c r="M252" s="66" t="str">
        <f t="shared" si="22"/>
        <v>K-9</v>
      </c>
      <c r="N252" s="67">
        <f>VLOOKUP(Table1[[#This Row],[LEA]], RecFTEs, 4, FALSE)</f>
        <v>94.20999999999998</v>
      </c>
      <c r="O252" s="61">
        <f t="shared" si="23"/>
        <v>0</v>
      </c>
      <c r="P252" t="str">
        <f t="shared" si="24"/>
        <v>arenda@asrsd.org</v>
      </c>
      <c r="Q252" s="33"/>
      <c r="R252" s="36" t="str">
        <f>VLOOKUP(Table1[[#This Row],[LEA]],SurveyExport723!A:AX, 3, FALSE)</f>
        <v>Michelle Towne</v>
      </c>
    </row>
    <row r="253" spans="1:18" hidden="1" x14ac:dyDescent="0.25">
      <c r="A253" t="s">
        <v>246</v>
      </c>
      <c r="B253" t="s">
        <v>564</v>
      </c>
      <c r="C253" s="12" t="str">
        <f>IF(AND(VLOOKUP(A253,RecFTEs,4,FALSE)&gt;0,Table1[[#This Row],[FinalStatus]]="No"),"*","")</f>
        <v/>
      </c>
      <c r="D253" s="22" t="s">
        <v>329</v>
      </c>
      <c r="E253" s="22" t="s">
        <v>4782</v>
      </c>
      <c r="F253" s="12"/>
      <c r="G253" s="12"/>
      <c r="H253" s="14"/>
      <c r="I253" s="22" t="str">
        <f t="shared" si="21"/>
        <v>Yes</v>
      </c>
      <c r="J253" s="66" t="str">
        <f t="shared" si="26"/>
        <v>Yes</v>
      </c>
      <c r="K253" s="66" t="str">
        <f t="shared" si="25"/>
        <v>Not specified- Contact the district</v>
      </c>
      <c r="L253" s="66" t="str">
        <f t="shared" si="27"/>
        <v>Yes</v>
      </c>
      <c r="M253" s="66" t="str">
        <f t="shared" si="22"/>
        <v>Not specified- Contact the district</v>
      </c>
      <c r="N253" s="67">
        <f>VLOOKUP(Table1[[#This Row],[LEA]], RecFTEs, 4, FALSE)</f>
        <v>242.25000000000006</v>
      </c>
      <c r="O253" s="61">
        <f t="shared" si="23"/>
        <v>0</v>
      </c>
      <c r="P253" t="str">
        <f t="shared" si="24"/>
        <v>peter.dillon@bhrsd.org</v>
      </c>
      <c r="Q253" s="33"/>
      <c r="R253" s="36" t="str">
        <f>VLOOKUP(Table1[[#This Row],[LEA]],SurveyExport723!A:AX, 3, FALSE)</f>
        <v>Peter  Dillon</v>
      </c>
    </row>
    <row r="254" spans="1:18" hidden="1" x14ac:dyDescent="0.25">
      <c r="A254" t="s">
        <v>247</v>
      </c>
      <c r="B254" t="s">
        <v>2770</v>
      </c>
      <c r="C254" s="12" t="str">
        <f>IF(AND(VLOOKUP(A254,RecFTEs,4,FALSE)&gt;0,Table1[[#This Row],[FinalStatus]]="No"),"*","")</f>
        <v/>
      </c>
      <c r="D254" s="22" t="s">
        <v>329</v>
      </c>
      <c r="E254" s="22" t="s">
        <v>5973</v>
      </c>
      <c r="F254" s="12"/>
      <c r="G254" s="12"/>
      <c r="H254" s="14"/>
      <c r="I254" s="22" t="str">
        <f t="shared" si="21"/>
        <v>Yes</v>
      </c>
      <c r="J254" s="66" t="str">
        <f t="shared" si="26"/>
        <v>Yes</v>
      </c>
      <c r="K254" s="66" t="str">
        <f t="shared" si="25"/>
        <v xml:space="preserve">7, 10 </v>
      </c>
      <c r="L254" s="66" t="str">
        <f t="shared" si="27"/>
        <v>Yes</v>
      </c>
      <c r="M254" s="66" t="str">
        <f t="shared" si="22"/>
        <v xml:space="preserve">7, 10 </v>
      </c>
      <c r="N254" s="67">
        <f>VLOOKUP(Table1[[#This Row],[LEA]], RecFTEs, 4, FALSE)</f>
        <v>75.180000000000007</v>
      </c>
      <c r="O254" s="61">
        <f t="shared" si="23"/>
        <v>0</v>
      </c>
      <c r="P254" t="str">
        <f t="shared" si="24"/>
        <v>ccostello@bbrsd.org</v>
      </c>
      <c r="Q254" s="33"/>
      <c r="R254" s="36" t="str">
        <f>VLOOKUP(Table1[[#This Row],[LEA]],SurveyExport723!A:AX, 3, FALSE)</f>
        <v>Joseph Sposato</v>
      </c>
    </row>
    <row r="255" spans="1:18" hidden="1" x14ac:dyDescent="0.25">
      <c r="A255" t="s">
        <v>248</v>
      </c>
      <c r="B255" t="s">
        <v>2774</v>
      </c>
      <c r="C255" s="12" t="str">
        <f>IF(AND(VLOOKUP(A255,RecFTEs,4,FALSE)&gt;0,Table1[[#This Row],[FinalStatus]]="No"),"*","")</f>
        <v/>
      </c>
      <c r="D255" s="22" t="s">
        <v>329</v>
      </c>
      <c r="E255" s="22" t="s">
        <v>4782</v>
      </c>
      <c r="F255" s="12"/>
      <c r="G255" s="12"/>
      <c r="H255" s="14"/>
      <c r="I255" s="22" t="str">
        <f t="shared" si="21"/>
        <v/>
      </c>
      <c r="J255" s="66" t="str">
        <f t="shared" si="26"/>
        <v/>
      </c>
      <c r="K255" s="66" t="str">
        <f t="shared" si="25"/>
        <v/>
      </c>
      <c r="L255" s="66" t="str">
        <f t="shared" si="27"/>
        <v>Yes</v>
      </c>
      <c r="M255" s="66" t="s">
        <v>4434</v>
      </c>
      <c r="N255" s="67">
        <f>VLOOKUP(Table1[[#This Row],[LEA]], RecFTEs, 4, FALSE)</f>
        <v>30.2</v>
      </c>
      <c r="O255" s="61">
        <f t="shared" si="23"/>
        <v>1</v>
      </c>
      <c r="P255" t="str">
        <f t="shared" si="24"/>
        <v>jdefalco@bmrsd.net</v>
      </c>
      <c r="Q255" s="37"/>
      <c r="R255" s="36" t="e">
        <f>VLOOKUP(Table1[[#This Row],[LEA]],SurveyExport723!A:AX, 3, FALSE)</f>
        <v>#N/A</v>
      </c>
    </row>
    <row r="256" spans="1:18" hidden="1" x14ac:dyDescent="0.25">
      <c r="A256" t="s">
        <v>249</v>
      </c>
      <c r="B256" t="s">
        <v>2777</v>
      </c>
      <c r="C256" s="12" t="str">
        <f>IF(AND(VLOOKUP(A256,RecFTEs,4,FALSE)&gt;0,Table1[[#This Row],[FinalStatus]]="No"),"*","")</f>
        <v/>
      </c>
      <c r="D256" s="22" t="s">
        <v>329</v>
      </c>
      <c r="E256" s="22" t="s">
        <v>1</v>
      </c>
      <c r="F256" s="12"/>
      <c r="G256" s="12"/>
      <c r="H256" s="14"/>
      <c r="I256" s="22" t="str">
        <f t="shared" si="21"/>
        <v>Yes</v>
      </c>
      <c r="J256" s="66" t="str">
        <f t="shared" si="26"/>
        <v>Yes</v>
      </c>
      <c r="K256" s="66" t="str">
        <f t="shared" si="25"/>
        <v>9</v>
      </c>
      <c r="L256" s="66" t="str">
        <f t="shared" si="27"/>
        <v>Yes</v>
      </c>
      <c r="M256" s="66" t="str">
        <f t="shared" si="22"/>
        <v>9</v>
      </c>
      <c r="N256" s="67">
        <f>VLOOKUP(Table1[[#This Row],[LEA]], RecFTEs, 4, FALSE)</f>
        <v>27</v>
      </c>
      <c r="O256" s="61">
        <f t="shared" si="23"/>
        <v>0</v>
      </c>
      <c r="P256" t="str">
        <f t="shared" si="24"/>
        <v>rpowers@bridge-rayn.org</v>
      </c>
      <c r="Q256" s="33"/>
      <c r="R256" s="36" t="str">
        <f>VLOOKUP(Table1[[#This Row],[LEA]],SurveyExport723!A:AX, 3, FALSE)</f>
        <v>Judy MacDougall</v>
      </c>
    </row>
    <row r="257" spans="1:18" hidden="1" x14ac:dyDescent="0.25">
      <c r="A257" t="s">
        <v>250</v>
      </c>
      <c r="B257" t="s">
        <v>2783</v>
      </c>
      <c r="C257" s="12" t="str">
        <f>IF(AND(VLOOKUP(A257,RecFTEs,4,FALSE)&gt;0,Table1[[#This Row],[FinalStatus]]="No"),"*","")</f>
        <v/>
      </c>
      <c r="D257" s="22" t="s">
        <v>329</v>
      </c>
      <c r="E257" s="22" t="s">
        <v>4782</v>
      </c>
      <c r="F257" s="12"/>
      <c r="G257" s="12"/>
      <c r="H257" s="14"/>
      <c r="I257" s="22" t="str">
        <f t="shared" si="21"/>
        <v>Yes</v>
      </c>
      <c r="J257" s="66" t="str">
        <f t="shared" si="26"/>
        <v>Yes</v>
      </c>
      <c r="K257" s="66" t="str">
        <f t="shared" si="25"/>
        <v>Not specified- Contact the district</v>
      </c>
      <c r="L257" s="66" t="str">
        <f t="shared" si="27"/>
        <v>Yes</v>
      </c>
      <c r="M257" s="66" t="str">
        <f t="shared" si="22"/>
        <v>Not specified- Contact the district</v>
      </c>
      <c r="N257" s="67">
        <f>VLOOKUP(Table1[[#This Row],[LEA]], RecFTEs, 4, FALSE)</f>
        <v>15</v>
      </c>
      <c r="O257" s="61">
        <f t="shared" si="23"/>
        <v>0</v>
      </c>
      <c r="P257" t="str">
        <f t="shared" si="24"/>
        <v>dbonneville@hr-k12.org</v>
      </c>
      <c r="Q257" s="33"/>
      <c r="R257" s="36" t="str">
        <f>VLOOKUP(Table1[[#This Row],[LEA]],SurveyExport723!A:AX, 3, FALSE)</f>
        <v>Amanda Faro</v>
      </c>
    </row>
    <row r="258" spans="1:18" hidden="1" x14ac:dyDescent="0.25">
      <c r="A258" t="s">
        <v>251</v>
      </c>
      <c r="B258" t="s">
        <v>779</v>
      </c>
      <c r="C258" s="12" t="str">
        <f>IF(AND(VLOOKUP(A258,RecFTEs,4,FALSE)&gt;0,Table1[[#This Row],[FinalStatus]]="No"),"*","")</f>
        <v/>
      </c>
      <c r="D258" s="22" t="s">
        <v>329</v>
      </c>
      <c r="E258" s="22" t="s">
        <v>5974</v>
      </c>
      <c r="F258" s="12"/>
      <c r="G258" s="12"/>
      <c r="H258" s="14"/>
      <c r="I258" s="22" t="str">
        <f t="shared" si="21"/>
        <v>Yes</v>
      </c>
      <c r="J258" s="66" t="str">
        <f t="shared" si="26"/>
        <v>Yes</v>
      </c>
      <c r="K258" s="66" t="str">
        <f t="shared" si="25"/>
        <v>K-5, 7,  9-12</v>
      </c>
      <c r="L258" s="66" t="str">
        <f t="shared" si="27"/>
        <v>Yes</v>
      </c>
      <c r="M258" s="66" t="str">
        <f t="shared" si="22"/>
        <v>K-5, 7,  9-12</v>
      </c>
      <c r="N258" s="67">
        <f>VLOOKUP(Table1[[#This Row],[LEA]], RecFTEs, 4, FALSE)</f>
        <v>210.77</v>
      </c>
      <c r="O258" s="61">
        <f t="shared" si="23"/>
        <v>0</v>
      </c>
      <c r="P258" t="str">
        <f t="shared" si="24"/>
        <v>lblakedavis@cbrsd.org</v>
      </c>
      <c r="Q258" s="33"/>
      <c r="R258" s="36" t="str">
        <f>VLOOKUP(Table1[[#This Row],[LEA]],SurveyExport723!A:AX, 3, FALSE)</f>
        <v>Michael Henault</v>
      </c>
    </row>
    <row r="259" spans="1:18" x14ac:dyDescent="0.25">
      <c r="A259" t="s">
        <v>252</v>
      </c>
      <c r="B259" t="s">
        <v>2779</v>
      </c>
      <c r="C259" s="12" t="str">
        <f>IF(AND(VLOOKUP(A259,RecFTEs,4,FALSE)&gt;0,Table1[[#This Row],[FinalStatus]]="No"),"*","")</f>
        <v/>
      </c>
      <c r="D259" s="22" t="s">
        <v>328</v>
      </c>
      <c r="E259" s="22" t="s">
        <v>2619</v>
      </c>
      <c r="F259" s="12"/>
      <c r="G259" s="12"/>
      <c r="H259" s="14"/>
      <c r="I259" s="22" t="str">
        <f t="shared" si="21"/>
        <v>No</v>
      </c>
      <c r="J259" s="66" t="str">
        <f t="shared" si="26"/>
        <v>No</v>
      </c>
      <c r="K259" s="66" t="str">
        <f t="shared" si="25"/>
        <v/>
      </c>
      <c r="L259" s="66" t="str">
        <f t="shared" si="27"/>
        <v>No</v>
      </c>
      <c r="M259" s="66" t="str">
        <f t="shared" si="22"/>
        <v/>
      </c>
      <c r="N259" s="67">
        <f>VLOOKUP(Table1[[#This Row],[LEA]], RecFTEs, 4, FALSE)</f>
        <v>0</v>
      </c>
      <c r="O259" s="61">
        <f t="shared" si="23"/>
        <v>0</v>
      </c>
      <c r="P259" t="str">
        <f t="shared" si="24"/>
        <v>lhunter@concordps.org</v>
      </c>
      <c r="Q259" s="37"/>
      <c r="R259" s="36" t="str">
        <f>VLOOKUP(Table1[[#This Row],[LEA]],SurveyExport723!A:AX, 3, FALSE)</f>
        <v>Erin Higgins</v>
      </c>
    </row>
    <row r="260" spans="1:18" hidden="1" x14ac:dyDescent="0.25">
      <c r="A260" t="s">
        <v>253</v>
      </c>
      <c r="B260" t="s">
        <v>2787</v>
      </c>
      <c r="C260" s="12" t="str">
        <f>IF(AND(VLOOKUP(A260,RecFTEs,4,FALSE)&gt;0,Table1[[#This Row],[FinalStatus]]="No"),"*","")</f>
        <v/>
      </c>
      <c r="D260" s="22" t="s">
        <v>329</v>
      </c>
      <c r="E260" s="22" t="s">
        <v>4782</v>
      </c>
      <c r="F260" s="12"/>
      <c r="G260" s="12"/>
      <c r="H260" s="14"/>
      <c r="I260" s="22" t="str">
        <f t="shared" si="21"/>
        <v>Yes</v>
      </c>
      <c r="J260" s="66" t="str">
        <f t="shared" si="26"/>
        <v>Yes</v>
      </c>
      <c r="K260" s="66" t="str">
        <f t="shared" si="25"/>
        <v>Not specified- Contact the district</v>
      </c>
      <c r="L260" s="66" t="str">
        <f t="shared" si="27"/>
        <v>Yes</v>
      </c>
      <c r="M260" s="66" t="str">
        <f t="shared" si="22"/>
        <v>Not specified- Contact the district</v>
      </c>
      <c r="N260" s="67">
        <f>VLOOKUP(Table1[[#This Row],[LEA]], RecFTEs, 4, FALSE)</f>
        <v>146.73000000000002</v>
      </c>
      <c r="O260" s="61">
        <f t="shared" si="23"/>
        <v>0</v>
      </c>
      <c r="P260" t="str">
        <f t="shared" si="24"/>
        <v>smithm@dy-regional.k12.ma.us</v>
      </c>
      <c r="Q260" s="33"/>
      <c r="R260" s="36" t="str">
        <f>VLOOKUP(Table1[[#This Row],[LEA]],SurveyExport723!A:AX, 3, FALSE)</f>
        <v>Marc J. Smith</v>
      </c>
    </row>
    <row r="261" spans="1:18" hidden="1" x14ac:dyDescent="0.25">
      <c r="A261" t="s">
        <v>254</v>
      </c>
      <c r="B261" t="s">
        <v>2788</v>
      </c>
      <c r="C261" s="12" t="str">
        <f>IF(AND(VLOOKUP(A261,RecFTEs,4,FALSE)&gt;0,Table1[[#This Row],[FinalStatus]]="No"),"*","")</f>
        <v/>
      </c>
      <c r="D261" s="22" t="s">
        <v>329</v>
      </c>
      <c r="E261" s="22" t="s">
        <v>4782</v>
      </c>
      <c r="F261" s="12"/>
      <c r="G261" s="12"/>
      <c r="H261" s="14"/>
      <c r="I261" s="22" t="str">
        <f t="shared" si="21"/>
        <v>Yes</v>
      </c>
      <c r="J261" s="66" t="str">
        <f t="shared" si="26"/>
        <v>Yes</v>
      </c>
      <c r="K261" s="66" t="str">
        <f t="shared" si="25"/>
        <v>9-12</v>
      </c>
      <c r="L261" s="66" t="str">
        <f t="shared" si="27"/>
        <v>Yes</v>
      </c>
      <c r="M261" s="66" t="str">
        <f t="shared" si="22"/>
        <v>9-12</v>
      </c>
      <c r="N261" s="67">
        <f>VLOOKUP(Table1[[#This Row],[LEA]], RecFTEs, 4, FALSE)</f>
        <v>11.4</v>
      </c>
      <c r="O261" s="61">
        <f t="shared" si="23"/>
        <v>0</v>
      </c>
      <c r="P261" t="str">
        <f t="shared" si="24"/>
        <v>bruney@drregional.org</v>
      </c>
      <c r="Q261" s="37"/>
      <c r="R261" s="36" t="str">
        <f>VLOOKUP(Table1[[#This Row],[LEA]],SurveyExport723!A:AX, 3, FALSE)</f>
        <v>Erin Rezendes</v>
      </c>
    </row>
    <row r="262" spans="1:18" x14ac:dyDescent="0.25">
      <c r="A262" t="s">
        <v>255</v>
      </c>
      <c r="B262" t="s">
        <v>2789</v>
      </c>
      <c r="C262" s="12" t="str">
        <f>IF(AND(VLOOKUP(A262,RecFTEs,4,FALSE)&gt;0,Table1[[#This Row],[FinalStatus]]="No"),"*","")</f>
        <v/>
      </c>
      <c r="D262" s="22" t="s">
        <v>328</v>
      </c>
      <c r="E262" s="22"/>
      <c r="F262" s="12"/>
      <c r="G262" s="12"/>
      <c r="H262" s="14"/>
      <c r="I262" s="22" t="str">
        <f t="shared" si="21"/>
        <v>No</v>
      </c>
      <c r="J262" s="66" t="str">
        <f t="shared" si="26"/>
        <v>No</v>
      </c>
      <c r="K262" s="66" t="str">
        <f t="shared" si="25"/>
        <v/>
      </c>
      <c r="L262" s="66" t="str">
        <f t="shared" si="27"/>
        <v>No</v>
      </c>
      <c r="M262" s="66" t="str">
        <f t="shared" si="22"/>
        <v/>
      </c>
      <c r="N262" s="67">
        <f>VLOOKUP(Table1[[#This Row],[LEA]], RecFTEs, 4, FALSE)</f>
        <v>0</v>
      </c>
      <c r="O262" s="61">
        <f t="shared" si="23"/>
        <v>0</v>
      </c>
      <c r="P262" t="str">
        <f t="shared" si="24"/>
        <v>Mccoye@doversherborn.org</v>
      </c>
      <c r="Q262" s="37"/>
      <c r="R262" s="36" t="str">
        <f>VLOOKUP(Table1[[#This Row],[LEA]],SurveyExport723!A:AX, 3, FALSE)</f>
        <v>Diane McCrobie</v>
      </c>
    </row>
    <row r="263" spans="1:18" hidden="1" x14ac:dyDescent="0.25">
      <c r="A263" t="s">
        <v>256</v>
      </c>
      <c r="B263" t="s">
        <v>2780</v>
      </c>
      <c r="C263" s="12" t="str">
        <f>IF(AND(VLOOKUP(A263,RecFTEs,4,FALSE)&gt;0,Table1[[#This Row],[FinalStatus]]="No"),"*","")</f>
        <v/>
      </c>
      <c r="D263" s="22" t="s">
        <v>329</v>
      </c>
      <c r="E263" s="22" t="s">
        <v>4180</v>
      </c>
      <c r="F263" s="12"/>
      <c r="G263" s="12"/>
      <c r="H263" s="14"/>
      <c r="I263" s="22" t="str">
        <f t="shared" si="21"/>
        <v>Yes</v>
      </c>
      <c r="J263" s="66" t="str">
        <f t="shared" si="26"/>
        <v>Yes</v>
      </c>
      <c r="K263" s="66" t="str">
        <f t="shared" si="25"/>
        <v>5-12</v>
      </c>
      <c r="L263" s="66" t="str">
        <f t="shared" si="27"/>
        <v>Yes</v>
      </c>
      <c r="M263" s="66" t="str">
        <f t="shared" si="22"/>
        <v>5-12</v>
      </c>
      <c r="N263" s="67">
        <f>VLOOKUP(Table1[[#This Row],[LEA]], RecFTEs, 4, FALSE)</f>
        <v>173.51000000000002</v>
      </c>
      <c r="O263" s="61">
        <f t="shared" si="23"/>
        <v>0</v>
      </c>
      <c r="P263" t="str">
        <f t="shared" si="24"/>
        <v>slamarche@dcrsd.org</v>
      </c>
      <c r="Q263" s="33"/>
      <c r="R263" s="36" t="str">
        <f>VLOOKUP(Table1[[#This Row],[LEA]],SurveyExport723!A:AX, 3, FALSE)</f>
        <v>Steven M. Lamarche</v>
      </c>
    </row>
    <row r="264" spans="1:18" hidden="1" x14ac:dyDescent="0.25">
      <c r="A264" t="s">
        <v>257</v>
      </c>
      <c r="B264" t="s">
        <v>1684</v>
      </c>
      <c r="C264" s="12" t="str">
        <f>IF(AND(VLOOKUP(A264,RecFTEs,4,FALSE)&gt;0,Table1[[#This Row],[FinalStatus]]="No"),"*","")</f>
        <v/>
      </c>
      <c r="D264" s="22" t="s">
        <v>329</v>
      </c>
      <c r="E264" s="22" t="s">
        <v>4873</v>
      </c>
      <c r="F264" s="12"/>
      <c r="G264" s="12"/>
      <c r="H264" s="14"/>
      <c r="I264" s="22" t="str">
        <f t="shared" si="21"/>
        <v>Yes</v>
      </c>
      <c r="J264" s="66" t="str">
        <f t="shared" si="26"/>
        <v>Yes</v>
      </c>
      <c r="K264" s="66" t="str">
        <f t="shared" si="25"/>
        <v>Not specified- Contact the district</v>
      </c>
      <c r="L264" s="66" t="str">
        <f t="shared" si="27"/>
        <v>Yes</v>
      </c>
      <c r="M264" s="66" t="str">
        <f t="shared" si="22"/>
        <v>Not specified- Contact the district</v>
      </c>
      <c r="N264" s="67">
        <f>VLOOKUP(Table1[[#This Row],[LEA]], RecFTEs, 4, FALSE)</f>
        <v>173.27999999999997</v>
      </c>
      <c r="O264" s="61">
        <f t="shared" si="23"/>
        <v>0</v>
      </c>
      <c r="P264" t="str">
        <f t="shared" si="24"/>
        <v>clenchyb@nausetschools.org</v>
      </c>
      <c r="Q264" s="33"/>
      <c r="R264" s="36" t="str">
        <f>VLOOKUP(Table1[[#This Row],[LEA]],SurveyExport723!A:AX, 3, FALSE)</f>
        <v>Arlynn Consiglio</v>
      </c>
    </row>
    <row r="265" spans="1:18" hidden="1" x14ac:dyDescent="0.25">
      <c r="A265" t="s">
        <v>258</v>
      </c>
      <c r="B265" t="s">
        <v>2810</v>
      </c>
      <c r="C265" s="12" t="str">
        <f>IF(AND(VLOOKUP(A265,RecFTEs,4,FALSE)&gt;0,Table1[[#This Row],[FinalStatus]]="No"),"*","")</f>
        <v/>
      </c>
      <c r="D265" s="22" t="s">
        <v>329</v>
      </c>
      <c r="E265" s="22" t="s">
        <v>4782</v>
      </c>
      <c r="F265" s="12"/>
      <c r="G265" s="12"/>
      <c r="H265" s="14"/>
      <c r="I265" s="22" t="str">
        <f t="shared" si="21"/>
        <v>Yes</v>
      </c>
      <c r="J265" s="66" t="str">
        <f t="shared" si="26"/>
        <v>Yes</v>
      </c>
      <c r="K265" s="66" t="str">
        <f t="shared" si="25"/>
        <v>K-6</v>
      </c>
      <c r="L265" s="66" t="str">
        <f t="shared" si="27"/>
        <v>Yes</v>
      </c>
      <c r="M265" s="66" t="str">
        <f t="shared" si="22"/>
        <v>K-6</v>
      </c>
      <c r="N265" s="67">
        <f>VLOOKUP(Table1[[#This Row],[LEA]], RecFTEs, 4, FALSE)</f>
        <v>19.28</v>
      </c>
      <c r="O265" s="61">
        <f t="shared" si="23"/>
        <v>0</v>
      </c>
      <c r="P265" t="str">
        <f t="shared" si="24"/>
        <v>tlee@frrsd.org</v>
      </c>
      <c r="Q265" s="37"/>
      <c r="R265" s="36" t="str">
        <f>VLOOKUP(Table1[[#This Row],[LEA]],SurveyExport723!A:AX, 3, FALSE)</f>
        <v>Timothy Lee</v>
      </c>
    </row>
    <row r="266" spans="1:18" hidden="1" x14ac:dyDescent="0.25">
      <c r="A266" t="s">
        <v>259</v>
      </c>
      <c r="B266" t="s">
        <v>2796</v>
      </c>
      <c r="C266" s="12" t="str">
        <f>IF(AND(VLOOKUP(A266,RecFTEs,4,FALSE)&gt;0,Table1[[#This Row],[FinalStatus]]="No"),"*","")</f>
        <v/>
      </c>
      <c r="D266" s="22" t="s">
        <v>329</v>
      </c>
      <c r="E266" s="22" t="s">
        <v>4782</v>
      </c>
      <c r="F266" s="12"/>
      <c r="G266" s="12"/>
      <c r="H266" s="14"/>
      <c r="I266" s="22" t="str">
        <f t="shared" si="21"/>
        <v>Yes</v>
      </c>
      <c r="J266" s="66" t="str">
        <f t="shared" si="26"/>
        <v>Yes</v>
      </c>
      <c r="K266" s="66" t="str">
        <f t="shared" si="25"/>
        <v>Not specified- Contact the district</v>
      </c>
      <c r="L266" s="66" t="str">
        <f t="shared" si="27"/>
        <v>Yes</v>
      </c>
      <c r="M266" s="66" t="str">
        <f t="shared" si="22"/>
        <v>Not specified- Contact the district</v>
      </c>
      <c r="N266" s="67">
        <f>VLOOKUP(Table1[[#This Row],[LEA]], RecFTEs, 4, FALSE)</f>
        <v>48.8</v>
      </c>
      <c r="O266" s="61">
        <f t="shared" si="23"/>
        <v>0</v>
      </c>
      <c r="P266" t="str">
        <f t="shared" si="24"/>
        <v>astrauss@freelake.org</v>
      </c>
      <c r="Q266" s="33"/>
      <c r="R266" s="36" t="str">
        <f>VLOOKUP(Table1[[#This Row],[LEA]],SurveyExport723!A:AX, 3, FALSE)</f>
        <v>Teri Fleming</v>
      </c>
    </row>
    <row r="267" spans="1:18" hidden="1" x14ac:dyDescent="0.25">
      <c r="A267" t="s">
        <v>260</v>
      </c>
      <c r="B267" t="s">
        <v>1086</v>
      </c>
      <c r="C267" s="12" t="str">
        <f>IF(AND(VLOOKUP(A267,RecFTEs,4,FALSE)&gt;0,Table1[[#This Row],[FinalStatus]]="No"),"*","")</f>
        <v/>
      </c>
      <c r="D267" s="22" t="s">
        <v>329</v>
      </c>
      <c r="E267" s="22" t="s">
        <v>4782</v>
      </c>
      <c r="F267" s="12"/>
      <c r="G267" s="12"/>
      <c r="H267" s="14"/>
      <c r="I267" s="22" t="str">
        <f t="shared" si="21"/>
        <v>Yes</v>
      </c>
      <c r="J267" s="66" t="str">
        <f t="shared" si="26"/>
        <v>Yes</v>
      </c>
      <c r="K267" s="66" t="str">
        <f t="shared" si="25"/>
        <v>Not specified- Contact the district</v>
      </c>
      <c r="L267" s="66" t="str">
        <f t="shared" si="27"/>
        <v>Yes</v>
      </c>
      <c r="M267" s="66" t="str">
        <f t="shared" si="22"/>
        <v>Not specified- Contact the district</v>
      </c>
      <c r="N267" s="67">
        <f>VLOOKUP(Table1[[#This Row],[LEA]], RecFTEs, 4, FALSE)</f>
        <v>160.94</v>
      </c>
      <c r="O267" s="61">
        <f t="shared" si="23"/>
        <v>0</v>
      </c>
      <c r="P267" t="str">
        <f t="shared" si="24"/>
        <v>darius.modestow@frsu38.org</v>
      </c>
      <c r="Q267" s="37"/>
      <c r="R267" s="36" t="str">
        <f>VLOOKUP(Table1[[#This Row],[LEA]],SurveyExport723!A:AX, 3, FALSE)</f>
        <v>Darius Modestow</v>
      </c>
    </row>
    <row r="268" spans="1:18" hidden="1" x14ac:dyDescent="0.25">
      <c r="A268" t="s">
        <v>261</v>
      </c>
      <c r="B268" t="s">
        <v>1096</v>
      </c>
      <c r="C268" s="12" t="str">
        <f>IF(AND(VLOOKUP(A268,RecFTEs,4,FALSE)&gt;0,Table1[[#This Row],[FinalStatus]]="No"),"*","")</f>
        <v/>
      </c>
      <c r="D268" s="22" t="s">
        <v>329</v>
      </c>
      <c r="E268" s="22" t="s">
        <v>4782</v>
      </c>
      <c r="F268" s="12"/>
      <c r="G268" s="12"/>
      <c r="H268" s="14"/>
      <c r="I268" s="22" t="str">
        <f t="shared" ref="I268:I332" si="28">IF(ISNA(VLOOKUP($A268,survey,9,FALSE)),"",VLOOKUP($A268,survey,9,FALSE))</f>
        <v>Yes</v>
      </c>
      <c r="J268" s="66" t="str">
        <f t="shared" si="26"/>
        <v>Yes</v>
      </c>
      <c r="K268" s="66" t="str">
        <f t="shared" si="25"/>
        <v>Not specified- Contact the district</v>
      </c>
      <c r="L268" s="66" t="str">
        <f t="shared" si="27"/>
        <v>Yes</v>
      </c>
      <c r="M268" s="66" t="str">
        <f t="shared" ref="M268:M331" si="29">IF(K268&lt;&gt;"",K268,IF(H268&lt;&gt;0,H268,""))</f>
        <v>Not specified- Contact the district</v>
      </c>
      <c r="N268" s="67">
        <f>VLOOKUP(Table1[[#This Row],[LEA]], RecFTEs, 4, FALSE)</f>
        <v>38.729999999999997</v>
      </c>
      <c r="O268" s="61">
        <f t="shared" ref="O268:O332" si="30">IF(AND(F268="",J268=""),1,0)</f>
        <v>0</v>
      </c>
      <c r="P268" t="str">
        <f t="shared" ref="P268:P269" si="31">VLOOKUP(A268,sups,14,FALSE)</f>
        <v>ksmidy@grsd.org</v>
      </c>
      <c r="Q268" s="33"/>
      <c r="R268" s="36" t="str">
        <f>VLOOKUP(Table1[[#This Row],[LEA]],SurveyExport723!A:AX, 3, FALSE)</f>
        <v>Kristen Smidy</v>
      </c>
    </row>
    <row r="269" spans="1:18" hidden="1" x14ac:dyDescent="0.25">
      <c r="A269" t="s">
        <v>262</v>
      </c>
      <c r="B269" t="s">
        <v>2791</v>
      </c>
      <c r="C269" s="12" t="str">
        <f>IF(AND(VLOOKUP(A269,RecFTEs,4,FALSE)&gt;0,Table1[[#This Row],[FinalStatus]]="No"),"*","")</f>
        <v/>
      </c>
      <c r="D269" s="22" t="s">
        <v>329</v>
      </c>
      <c r="E269" s="22" t="s">
        <v>4782</v>
      </c>
      <c r="F269" s="12"/>
      <c r="G269" s="12"/>
      <c r="H269" s="14"/>
      <c r="I269" s="22" t="str">
        <f t="shared" si="28"/>
        <v>Yes</v>
      </c>
      <c r="J269" s="66" t="str">
        <f t="shared" si="26"/>
        <v>Yes</v>
      </c>
      <c r="K269" s="66" t="str">
        <f t="shared" ref="K269:K332" si="32">IF(ISNA(VLOOKUP(A269,survey,40,FALSE)),"",IF(VLOOKUP(A269,survey,40,FALSE)&lt;&gt;0,VLOOKUP(A269,survey,40,FALSE),""))</f>
        <v xml:space="preserve">9, 10 </v>
      </c>
      <c r="L269" s="66" t="str">
        <f t="shared" si="27"/>
        <v>Yes</v>
      </c>
      <c r="M269" s="66" t="str">
        <f t="shared" si="29"/>
        <v xml:space="preserve">9, 10 </v>
      </c>
      <c r="N269" s="67">
        <f>VLOOKUP(Table1[[#This Row],[LEA]], RecFTEs, 4, FALSE)</f>
        <v>11.46</v>
      </c>
      <c r="O269" s="61">
        <f t="shared" si="30"/>
        <v>0</v>
      </c>
      <c r="P269" t="str">
        <f t="shared" si="31"/>
        <v>lchesson@gdrsd.org</v>
      </c>
      <c r="Q269" s="37"/>
      <c r="R269" s="36" t="str">
        <f>VLOOKUP(Table1[[#This Row],[LEA]],SurveyExport723!A:AX, 3, FALSE)</f>
        <v>Geoff Bruno</v>
      </c>
    </row>
    <row r="270" spans="1:18" hidden="1" x14ac:dyDescent="0.25">
      <c r="A270" t="s">
        <v>263</v>
      </c>
      <c r="B270" t="s">
        <v>2797</v>
      </c>
      <c r="C270" s="12" t="str">
        <f>IF(AND(VLOOKUP(A270,RecFTEs,4,FALSE)&gt;0,Table1[[#This Row],[FinalStatus]]="No"),"*","")</f>
        <v/>
      </c>
      <c r="D270" s="22" t="s">
        <v>329</v>
      </c>
      <c r="E270" s="22" t="s">
        <v>4782</v>
      </c>
      <c r="F270" s="12"/>
      <c r="G270" s="12"/>
      <c r="H270" s="14"/>
      <c r="I270" s="22" t="str">
        <f t="shared" si="28"/>
        <v>Yes</v>
      </c>
      <c r="J270" s="66" t="str">
        <f t="shared" ref="J270:J332" si="33">IF(ISNA(VLOOKUP($A270,survey,9,FALSE)),"",VLOOKUP($A270,survey,9,FALSE))</f>
        <v>Yes</v>
      </c>
      <c r="K270" s="66" t="str">
        <f t="shared" si="32"/>
        <v>Not specified- Contact the district</v>
      </c>
      <c r="L270" s="66" t="str">
        <f t="shared" ref="L270:L332" si="34">IF(AND(I270="",F270=0),"Yes", IF(I270="",F270,I270))</f>
        <v>Yes</v>
      </c>
      <c r="M270" s="66" t="str">
        <f t="shared" si="29"/>
        <v>Not specified- Contact the district</v>
      </c>
      <c r="N270" s="67">
        <f>VLOOKUP(Table1[[#This Row],[LEA]], RecFTEs, 4, FALSE)</f>
        <v>90.840000000000018</v>
      </c>
      <c r="O270" s="61">
        <f t="shared" si="30"/>
        <v>0</v>
      </c>
      <c r="P270" t="str">
        <f t="shared" ref="P270:P332" si="35">VLOOKUP(A270,sups,14,FALSE)</f>
        <v>brian.beck@gmrsd.org</v>
      </c>
      <c r="Q270" s="37"/>
      <c r="R270" s="36" t="str">
        <f>VLOOKUP(Table1[[#This Row],[LEA]],SurveyExport723!A:AX, 3, FALSE)</f>
        <v>Brian Beck</v>
      </c>
    </row>
    <row r="271" spans="1:18" hidden="1" x14ac:dyDescent="0.25">
      <c r="A271" t="s">
        <v>264</v>
      </c>
      <c r="B271" t="s">
        <v>2799</v>
      </c>
      <c r="C271" s="12" t="str">
        <f>IF(AND(VLOOKUP(A271,RecFTEs,4,FALSE)&gt;0,Table1[[#This Row],[FinalStatus]]="No"),"*","")</f>
        <v/>
      </c>
      <c r="D271" s="22" t="s">
        <v>329</v>
      </c>
      <c r="E271" s="22" t="s">
        <v>4782</v>
      </c>
      <c r="F271" s="12"/>
      <c r="G271" s="12"/>
      <c r="H271" s="14"/>
      <c r="I271" s="22" t="str">
        <f t="shared" si="28"/>
        <v>Yes</v>
      </c>
      <c r="J271" s="66" t="str">
        <f t="shared" si="33"/>
        <v>Yes</v>
      </c>
      <c r="K271" s="66" t="str">
        <f t="shared" si="32"/>
        <v>Not specified- Contact the district</v>
      </c>
      <c r="L271" s="66" t="str">
        <f t="shared" si="34"/>
        <v>Yes</v>
      </c>
      <c r="M271" s="66" t="str">
        <f t="shared" si="29"/>
        <v>Not specified- Contact the district</v>
      </c>
      <c r="N271" s="67">
        <f>VLOOKUP(Table1[[#This Row],[LEA]], RecFTEs, 4, FALSE)</f>
        <v>57.99</v>
      </c>
      <c r="O271" s="61">
        <f t="shared" si="30"/>
        <v>0</v>
      </c>
      <c r="P271" t="str">
        <f t="shared" si="35"/>
        <v>e.tracy@hwschools.net</v>
      </c>
      <c r="Q271" s="37"/>
      <c r="R271" s="36" t="str">
        <f>VLOOKUP(Table1[[#This Row],[LEA]],SurveyExport723!A:AX, 3, FALSE)</f>
        <v>Eric Tracy</v>
      </c>
    </row>
    <row r="272" spans="1:18" hidden="1" x14ac:dyDescent="0.25">
      <c r="A272" t="s">
        <v>265</v>
      </c>
      <c r="B272" t="s">
        <v>2800</v>
      </c>
      <c r="C272" s="12" t="str">
        <f>IF(AND(VLOOKUP(A272,RecFTEs,4,FALSE)&gt;0,Table1[[#This Row],[FinalStatus]]="No"),"*","")</f>
        <v/>
      </c>
      <c r="D272" s="22" t="s">
        <v>329</v>
      </c>
      <c r="E272" s="22" t="s">
        <v>1</v>
      </c>
      <c r="F272" s="12"/>
      <c r="G272" s="12"/>
      <c r="H272" s="14"/>
      <c r="I272" s="22" t="str">
        <f t="shared" si="28"/>
        <v>Yes</v>
      </c>
      <c r="J272" s="66" t="str">
        <f t="shared" si="33"/>
        <v>Yes</v>
      </c>
      <c r="K272" s="66" t="str">
        <f t="shared" si="32"/>
        <v>1, 5, 9</v>
      </c>
      <c r="L272" s="66" t="str">
        <f t="shared" si="34"/>
        <v>Yes</v>
      </c>
      <c r="M272" s="66" t="str">
        <f t="shared" si="29"/>
        <v>1, 5, 9</v>
      </c>
      <c r="N272" s="67">
        <f>VLOOKUP(Table1[[#This Row],[LEA]], RecFTEs, 4, FALSE)</f>
        <v>139.15</v>
      </c>
      <c r="O272" s="61">
        <f t="shared" si="30"/>
        <v>0</v>
      </c>
      <c r="P272" t="str">
        <f t="shared" si="35"/>
        <v>jprovost@hwrsd.org</v>
      </c>
      <c r="Q272" s="33"/>
      <c r="R272" s="36" t="str">
        <f>VLOOKUP(Table1[[#This Row],[LEA]],SurveyExport723!A:AX, 3, FALSE)</f>
        <v>John Provost</v>
      </c>
    </row>
    <row r="273" spans="1:18" hidden="1" x14ac:dyDescent="0.25">
      <c r="A273" t="s">
        <v>266</v>
      </c>
      <c r="B273" t="s">
        <v>1227</v>
      </c>
      <c r="C273" s="12" t="str">
        <f>IF(AND(VLOOKUP(A273,RecFTEs,4,FALSE)&gt;0,Table1[[#This Row],[FinalStatus]]="No"),"*","")</f>
        <v/>
      </c>
      <c r="D273" s="22" t="s">
        <v>329</v>
      </c>
      <c r="E273" s="22" t="s">
        <v>4782</v>
      </c>
      <c r="F273" s="12"/>
      <c r="G273" s="12"/>
      <c r="H273" s="14"/>
      <c r="I273" s="22" t="str">
        <f t="shared" si="28"/>
        <v>Yes</v>
      </c>
      <c r="J273" s="66" t="str">
        <f t="shared" si="33"/>
        <v>Yes</v>
      </c>
      <c r="K273" s="66" t="str">
        <f t="shared" si="32"/>
        <v>Not specified- Contact the district</v>
      </c>
      <c r="L273" s="66" t="str">
        <f t="shared" si="34"/>
        <v>Yes</v>
      </c>
      <c r="M273" s="66" t="str">
        <f t="shared" si="29"/>
        <v>Not specified- Contact the district</v>
      </c>
      <c r="N273" s="67">
        <f>VLOOKUP(Table1[[#This Row],[LEA]], RecFTEs, 4, FALSE)</f>
        <v>167.86999999999998</v>
      </c>
      <c r="O273" s="61">
        <f t="shared" si="30"/>
        <v>0</v>
      </c>
      <c r="P273" t="str">
        <f t="shared" si="35"/>
        <v>dbonneville@hr-k12.org</v>
      </c>
      <c r="Q273" s="33"/>
      <c r="R273" s="36" t="str">
        <f>VLOOKUP(Table1[[#This Row],[LEA]],SurveyExport723!A:AX, 3, FALSE)</f>
        <v>Lauren Hotz</v>
      </c>
    </row>
    <row r="274" spans="1:18" hidden="1" x14ac:dyDescent="0.25">
      <c r="A274" t="s">
        <v>267</v>
      </c>
      <c r="B274" t="s">
        <v>1268</v>
      </c>
      <c r="C274" s="12" t="str">
        <f>IF(AND(VLOOKUP(A274,RecFTEs,4,FALSE)&gt;0,Table1[[#This Row],[FinalStatus]]="No"),"*","")</f>
        <v/>
      </c>
      <c r="D274" s="22" t="s">
        <v>329</v>
      </c>
      <c r="E274" s="22" t="s">
        <v>4427</v>
      </c>
      <c r="F274" s="12"/>
      <c r="G274" s="12"/>
      <c r="H274" s="14"/>
      <c r="I274" s="22" t="str">
        <f t="shared" si="28"/>
        <v>Yes</v>
      </c>
      <c r="J274" s="66" t="str">
        <f t="shared" si="33"/>
        <v>Yes</v>
      </c>
      <c r="K274" s="66" t="str">
        <f t="shared" si="32"/>
        <v>K-6</v>
      </c>
      <c r="L274" s="66" t="str">
        <f t="shared" si="34"/>
        <v>Yes</v>
      </c>
      <c r="M274" s="66" t="str">
        <f t="shared" si="29"/>
        <v>K-6</v>
      </c>
      <c r="N274" s="67">
        <f>VLOOKUP(Table1[[#This Row],[LEA]], RecFTEs, 4, FALSE)</f>
        <v>16.41</v>
      </c>
      <c r="O274" s="61">
        <f t="shared" si="30"/>
        <v>0</v>
      </c>
      <c r="P274" t="str">
        <f t="shared" si="35"/>
        <v>sstanton@mtrsd.org</v>
      </c>
      <c r="Q274" s="33"/>
      <c r="R274" s="36" t="str">
        <f>VLOOKUP(Table1[[#This Row],[LEA]],SurveyExport723!A:AX, 3, FALSE)</f>
        <v>Shana Garcia</v>
      </c>
    </row>
    <row r="275" spans="1:18" x14ac:dyDescent="0.25">
      <c r="A275" t="s">
        <v>268</v>
      </c>
      <c r="B275" t="s">
        <v>1343</v>
      </c>
      <c r="C275" s="12" t="str">
        <f>IF(AND(VLOOKUP(A275,RecFTEs,4,FALSE)&gt;0,Table1[[#This Row],[FinalStatus]]="No"),"*","")</f>
        <v/>
      </c>
      <c r="D275" s="22" t="s">
        <v>328</v>
      </c>
      <c r="E275" s="22" t="s">
        <v>2619</v>
      </c>
      <c r="F275" s="12"/>
      <c r="G275" s="12"/>
      <c r="H275" s="14"/>
      <c r="I275" s="22" t="str">
        <f t="shared" si="28"/>
        <v>No</v>
      </c>
      <c r="J275" s="66" t="str">
        <f t="shared" si="33"/>
        <v>No</v>
      </c>
      <c r="K275" s="66" t="str">
        <f t="shared" si="32"/>
        <v/>
      </c>
      <c r="L275" s="66" t="str">
        <f t="shared" si="34"/>
        <v>No</v>
      </c>
      <c r="M275" s="66" t="str">
        <f t="shared" si="29"/>
        <v/>
      </c>
      <c r="N275" s="67">
        <f>VLOOKUP(Table1[[#This Row],[LEA]], RecFTEs, 4, FALSE)</f>
        <v>0</v>
      </c>
      <c r="O275" s="61">
        <f t="shared" si="30"/>
        <v>0</v>
      </c>
      <c r="P275" t="str">
        <f t="shared" si="35"/>
        <v>droletr@kingphilip.org</v>
      </c>
      <c r="Q275" s="37"/>
      <c r="R275" s="36" t="str">
        <f>VLOOKUP(Table1[[#This Row],[LEA]],SurveyExport723!A:AX, 3, FALSE)</f>
        <v>Rich Drolet</v>
      </c>
    </row>
    <row r="276" spans="1:18" x14ac:dyDescent="0.25">
      <c r="A276" t="s">
        <v>269</v>
      </c>
      <c r="B276" t="s">
        <v>2804</v>
      </c>
      <c r="C276" s="12" t="str">
        <f>IF(AND(VLOOKUP(A276,RecFTEs,4,FALSE)&gt;0,Table1[[#This Row],[FinalStatus]]="No"),"*","")</f>
        <v/>
      </c>
      <c r="D276" s="22" t="s">
        <v>328</v>
      </c>
      <c r="E276" s="22" t="s">
        <v>2619</v>
      </c>
      <c r="F276" s="12"/>
      <c r="G276" s="12"/>
      <c r="H276" s="14"/>
      <c r="I276" s="22" t="str">
        <f t="shared" si="28"/>
        <v>No</v>
      </c>
      <c r="J276" s="66" t="str">
        <f t="shared" si="33"/>
        <v>No</v>
      </c>
      <c r="K276" s="66" t="str">
        <f t="shared" si="32"/>
        <v/>
      </c>
      <c r="L276" s="66" t="str">
        <f t="shared" si="34"/>
        <v>No</v>
      </c>
      <c r="M276" s="66" t="str">
        <f t="shared" si="29"/>
        <v/>
      </c>
      <c r="N276" s="67">
        <f>VLOOKUP(Table1[[#This Row],[LEA]], RecFTEs, 4, FALSE)</f>
        <v>0</v>
      </c>
      <c r="O276" s="61">
        <f t="shared" si="30"/>
        <v>0</v>
      </c>
      <c r="P276" t="str">
        <f t="shared" si="35"/>
        <v>andrew_stephens@lsrhs.net</v>
      </c>
      <c r="Q276" s="33"/>
      <c r="R276" s="36" t="str">
        <f>VLOOKUP(Table1[[#This Row],[LEA]],SurveyExport723!A:AX, 3, FALSE)</f>
        <v>Sharita Langston</v>
      </c>
    </row>
    <row r="277" spans="1:18" hidden="1" x14ac:dyDescent="0.25">
      <c r="A277" t="s">
        <v>270</v>
      </c>
      <c r="B277" t="s">
        <v>2793</v>
      </c>
      <c r="C277" s="12" t="str">
        <f>IF(AND(VLOOKUP(A277,RecFTEs,4,FALSE)&gt;0,Table1[[#This Row],[FinalStatus]]="No"),"*","")</f>
        <v/>
      </c>
      <c r="D277" s="22" t="s">
        <v>329</v>
      </c>
      <c r="E277" s="22" t="s">
        <v>4782</v>
      </c>
      <c r="F277" s="12"/>
      <c r="G277" s="12"/>
      <c r="H277" s="14"/>
      <c r="I277" s="22" t="str">
        <f t="shared" si="28"/>
        <v>Yes</v>
      </c>
      <c r="J277" s="66" t="str">
        <f t="shared" si="33"/>
        <v>Yes</v>
      </c>
      <c r="K277" s="66" t="str">
        <f t="shared" si="32"/>
        <v>Not specified- Contact the district</v>
      </c>
      <c r="L277" s="66" t="str">
        <f t="shared" si="34"/>
        <v>Yes</v>
      </c>
      <c r="M277" s="66" t="str">
        <f t="shared" si="29"/>
        <v>Not specified- Contact the district</v>
      </c>
      <c r="N277" s="67">
        <f>VLOOKUP(Table1[[#This Row],[LEA]], RecFTEs, 4, FALSE)</f>
        <v>80</v>
      </c>
      <c r="O277" s="61">
        <f t="shared" si="30"/>
        <v>0</v>
      </c>
      <c r="P277" t="str">
        <f t="shared" si="35"/>
        <v>beaudoinp@mersd.org</v>
      </c>
      <c r="Q277" s="37"/>
      <c r="R277" s="36" t="str">
        <f>VLOOKUP(Table1[[#This Row],[LEA]],SurveyExport723!A:AX, 3, FALSE)</f>
        <v>Pam Beaudoin</v>
      </c>
    </row>
    <row r="278" spans="1:18" hidden="1" x14ac:dyDescent="0.25">
      <c r="A278" t="s">
        <v>271</v>
      </c>
      <c r="B278" t="s">
        <v>2784</v>
      </c>
      <c r="C278" s="12" t="str">
        <f>IF(AND(VLOOKUP(A278,RecFTEs,4,FALSE)&gt;0,Table1[[#This Row],[FinalStatus]]="No"),"*","")</f>
        <v/>
      </c>
      <c r="D278" s="22" t="s">
        <v>328</v>
      </c>
      <c r="E278" s="22">
        <v>0</v>
      </c>
      <c r="F278" s="12"/>
      <c r="G278" s="12"/>
      <c r="H278" s="14"/>
      <c r="I278" s="22" t="str">
        <f t="shared" si="28"/>
        <v/>
      </c>
      <c r="J278" s="66" t="str">
        <f t="shared" si="33"/>
        <v/>
      </c>
      <c r="K278" s="66" t="str">
        <f t="shared" si="32"/>
        <v/>
      </c>
      <c r="L278" s="66" t="str">
        <f t="shared" si="34"/>
        <v>Yes</v>
      </c>
      <c r="M278" s="66" t="s">
        <v>4434</v>
      </c>
      <c r="N278" s="67">
        <f>VLOOKUP(Table1[[#This Row],[LEA]], RecFTEs, 4, FALSE)</f>
        <v>0</v>
      </c>
      <c r="O278" s="61">
        <f t="shared" si="30"/>
        <v>1</v>
      </c>
      <c r="P278" t="str">
        <f t="shared" si="35"/>
        <v>rsmith@mvyps.org</v>
      </c>
      <c r="Q278" s="37"/>
      <c r="R278" s="36" t="e">
        <f>VLOOKUP(Table1[[#This Row],[LEA]],SurveyExport723!A:AX, 3, FALSE)</f>
        <v>#N/A</v>
      </c>
    </row>
    <row r="279" spans="1:18" hidden="1" x14ac:dyDescent="0.25">
      <c r="A279" t="s">
        <v>272</v>
      </c>
      <c r="B279" t="s">
        <v>1499</v>
      </c>
      <c r="C279" s="12" t="str">
        <f>IF(AND(VLOOKUP(A279,RecFTEs,4,FALSE)&gt;0,Table1[[#This Row],[FinalStatus]]="No"),"*","")</f>
        <v/>
      </c>
      <c r="D279" s="22" t="s">
        <v>329</v>
      </c>
      <c r="E279" s="22" t="s">
        <v>4782</v>
      </c>
      <c r="F279" s="12"/>
      <c r="G279" s="12"/>
      <c r="H279" s="14"/>
      <c r="I279" s="22" t="str">
        <f t="shared" si="28"/>
        <v>Yes</v>
      </c>
      <c r="J279" s="66" t="str">
        <f t="shared" si="33"/>
        <v>Yes</v>
      </c>
      <c r="K279" s="66" t="str">
        <f t="shared" si="32"/>
        <v xml:space="preserve">7, 9 </v>
      </c>
      <c r="L279" s="66" t="str">
        <f t="shared" si="34"/>
        <v>Yes</v>
      </c>
      <c r="M279" s="66" t="str">
        <f t="shared" si="29"/>
        <v xml:space="preserve">7, 9 </v>
      </c>
      <c r="N279" s="67">
        <f>VLOOKUP(Table1[[#This Row],[LEA]], RecFTEs, 4, FALSE)</f>
        <v>41.58</v>
      </c>
      <c r="O279" s="61">
        <f t="shared" si="30"/>
        <v>0</v>
      </c>
      <c r="P279" t="str">
        <f t="shared" si="35"/>
        <v>mharvey@masconomet.org</v>
      </c>
      <c r="Q279" s="37"/>
      <c r="R279" s="36" t="str">
        <f>VLOOKUP(Table1[[#This Row],[LEA]],SurveyExport723!A:AX, 3, FALSE)</f>
        <v>Michael Harvey</v>
      </c>
    </row>
    <row r="280" spans="1:18" hidden="1" x14ac:dyDescent="0.25">
      <c r="A280" t="s">
        <v>273</v>
      </c>
      <c r="B280" t="s">
        <v>2805</v>
      </c>
      <c r="C280" s="12" t="str">
        <f>IF(AND(VLOOKUP(A280,RecFTEs,4,FALSE)&gt;0,Table1[[#This Row],[FinalStatus]]="No"),"*","")</f>
        <v/>
      </c>
      <c r="D280" s="22" t="s">
        <v>329</v>
      </c>
      <c r="E280" s="22" t="s">
        <v>4782</v>
      </c>
      <c r="F280" s="12"/>
      <c r="G280" s="12"/>
      <c r="H280" s="14"/>
      <c r="I280" s="22" t="str">
        <f t="shared" si="28"/>
        <v>Yes</v>
      </c>
      <c r="J280" s="66" t="str">
        <f t="shared" si="33"/>
        <v>Yes</v>
      </c>
      <c r="K280" s="66" t="str">
        <f t="shared" si="32"/>
        <v>Not specified- Contact the district</v>
      </c>
      <c r="L280" s="66" t="str">
        <f t="shared" si="34"/>
        <v>Yes</v>
      </c>
      <c r="M280" s="66" t="str">
        <f t="shared" si="29"/>
        <v>Not specified- Contact the district</v>
      </c>
      <c r="N280" s="67">
        <f>VLOOKUP(Table1[[#This Row],[LEA]], RecFTEs, 4, FALSE)</f>
        <v>171.78999999999996</v>
      </c>
      <c r="O280" s="61">
        <f t="shared" si="30"/>
        <v>0</v>
      </c>
      <c r="P280" t="str">
        <f t="shared" si="35"/>
        <v>mcohen@mursd.org</v>
      </c>
      <c r="Q280" s="37"/>
      <c r="R280" s="36" t="str">
        <f>VLOOKUP(Table1[[#This Row],[LEA]],SurveyExport723!A:AX, 3, FALSE)</f>
        <v>Maureen Cohen</v>
      </c>
    </row>
    <row r="281" spans="1:18" hidden="1" x14ac:dyDescent="0.25">
      <c r="A281" t="s">
        <v>274</v>
      </c>
      <c r="B281" s="9" t="s">
        <v>2781</v>
      </c>
      <c r="C281" s="12" t="str">
        <f>IF(AND(VLOOKUP(A281,RecFTEs,4,FALSE)&gt;0,Table1[[#This Row],[FinalStatus]]="No"),"*","")</f>
        <v/>
      </c>
      <c r="D281" s="22" t="s">
        <v>329</v>
      </c>
      <c r="E281" s="22" t="s">
        <v>4782</v>
      </c>
      <c r="F281" s="12"/>
      <c r="G281" s="12"/>
      <c r="H281" s="14"/>
      <c r="I281" s="22" t="str">
        <f t="shared" si="28"/>
        <v>Yes</v>
      </c>
      <c r="J281" s="66" t="str">
        <f t="shared" si="33"/>
        <v>Yes</v>
      </c>
      <c r="K281" s="66" t="str">
        <f t="shared" si="32"/>
        <v>K, 2-9</v>
      </c>
      <c r="L281" s="66" t="str">
        <f t="shared" si="34"/>
        <v>Yes</v>
      </c>
      <c r="M281" s="66" t="str">
        <f t="shared" si="29"/>
        <v>K, 2-9</v>
      </c>
      <c r="N281" s="67">
        <f>VLOOKUP(Table1[[#This Row],[LEA]], RecFTEs, 4, FALSE)</f>
        <v>232.37</v>
      </c>
      <c r="O281" s="61">
        <f t="shared" si="30"/>
        <v>0</v>
      </c>
      <c r="P281" t="str">
        <f t="shared" si="35"/>
        <v>scarpenter@monomoy.edu</v>
      </c>
      <c r="Q281" s="37"/>
      <c r="R281" s="36" t="str">
        <f>VLOOKUP(Table1[[#This Row],[LEA]],SurveyExport723!A:AX, 3, FALSE)</f>
        <v>Roberta Simmons</v>
      </c>
    </row>
    <row r="282" spans="1:18" hidden="1" x14ac:dyDescent="0.25">
      <c r="A282" t="s">
        <v>275</v>
      </c>
      <c r="B282" t="s">
        <v>1640</v>
      </c>
      <c r="C282" s="12" t="str">
        <f>IF(AND(VLOOKUP(A282,RecFTEs,4,FALSE)&gt;0,Table1[[#This Row],[FinalStatus]]="No"),"*","")</f>
        <v/>
      </c>
      <c r="D282" s="22" t="s">
        <v>329</v>
      </c>
      <c r="E282" s="22" t="s">
        <v>4782</v>
      </c>
      <c r="F282" s="12"/>
      <c r="G282" s="12"/>
      <c r="H282" s="14"/>
      <c r="I282" s="22" t="str">
        <f t="shared" si="28"/>
        <v>Yes</v>
      </c>
      <c r="J282" s="66" t="str">
        <f t="shared" si="33"/>
        <v>Yes</v>
      </c>
      <c r="K282" s="66" t="str">
        <f t="shared" si="32"/>
        <v>Not specified- Contact the district</v>
      </c>
      <c r="L282" s="66" t="str">
        <f t="shared" si="34"/>
        <v>Yes</v>
      </c>
      <c r="M282" s="66" t="str">
        <f t="shared" si="29"/>
        <v>Not specified- Contact the district</v>
      </c>
      <c r="N282" s="67">
        <f>VLOOKUP(Table1[[#This Row],[LEA]], RecFTEs, 4, FALSE)</f>
        <v>97.32</v>
      </c>
      <c r="O282" s="61">
        <f t="shared" si="30"/>
        <v>0</v>
      </c>
      <c r="P282" t="str">
        <f t="shared" si="35"/>
        <v>jmccandless@mgrhs.org</v>
      </c>
      <c r="Q282" s="33"/>
      <c r="R282" s="36" t="str">
        <f>VLOOKUP(Table1[[#This Row],[LEA]],SurveyExport723!A:AX, 3, FALSE)</f>
        <v>Joe Bergeron</v>
      </c>
    </row>
    <row r="283" spans="1:18" hidden="1" x14ac:dyDescent="0.25">
      <c r="A283" t="s">
        <v>276</v>
      </c>
      <c r="B283" t="s">
        <v>1620</v>
      </c>
      <c r="C283" s="12" t="str">
        <f>IF(AND(VLOOKUP(A283,RecFTEs,4,FALSE)&gt;0,Table1[[#This Row],[FinalStatus]]="No"),"*","")</f>
        <v/>
      </c>
      <c r="D283" s="22" t="s">
        <v>329</v>
      </c>
      <c r="E283" s="22" t="s">
        <v>4782</v>
      </c>
      <c r="F283" s="12"/>
      <c r="G283" s="12"/>
      <c r="H283" s="14"/>
      <c r="I283" s="22" t="str">
        <f t="shared" si="28"/>
        <v>Yes</v>
      </c>
      <c r="J283" s="66" t="str">
        <f t="shared" si="33"/>
        <v>Yes</v>
      </c>
      <c r="K283" s="66" t="str">
        <f t="shared" si="32"/>
        <v>K-12</v>
      </c>
      <c r="L283" s="66" t="str">
        <f t="shared" si="34"/>
        <v>Yes</v>
      </c>
      <c r="M283" s="66" t="str">
        <f t="shared" si="29"/>
        <v>K-12</v>
      </c>
      <c r="N283" s="67">
        <f>VLOOKUP(Table1[[#This Row],[LEA]], RecFTEs, 4, FALSE)</f>
        <v>119.17999999999999</v>
      </c>
      <c r="O283" s="61">
        <f t="shared" si="30"/>
        <v>0</v>
      </c>
      <c r="P283" t="str">
        <f t="shared" si="35"/>
        <v>sstanton@mtrsd.org</v>
      </c>
      <c r="Q283" s="33"/>
      <c r="R283" s="36" t="str">
        <f>VLOOKUP(Table1[[#This Row],[LEA]],SurveyExport723!A:AX, 3, FALSE)</f>
        <v>Shana Garcia</v>
      </c>
    </row>
    <row r="284" spans="1:18" hidden="1" x14ac:dyDescent="0.25">
      <c r="A284" t="s">
        <v>277</v>
      </c>
      <c r="B284" t="s">
        <v>1660</v>
      </c>
      <c r="C284" s="12" t="str">
        <f>IF(AND(VLOOKUP(A284,RecFTEs,4,FALSE)&gt;0,Table1[[#This Row],[FinalStatus]]="No"),"*","")</f>
        <v/>
      </c>
      <c r="D284" s="22" t="s">
        <v>329</v>
      </c>
      <c r="E284" s="22" t="s">
        <v>5975</v>
      </c>
      <c r="F284" s="12"/>
      <c r="G284" s="12"/>
      <c r="H284" s="14"/>
      <c r="I284" s="22" t="str">
        <f t="shared" si="28"/>
        <v>Yes</v>
      </c>
      <c r="J284" s="66" t="str">
        <f t="shared" si="33"/>
        <v>Yes</v>
      </c>
      <c r="K284" s="66" t="str">
        <f t="shared" si="32"/>
        <v>2-6, 8-11</v>
      </c>
      <c r="L284" s="66" t="str">
        <f t="shared" si="34"/>
        <v>Yes</v>
      </c>
      <c r="M284" s="66" t="str">
        <f t="shared" si="29"/>
        <v>2-6, 8-11</v>
      </c>
      <c r="N284" s="67">
        <f>VLOOKUP(Table1[[#This Row],[LEA]], RecFTEs, 4, FALSE)</f>
        <v>122.23</v>
      </c>
      <c r="O284" s="61">
        <f t="shared" si="30"/>
        <v>0</v>
      </c>
      <c r="P284" t="str">
        <f t="shared" si="35"/>
        <v>ccasavant@nrsd.org</v>
      </c>
      <c r="Q284" s="37"/>
      <c r="R284" s="36" t="str">
        <f>VLOOKUP(Table1[[#This Row],[LEA]],SurveyExport723!A:AX, 3, FALSE)</f>
        <v>Christopher Casavant</v>
      </c>
    </row>
    <row r="285" spans="1:18" hidden="1" x14ac:dyDescent="0.25">
      <c r="A285" t="s">
        <v>278</v>
      </c>
      <c r="B285" t="s">
        <v>1668</v>
      </c>
      <c r="C285" s="12" t="str">
        <f>IF(AND(VLOOKUP(A285,RecFTEs,4,FALSE)&gt;0,Table1[[#This Row],[FinalStatus]]="No"),"*","")</f>
        <v/>
      </c>
      <c r="D285" s="22" t="s">
        <v>329</v>
      </c>
      <c r="E285" s="22" t="s">
        <v>5976</v>
      </c>
      <c r="F285" s="12"/>
      <c r="G285" s="12"/>
      <c r="H285" s="14"/>
      <c r="I285" s="22" t="str">
        <f t="shared" si="28"/>
        <v>Yes</v>
      </c>
      <c r="J285" s="66" t="str">
        <f t="shared" si="33"/>
        <v>Yes</v>
      </c>
      <c r="K285" s="66" t="str">
        <f t="shared" si="32"/>
        <v>3-8, 10-12</v>
      </c>
      <c r="L285" s="66" t="str">
        <f t="shared" si="34"/>
        <v>Yes</v>
      </c>
      <c r="M285" s="66" t="str">
        <f t="shared" si="29"/>
        <v>3-8, 10-12</v>
      </c>
      <c r="N285" s="67">
        <f>VLOOKUP(Table1[[#This Row],[LEA]], RecFTEs, 4, FALSE)</f>
        <v>39</v>
      </c>
      <c r="O285" s="61">
        <f t="shared" si="30"/>
        <v>0</v>
      </c>
      <c r="P285" t="str">
        <f t="shared" si="35"/>
        <v>kdowning@nrsd.net</v>
      </c>
      <c r="Q285" s="37"/>
      <c r="R285" s="36" t="str">
        <f>VLOOKUP(Table1[[#This Row],[LEA]],SurveyExport723!A:AX, 3, FALSE)</f>
        <v>Kirk Downing</v>
      </c>
    </row>
    <row r="286" spans="1:18" hidden="1" x14ac:dyDescent="0.25">
      <c r="A286" t="s">
        <v>279</v>
      </c>
      <c r="B286" t="s">
        <v>2807</v>
      </c>
      <c r="C286" s="12" t="str">
        <f>IF(AND(VLOOKUP(A286,RecFTEs,4,FALSE)&gt;0,Table1[[#This Row],[FinalStatus]]="No"),"*","")</f>
        <v/>
      </c>
      <c r="D286" s="22" t="s">
        <v>329</v>
      </c>
      <c r="E286" s="22" t="s">
        <v>4782</v>
      </c>
      <c r="F286" s="12"/>
      <c r="G286" s="12"/>
      <c r="H286" s="14"/>
      <c r="I286" s="22" t="str">
        <f t="shared" si="28"/>
        <v>Yes</v>
      </c>
      <c r="J286" s="66" t="str">
        <f t="shared" si="33"/>
        <v>Yes</v>
      </c>
      <c r="K286" s="66" t="str">
        <f t="shared" si="32"/>
        <v>Not specified- Contact the district</v>
      </c>
      <c r="L286" s="66" t="str">
        <f t="shared" si="34"/>
        <v>Yes</v>
      </c>
      <c r="M286" s="66" t="str">
        <f t="shared" si="29"/>
        <v>Not specified- Contact the district</v>
      </c>
      <c r="N286" s="67">
        <f>VLOOKUP(Table1[[#This Row],[LEA]], RecFTEs, 4, FALSE)</f>
        <v>24.57</v>
      </c>
      <c r="O286" s="61">
        <f t="shared" si="30"/>
        <v>0</v>
      </c>
      <c r="P286" t="str">
        <f t="shared" si="35"/>
        <v>haggerty@erving.com</v>
      </c>
      <c r="Q286" s="37"/>
      <c r="R286" s="36" t="str">
        <f>VLOOKUP(Table1[[#This Row],[LEA]],SurveyExport723!A:AX, 3, FALSE)</f>
        <v>Robyn Vitello</v>
      </c>
    </row>
    <row r="287" spans="1:18" x14ac:dyDescent="0.25">
      <c r="A287" t="s">
        <v>280</v>
      </c>
      <c r="B287" t="s">
        <v>2808</v>
      </c>
      <c r="C287" s="12" t="str">
        <f>IF(AND(VLOOKUP(A287,RecFTEs,4,FALSE)&gt;0,Table1[[#This Row],[FinalStatus]]="No"),"*","")</f>
        <v/>
      </c>
      <c r="D287" s="22" t="s">
        <v>328</v>
      </c>
      <c r="E287" s="22" t="s">
        <v>2619</v>
      </c>
      <c r="F287" s="12"/>
      <c r="G287" s="12"/>
      <c r="H287" s="14"/>
      <c r="I287" s="22" t="str">
        <f t="shared" si="28"/>
        <v>No</v>
      </c>
      <c r="J287" s="66" t="str">
        <f t="shared" si="33"/>
        <v>No</v>
      </c>
      <c r="K287" s="66" t="str">
        <f t="shared" si="32"/>
        <v/>
      </c>
      <c r="L287" s="66" t="str">
        <f t="shared" si="34"/>
        <v>No</v>
      </c>
      <c r="M287" s="66" t="str">
        <f t="shared" si="29"/>
        <v/>
      </c>
      <c r="N287" s="67">
        <f>VLOOKUP(Table1[[#This Row],[LEA]], RecFTEs, 4, FALSE)</f>
        <v>0</v>
      </c>
      <c r="O287" s="61">
        <f t="shared" si="30"/>
        <v>0</v>
      </c>
      <c r="P287" t="str">
        <f t="shared" si="35"/>
        <v>gmartineau@nsboro.k12.ma.us</v>
      </c>
      <c r="Q287" s="37"/>
      <c r="R287" s="36" t="str">
        <f>VLOOKUP(Table1[[#This Row],[LEA]],SurveyExport723!A:AX, 3, FALSE)</f>
        <v>Greg Martineau</v>
      </c>
    </row>
    <row r="288" spans="1:18" x14ac:dyDescent="0.25">
      <c r="A288" t="s">
        <v>281</v>
      </c>
      <c r="B288" t="s">
        <v>1762</v>
      </c>
      <c r="C288" s="12" t="str">
        <f>IF(AND(VLOOKUP(A288,RecFTEs,4,FALSE)&gt;0,Table1[[#This Row],[FinalStatus]]="No"),"*","")</f>
        <v>*</v>
      </c>
      <c r="D288" s="22" t="s">
        <v>328</v>
      </c>
      <c r="E288" s="22" t="s">
        <v>2619</v>
      </c>
      <c r="F288" s="12"/>
      <c r="G288" s="12"/>
      <c r="H288" s="14"/>
      <c r="I288" s="22" t="str">
        <f t="shared" si="28"/>
        <v>No</v>
      </c>
      <c r="J288" s="66" t="str">
        <f t="shared" si="33"/>
        <v>No</v>
      </c>
      <c r="K288" s="66" t="str">
        <f t="shared" si="32"/>
        <v/>
      </c>
      <c r="L288" s="66" t="str">
        <f t="shared" si="34"/>
        <v>No</v>
      </c>
      <c r="M288" s="66" t="str">
        <f t="shared" si="29"/>
        <v/>
      </c>
      <c r="N288" s="67">
        <f>VLOOKUP(Table1[[#This Row],[LEA]], RecFTEs, 4, FALSE)</f>
        <v>31.740000000000002</v>
      </c>
      <c r="O288" s="61">
        <f t="shared" si="30"/>
        <v>0</v>
      </c>
      <c r="P288" t="str">
        <f t="shared" si="35"/>
        <v>bmorgan@nmrsd.org</v>
      </c>
      <c r="Q288" s="33"/>
      <c r="R288" s="36" t="str">
        <f>VLOOKUP(Table1[[#This Row],[LEA]],SurveyExport723!A:AX, 3, FALSE)</f>
        <v>Robin Eibye</v>
      </c>
    </row>
    <row r="289" spans="1:18" hidden="1" x14ac:dyDescent="0.25">
      <c r="A289" t="s">
        <v>282</v>
      </c>
      <c r="B289" t="s">
        <v>1854</v>
      </c>
      <c r="C289" s="12" t="str">
        <f>IF(AND(VLOOKUP(A289,RecFTEs,4,FALSE)&gt;0,Table1[[#This Row],[FinalStatus]]="No"),"*","")</f>
        <v/>
      </c>
      <c r="D289" s="22" t="s">
        <v>329</v>
      </c>
      <c r="E289" s="22" t="s">
        <v>4782</v>
      </c>
      <c r="F289" s="12"/>
      <c r="G289" s="12"/>
      <c r="H289" s="14"/>
      <c r="I289" s="22" t="str">
        <f t="shared" si="28"/>
        <v>Yes</v>
      </c>
      <c r="J289" s="66" t="str">
        <f t="shared" si="33"/>
        <v>Yes</v>
      </c>
      <c r="K289" s="66" t="str">
        <f t="shared" si="32"/>
        <v>Not specified- Contact the district</v>
      </c>
      <c r="L289" s="66" t="str">
        <f t="shared" si="34"/>
        <v>Yes</v>
      </c>
      <c r="M289" s="66" t="str">
        <f t="shared" si="29"/>
        <v>Not specified- Contact the district</v>
      </c>
      <c r="N289" s="67">
        <f>VLOOKUP(Table1[[#This Row],[LEA]], RecFTEs, 4, FALSE)</f>
        <v>117.39000000000001</v>
      </c>
      <c r="O289" s="61">
        <f t="shared" si="30"/>
        <v>0</v>
      </c>
      <c r="P289" t="str">
        <f t="shared" si="35"/>
        <v>mikenelson@oldrochester.org</v>
      </c>
      <c r="Q289" s="33"/>
      <c r="R289" s="36" t="str">
        <f>VLOOKUP(Table1[[#This Row],[LEA]],SurveyExport723!A:AX, 3, FALSE)</f>
        <v>Melissa Wilcox</v>
      </c>
    </row>
    <row r="290" spans="1:18" hidden="1" x14ac:dyDescent="0.25">
      <c r="A290" t="s">
        <v>283</v>
      </c>
      <c r="B290" t="s">
        <v>1901</v>
      </c>
      <c r="C290" s="12" t="str">
        <f>IF(AND(VLOOKUP(A290,RecFTEs,4,FALSE)&gt;0,Table1[[#This Row],[FinalStatus]]="No"),"*","")</f>
        <v/>
      </c>
      <c r="D290" s="22" t="s">
        <v>328</v>
      </c>
      <c r="E290" s="22" t="s">
        <v>2619</v>
      </c>
      <c r="F290" s="12"/>
      <c r="G290" s="12"/>
      <c r="H290" s="14"/>
      <c r="I290" s="22" t="str">
        <f t="shared" si="28"/>
        <v>Yes</v>
      </c>
      <c r="J290" s="66" t="str">
        <f t="shared" si="33"/>
        <v>Yes</v>
      </c>
      <c r="K290" s="66" t="str">
        <f t="shared" si="32"/>
        <v>9-12</v>
      </c>
      <c r="L290" s="66" t="str">
        <f t="shared" si="34"/>
        <v>Yes</v>
      </c>
      <c r="M290" s="66" t="str">
        <f t="shared" si="29"/>
        <v>9-12</v>
      </c>
      <c r="N290" s="67">
        <f>VLOOKUP(Table1[[#This Row],[LEA]], RecFTEs, 4, FALSE)</f>
        <v>2</v>
      </c>
      <c r="O290" s="61">
        <f t="shared" si="30"/>
        <v>0</v>
      </c>
      <c r="P290" t="str">
        <f t="shared" si="35"/>
        <v>jbartholomew@prsd.org</v>
      </c>
      <c r="Q290" s="37"/>
      <c r="R290" s="36" t="str">
        <f>VLOOKUP(Table1[[#This Row],[LEA]],SurveyExport723!A:AX, 3, FALSE)</f>
        <v>Alyson Tedeschi</v>
      </c>
    </row>
    <row r="291" spans="1:18" hidden="1" x14ac:dyDescent="0.25">
      <c r="A291" t="s">
        <v>284</v>
      </c>
      <c r="B291" t="s">
        <v>1911</v>
      </c>
      <c r="C291" s="12" t="str">
        <f>IF(AND(VLOOKUP(A291,RecFTEs,4,FALSE)&gt;0,Table1[[#This Row],[FinalStatus]]="No"),"*","")</f>
        <v/>
      </c>
      <c r="D291" s="22" t="s">
        <v>329</v>
      </c>
      <c r="E291" s="22" t="s">
        <v>4782</v>
      </c>
      <c r="F291" s="12"/>
      <c r="G291" s="12"/>
      <c r="H291" s="14"/>
      <c r="I291" s="22" t="str">
        <f t="shared" si="28"/>
        <v>Yes</v>
      </c>
      <c r="J291" s="66" t="str">
        <f t="shared" si="33"/>
        <v>Yes</v>
      </c>
      <c r="K291" s="66" t="str">
        <f t="shared" si="32"/>
        <v>7, 9-10</v>
      </c>
      <c r="L291" s="66" t="str">
        <f t="shared" si="34"/>
        <v>Yes</v>
      </c>
      <c r="M291" s="66" t="str">
        <f t="shared" si="29"/>
        <v>7, 9-10</v>
      </c>
      <c r="N291" s="67">
        <f>VLOOKUP(Table1[[#This Row],[LEA]], RecFTEs, 4, FALSE)</f>
        <v>39.79</v>
      </c>
      <c r="O291" s="61">
        <f t="shared" si="30"/>
        <v>0</v>
      </c>
      <c r="P291" t="str">
        <f t="shared" si="35"/>
        <v>kinsellap@pvrsdk12.org</v>
      </c>
      <c r="Q291" s="37"/>
      <c r="R291" s="36" t="str">
        <f>VLOOKUP(Table1[[#This Row],[LEA]],SurveyExport723!A:AX, 3, FALSE)</f>
        <v>Taffy Bassett-Fox</v>
      </c>
    </row>
    <row r="292" spans="1:18" hidden="1" x14ac:dyDescent="0.25">
      <c r="A292" t="s">
        <v>285</v>
      </c>
      <c r="B292" t="s">
        <v>1949</v>
      </c>
      <c r="C292" s="12" t="str">
        <f>IF(AND(VLOOKUP(A292,RecFTEs,4,FALSE)&gt;0,Table1[[#This Row],[FinalStatus]]="No"),"*","")</f>
        <v/>
      </c>
      <c r="D292" s="22" t="s">
        <v>329</v>
      </c>
      <c r="E292" s="22" t="s">
        <v>4782</v>
      </c>
      <c r="F292" s="12"/>
      <c r="G292" s="12"/>
      <c r="H292" s="14"/>
      <c r="I292" s="22" t="str">
        <f t="shared" si="28"/>
        <v>Yes</v>
      </c>
      <c r="J292" s="66" t="str">
        <f t="shared" si="33"/>
        <v>Yes</v>
      </c>
      <c r="K292" s="66" t="str">
        <f t="shared" si="32"/>
        <v>Not specified- Contact the district</v>
      </c>
      <c r="L292" s="66" t="str">
        <f t="shared" si="34"/>
        <v>Yes</v>
      </c>
      <c r="M292" s="66" t="str">
        <f t="shared" si="29"/>
        <v>Not specified- Contact the district</v>
      </c>
      <c r="N292" s="67">
        <f>VLOOKUP(Table1[[#This Row],[LEA]], RecFTEs, 4, FALSE)</f>
        <v>265.26</v>
      </c>
      <c r="O292" s="61">
        <f t="shared" si="30"/>
        <v>0</v>
      </c>
      <c r="P292" t="str">
        <f t="shared" si="35"/>
        <v>cmucha@qrsd.org</v>
      </c>
      <c r="Q292" s="33"/>
      <c r="R292" s="36" t="str">
        <f>VLOOKUP(Table1[[#This Row],[LEA]],SurveyExport723!A:AX, 3, FALSE)</f>
        <v>Jessica Bennett</v>
      </c>
    </row>
    <row r="293" spans="1:18" hidden="1" x14ac:dyDescent="0.25">
      <c r="A293" t="s">
        <v>286</v>
      </c>
      <c r="B293" t="s">
        <v>1970</v>
      </c>
      <c r="C293" s="12" t="str">
        <f>IF(AND(VLOOKUP(A293,RecFTEs,4,FALSE)&gt;0,Table1[[#This Row],[FinalStatus]]="No"),"*","")</f>
        <v/>
      </c>
      <c r="D293" s="22" t="s">
        <v>329</v>
      </c>
      <c r="E293" s="22" t="s">
        <v>4782</v>
      </c>
      <c r="F293" s="12"/>
      <c r="G293" s="12"/>
      <c r="H293" s="14"/>
      <c r="I293" s="22" t="str">
        <f t="shared" si="28"/>
        <v>Yes</v>
      </c>
      <c r="J293" s="66" t="str">
        <f t="shared" si="33"/>
        <v>Yes</v>
      </c>
      <c r="K293" s="66" t="str">
        <f t="shared" si="32"/>
        <v>7-12</v>
      </c>
      <c r="L293" s="66" t="str">
        <f t="shared" si="34"/>
        <v>Yes</v>
      </c>
      <c r="M293" s="66" t="str">
        <f t="shared" si="29"/>
        <v>7-12</v>
      </c>
      <c r="N293" s="67">
        <f>VLOOKUP(Table1[[#This Row],[LEA]], RecFTEs, 4, FALSE)</f>
        <v>83.579999999999984</v>
      </c>
      <c r="O293" s="61">
        <f t="shared" si="30"/>
        <v>0</v>
      </c>
      <c r="P293" t="str">
        <f t="shared" si="35"/>
        <v>ezielinski@rcmahar.org</v>
      </c>
      <c r="Q293" s="37"/>
      <c r="R293" s="36" t="str">
        <f>VLOOKUP(Table1[[#This Row],[LEA]],SurveyExport723!A:AX, 3, FALSE)</f>
        <v>Elizabeth Zielinski</v>
      </c>
    </row>
    <row r="294" spans="1:18" x14ac:dyDescent="0.25">
      <c r="A294" t="s">
        <v>287</v>
      </c>
      <c r="B294" t="s">
        <v>2077</v>
      </c>
      <c r="C294" s="12" t="str">
        <f>IF(AND(VLOOKUP(A294,RecFTEs,4,FALSE)&gt;0,Table1[[#This Row],[FinalStatus]]="No"),"*","")</f>
        <v>*</v>
      </c>
      <c r="D294" s="22" t="s">
        <v>328</v>
      </c>
      <c r="E294" s="22" t="s">
        <v>2619</v>
      </c>
      <c r="F294" s="12"/>
      <c r="G294" s="12"/>
      <c r="H294" s="14"/>
      <c r="I294" s="22" t="str">
        <f t="shared" si="28"/>
        <v>No</v>
      </c>
      <c r="J294" s="66" t="str">
        <f t="shared" si="33"/>
        <v>No</v>
      </c>
      <c r="K294" s="66" t="str">
        <f t="shared" si="32"/>
        <v/>
      </c>
      <c r="L294" s="66" t="str">
        <f t="shared" si="34"/>
        <v>No</v>
      </c>
      <c r="M294" s="66" t="str">
        <f t="shared" si="29"/>
        <v/>
      </c>
      <c r="N294" s="67">
        <f>VLOOKUP(Table1[[#This Row],[LEA]], RecFTEs, 4, FALSE)</f>
        <v>1</v>
      </c>
      <c r="O294" s="61">
        <f t="shared" si="30"/>
        <v>0</v>
      </c>
      <c r="P294" t="str">
        <f t="shared" si="35"/>
        <v>JProulx@slrsd.org</v>
      </c>
      <c r="Q294" s="33"/>
      <c r="R294" s="36" t="str">
        <f>VLOOKUP(Table1[[#This Row],[LEA]],SurveyExport723!A:AX, 3, FALSE)</f>
        <v>David Murphy</v>
      </c>
    </row>
    <row r="295" spans="1:18" hidden="1" x14ac:dyDescent="0.25">
      <c r="A295" t="s">
        <v>288</v>
      </c>
      <c r="B295" t="s">
        <v>2768</v>
      </c>
      <c r="C295" s="12" t="str">
        <f>IF(AND(VLOOKUP(A295,RecFTEs,4,FALSE)&gt;0,Table1[[#This Row],[FinalStatus]]="No"),"*","")</f>
        <v/>
      </c>
      <c r="D295" s="22" t="s">
        <v>329</v>
      </c>
      <c r="E295" s="22" t="s">
        <v>1</v>
      </c>
      <c r="F295" s="12"/>
      <c r="G295" s="12"/>
      <c r="H295" s="14"/>
      <c r="I295" s="22" t="str">
        <f t="shared" si="28"/>
        <v>Yes</v>
      </c>
      <c r="J295" s="66" t="str">
        <f t="shared" si="33"/>
        <v>Yes</v>
      </c>
      <c r="K295" s="66" t="str">
        <f t="shared" si="32"/>
        <v>9</v>
      </c>
      <c r="L295" s="66" t="str">
        <f t="shared" si="34"/>
        <v>Yes</v>
      </c>
      <c r="M295" s="66" t="str">
        <f t="shared" si="29"/>
        <v>9</v>
      </c>
      <c r="N295" s="67">
        <f>VLOOKUP(Table1[[#This Row],[LEA]], RecFTEs, 4, FALSE)</f>
        <v>54.28</v>
      </c>
      <c r="O295" s="61">
        <f t="shared" si="30"/>
        <v>0</v>
      </c>
      <c r="P295" t="str">
        <f t="shared" si="35"/>
        <v>schoonoverj@sbregional.org</v>
      </c>
      <c r="Q295" s="37"/>
      <c r="R295" s="36" t="str">
        <f>VLOOKUP(Table1[[#This Row],[LEA]],SurveyExport723!A:AX, 3, FALSE)</f>
        <v>Robin Vaccaro</v>
      </c>
    </row>
    <row r="296" spans="1:18" hidden="1" x14ac:dyDescent="0.25">
      <c r="A296" t="s">
        <v>289</v>
      </c>
      <c r="B296" t="s">
        <v>2139</v>
      </c>
      <c r="C296" s="12" t="str">
        <f>IF(AND(VLOOKUP(A296,RecFTEs,4,FALSE)&gt;0,Table1[[#This Row],[FinalStatus]]="No"),"*","")</f>
        <v/>
      </c>
      <c r="D296" s="22" t="s">
        <v>329</v>
      </c>
      <c r="E296" s="22" t="s">
        <v>4179</v>
      </c>
      <c r="F296" s="12"/>
      <c r="G296" s="12"/>
      <c r="H296" s="14"/>
      <c r="I296" s="22" t="str">
        <f t="shared" si="28"/>
        <v>Yes</v>
      </c>
      <c r="J296" s="66" t="str">
        <f t="shared" si="33"/>
        <v>Yes</v>
      </c>
      <c r="K296" s="66" t="str">
        <f t="shared" si="32"/>
        <v>Not specified- Contact the district</v>
      </c>
      <c r="L296" s="66" t="str">
        <f t="shared" si="34"/>
        <v>Yes</v>
      </c>
      <c r="M296" s="66" t="str">
        <f t="shared" si="29"/>
        <v>Not specified- Contact the district</v>
      </c>
      <c r="N296" s="67">
        <f>VLOOKUP(Table1[[#This Row],[LEA]], RecFTEs, 4, FALSE)</f>
        <v>81.849999999999994</v>
      </c>
      <c r="O296" s="61">
        <f t="shared" si="30"/>
        <v>0</v>
      </c>
      <c r="P296" t="str">
        <f t="shared" si="35"/>
        <v>bregulbuto@sbrsd.org</v>
      </c>
      <c r="Q296" s="37"/>
      <c r="R296" s="36" t="str">
        <f>VLOOKUP(Table1[[#This Row],[LEA]],SurveyExport723!A:AX, 3, FALSE)</f>
        <v>Michelle Castellano</v>
      </c>
    </row>
    <row r="297" spans="1:18" hidden="1" x14ac:dyDescent="0.25">
      <c r="A297" t="s">
        <v>290</v>
      </c>
      <c r="B297" s="9" t="s">
        <v>2798</v>
      </c>
      <c r="C297" s="12" t="str">
        <f>IF(AND(VLOOKUP(A297,RecFTEs,4,FALSE)&gt;0,Table1[[#This Row],[FinalStatus]]="No"),"*","")</f>
        <v/>
      </c>
      <c r="D297" s="22" t="s">
        <v>329</v>
      </c>
      <c r="E297" s="22" t="s">
        <v>5977</v>
      </c>
      <c r="F297" s="12"/>
      <c r="G297" s="12"/>
      <c r="H297" s="14"/>
      <c r="I297" s="22" t="str">
        <f t="shared" si="28"/>
        <v>Yes</v>
      </c>
      <c r="J297" s="66" t="str">
        <f t="shared" si="33"/>
        <v>Yes</v>
      </c>
      <c r="K297" s="66" t="str">
        <f t="shared" si="32"/>
        <v>K-2, 5, 7-12</v>
      </c>
      <c r="L297" s="66" t="str">
        <f t="shared" si="34"/>
        <v>Yes</v>
      </c>
      <c r="M297" s="66" t="str">
        <f t="shared" si="29"/>
        <v>K-2, 5, 7-12</v>
      </c>
      <c r="N297" s="67">
        <f>VLOOKUP(Table1[[#This Row],[LEA]], RecFTEs, 4, FALSE)</f>
        <v>130.59</v>
      </c>
      <c r="O297" s="61">
        <f t="shared" si="30"/>
        <v>0</v>
      </c>
      <c r="P297" t="str">
        <f t="shared" si="35"/>
        <v>jwillard@stgrsd.org</v>
      </c>
      <c r="Q297" s="33"/>
      <c r="R297" s="36" t="str">
        <f>VLOOKUP(Table1[[#This Row],[LEA]],SurveyExport723!A:AX, 3, FALSE)</f>
        <v>Erin Mountain</v>
      </c>
    </row>
    <row r="298" spans="1:18" hidden="1" x14ac:dyDescent="0.25">
      <c r="A298" t="s">
        <v>291</v>
      </c>
      <c r="B298" t="s">
        <v>2792</v>
      </c>
      <c r="C298" s="12" t="str">
        <f>IF(AND(VLOOKUP(A298,RecFTEs,4,FALSE)&gt;0,Table1[[#This Row],[FinalStatus]]="No"),"*","")</f>
        <v/>
      </c>
      <c r="D298" s="22" t="s">
        <v>329</v>
      </c>
      <c r="E298" s="22" t="s">
        <v>4782</v>
      </c>
      <c r="F298" s="12"/>
      <c r="G298" s="12"/>
      <c r="H298" s="14"/>
      <c r="I298" s="22" t="str">
        <f t="shared" si="28"/>
        <v>Yes</v>
      </c>
      <c r="J298" s="66" t="str">
        <f t="shared" si="33"/>
        <v>Yes</v>
      </c>
      <c r="K298" s="66" t="str">
        <f t="shared" si="32"/>
        <v>Not specified- Contact the district</v>
      </c>
      <c r="L298" s="66" t="str">
        <f t="shared" si="34"/>
        <v>Yes</v>
      </c>
      <c r="M298" s="66" t="str">
        <f t="shared" si="29"/>
        <v>Not specified- Contact the district</v>
      </c>
      <c r="N298" s="67">
        <f>VLOOKUP(Table1[[#This Row],[LEA]], RecFTEs, 4, FALSE)</f>
        <v>48.780000000000008</v>
      </c>
      <c r="O298" s="61">
        <f t="shared" si="30"/>
        <v>0</v>
      </c>
      <c r="P298" t="str">
        <f t="shared" si="35"/>
        <v>haugheyp@sebrsd.org</v>
      </c>
      <c r="Q298" s="37"/>
      <c r="R298" s="36" t="str">
        <f>VLOOKUP(Table1[[#This Row],[LEA]],SurveyExport723!A:AX, 3, FALSE)</f>
        <v>Paul Haughey</v>
      </c>
    </row>
    <row r="299" spans="1:18" hidden="1" x14ac:dyDescent="0.25">
      <c r="A299" t="s">
        <v>292</v>
      </c>
      <c r="B299" t="s">
        <v>2200</v>
      </c>
      <c r="C299" s="12" t="str">
        <f>IF(AND(VLOOKUP(A299,RecFTEs,4,FALSE)&gt;0,Table1[[#This Row],[FinalStatus]]="No"),"*","")</f>
        <v/>
      </c>
      <c r="D299" s="22" t="s">
        <v>329</v>
      </c>
      <c r="E299" s="22" t="s">
        <v>5975</v>
      </c>
      <c r="F299" s="12"/>
      <c r="G299" s="12"/>
      <c r="H299" s="14"/>
      <c r="I299" s="22" t="str">
        <f t="shared" si="28"/>
        <v>Yes</v>
      </c>
      <c r="J299" s="66" t="str">
        <f t="shared" si="33"/>
        <v>Yes</v>
      </c>
      <c r="K299" s="66" t="str">
        <f t="shared" si="32"/>
        <v>7-8</v>
      </c>
      <c r="L299" s="66" t="str">
        <f t="shared" si="34"/>
        <v>Yes</v>
      </c>
      <c r="M299" s="66" t="str">
        <f t="shared" si="29"/>
        <v>7-8</v>
      </c>
      <c r="N299" s="67">
        <f>VLOOKUP(Table1[[#This Row],[LEA]], RecFTEs, 4, FALSE)</f>
        <v>239.15</v>
      </c>
      <c r="O299" s="61">
        <f t="shared" si="30"/>
        <v>0</v>
      </c>
      <c r="P299" t="str">
        <f t="shared" si="35"/>
        <v>boydd@tantasqua.org</v>
      </c>
      <c r="Q299" s="37"/>
      <c r="R299" s="36" t="str">
        <f>VLOOKUP(Table1[[#This Row],[LEA]],SurveyExport723!A:AX, 3, FALSE)</f>
        <v>Deborah Boyd</v>
      </c>
    </row>
    <row r="300" spans="1:18" hidden="1" x14ac:dyDescent="0.25">
      <c r="A300" t="s">
        <v>293</v>
      </c>
      <c r="B300" t="s">
        <v>2225</v>
      </c>
      <c r="C300" s="12" t="str">
        <f>IF(AND(VLOOKUP(A300,RecFTEs,4,FALSE)&gt;0,Table1[[#This Row],[FinalStatus]]="No"),"*","")</f>
        <v/>
      </c>
      <c r="D300" s="22" t="s">
        <v>329</v>
      </c>
      <c r="E300" s="22" t="s">
        <v>4782</v>
      </c>
      <c r="F300" s="12"/>
      <c r="G300" s="12"/>
      <c r="H300" s="14"/>
      <c r="I300" s="22" t="str">
        <f t="shared" si="28"/>
        <v>Yes</v>
      </c>
      <c r="J300" s="66" t="str">
        <f t="shared" si="33"/>
        <v>Yes</v>
      </c>
      <c r="K300" s="66" t="str">
        <f t="shared" si="32"/>
        <v>Not specified- Contact the district</v>
      </c>
      <c r="L300" s="66" t="str">
        <f t="shared" si="34"/>
        <v>Yes</v>
      </c>
      <c r="M300" s="66" t="str">
        <f t="shared" si="29"/>
        <v>Not specified- Contact the district</v>
      </c>
      <c r="N300" s="67">
        <f>VLOOKUP(Table1[[#This Row],[LEA]], RecFTEs, 4, FALSE)</f>
        <v>71.61</v>
      </c>
      <c r="O300" s="61">
        <f t="shared" si="30"/>
        <v>0</v>
      </c>
      <c r="P300" t="str">
        <f t="shared" si="35"/>
        <v>Brian.Forget@tritonschools.org</v>
      </c>
      <c r="Q300" s="33"/>
      <c r="R300" s="36" t="str">
        <f>VLOOKUP(Table1[[#This Row],[LEA]],SurveyExport723!A:AX, 3, FALSE)</f>
        <v>Brian Forget</v>
      </c>
    </row>
    <row r="301" spans="1:18" hidden="1" x14ac:dyDescent="0.25">
      <c r="A301" t="s">
        <v>294</v>
      </c>
      <c r="B301" t="s">
        <v>2785</v>
      </c>
      <c r="C301" s="12" t="str">
        <f>IF(AND(VLOOKUP(A301,RecFTEs,4,FALSE)&gt;0,Table1[[#This Row],[FinalStatus]]="No"),"*","")</f>
        <v/>
      </c>
      <c r="D301" s="22" t="s">
        <v>329</v>
      </c>
      <c r="E301" s="22" t="s">
        <v>4782</v>
      </c>
      <c r="F301" s="12"/>
      <c r="G301" s="12"/>
      <c r="H301" s="14"/>
      <c r="I301" s="22" t="str">
        <f t="shared" si="28"/>
        <v>Yes</v>
      </c>
      <c r="J301" s="66" t="str">
        <f t="shared" si="33"/>
        <v>Yes</v>
      </c>
      <c r="K301" s="66" t="str">
        <f t="shared" si="32"/>
        <v>Not specified- Contact the district</v>
      </c>
      <c r="L301" s="66" t="str">
        <f t="shared" si="34"/>
        <v>Yes</v>
      </c>
      <c r="M301" s="66" t="str">
        <f t="shared" si="29"/>
        <v>Not specified- Contact the district</v>
      </c>
      <c r="N301" s="67">
        <f>VLOOKUP(Table1[[#This Row],[LEA]], RecFTEs, 4, FALSE)</f>
        <v>56.96</v>
      </c>
      <c r="O301" s="61">
        <f t="shared" si="30"/>
        <v>0</v>
      </c>
      <c r="P301" t="str">
        <f t="shared" si="35"/>
        <v>rsmith@mvyps.org</v>
      </c>
      <c r="Q301" s="37"/>
      <c r="R301" s="36" t="str">
        <f>VLOOKUP(Table1[[#This Row],[LEA]],SurveyExport723!A:AX, 3, FALSE)</f>
        <v>Hope MacLeod</v>
      </c>
    </row>
    <row r="302" spans="1:18" hidden="1" x14ac:dyDescent="0.25">
      <c r="A302" t="s">
        <v>295</v>
      </c>
      <c r="B302" t="s">
        <v>2255</v>
      </c>
      <c r="C302" s="12" t="str">
        <f>IF(AND(VLOOKUP(A302,RecFTEs,4,FALSE)&gt;0,Table1[[#This Row],[FinalStatus]]="No"),"*","")</f>
        <v/>
      </c>
      <c r="D302" s="22" t="s">
        <v>328</v>
      </c>
      <c r="E302" s="22" t="s">
        <v>2619</v>
      </c>
      <c r="F302" s="12"/>
      <c r="G302" s="12"/>
      <c r="H302" s="14"/>
      <c r="I302" s="22" t="str">
        <f t="shared" si="28"/>
        <v>Yes</v>
      </c>
      <c r="J302" s="66" t="str">
        <f t="shared" si="33"/>
        <v>Yes</v>
      </c>
      <c r="K302" s="66" t="str">
        <f t="shared" si="32"/>
        <v>9-10</v>
      </c>
      <c r="L302" s="66" t="str">
        <f t="shared" si="34"/>
        <v>Yes</v>
      </c>
      <c r="M302" s="66" t="str">
        <f t="shared" si="29"/>
        <v>9-10</v>
      </c>
      <c r="N302" s="67">
        <f>VLOOKUP(Table1[[#This Row],[LEA]], RecFTEs, 4, FALSE)</f>
        <v>6</v>
      </c>
      <c r="O302" s="61">
        <f t="shared" si="30"/>
        <v>0</v>
      </c>
      <c r="P302" t="str">
        <f t="shared" si="35"/>
        <v>james_reilly@wrsd.net</v>
      </c>
      <c r="Q302" s="33"/>
      <c r="R302" s="36" t="str">
        <f>VLOOKUP(Table1[[#This Row],[LEA]],SurveyExport723!A:AX, 3, FALSE)</f>
        <v>Jon Krol</v>
      </c>
    </row>
    <row r="303" spans="1:18" hidden="1" x14ac:dyDescent="0.25">
      <c r="A303" t="s">
        <v>296</v>
      </c>
      <c r="B303" t="s">
        <v>2814</v>
      </c>
      <c r="C303" s="12" t="str">
        <f>IF(AND(VLOOKUP(A303,RecFTEs,4,FALSE)&gt;0,Table1[[#This Row],[FinalStatus]]="No"),"*","")</f>
        <v/>
      </c>
      <c r="D303" s="22" t="s">
        <v>329</v>
      </c>
      <c r="E303" s="22" t="s">
        <v>4782</v>
      </c>
      <c r="F303" s="12"/>
      <c r="G303" s="12"/>
      <c r="H303" s="14"/>
      <c r="I303" s="22" t="str">
        <f t="shared" si="28"/>
        <v>Yes</v>
      </c>
      <c r="J303" s="66" t="str">
        <f t="shared" si="33"/>
        <v>Yes</v>
      </c>
      <c r="K303" s="66" t="str">
        <f t="shared" si="32"/>
        <v>Not specified- Contact the district</v>
      </c>
      <c r="L303" s="66" t="str">
        <f t="shared" si="34"/>
        <v>Yes</v>
      </c>
      <c r="M303" s="66" t="str">
        <f t="shared" si="29"/>
        <v>Not specified- Contact the district</v>
      </c>
      <c r="N303" s="67">
        <f>VLOOKUP(Table1[[#This Row],[LEA]], RecFTEs, 4, FALSE)</f>
        <v>170.18999999999997</v>
      </c>
      <c r="O303" s="61">
        <f t="shared" si="30"/>
        <v>0</v>
      </c>
      <c r="P303" t="str">
        <f t="shared" si="35"/>
        <v>sduff@quaboagrsd.org</v>
      </c>
      <c r="Q303" s="33"/>
      <c r="R303" s="36" t="str">
        <f>VLOOKUP(Table1[[#This Row],[LEA]],SurveyExport723!A:AX, 3, FALSE)</f>
        <v>Madeline Smola</v>
      </c>
    </row>
    <row r="304" spans="1:18" hidden="1" x14ac:dyDescent="0.25">
      <c r="A304" t="s">
        <v>297</v>
      </c>
      <c r="B304" t="s">
        <v>2801</v>
      </c>
      <c r="C304" s="12" t="str">
        <f>IF(AND(VLOOKUP(A304,RecFTEs,4,FALSE)&gt;0,Table1[[#This Row],[FinalStatus]]="No"),"*","")</f>
        <v/>
      </c>
      <c r="D304" s="22" t="s">
        <v>329</v>
      </c>
      <c r="E304" s="22" t="s">
        <v>4782</v>
      </c>
      <c r="F304" s="12"/>
      <c r="G304" s="12"/>
      <c r="H304" s="14"/>
      <c r="I304" s="22" t="str">
        <f t="shared" si="28"/>
        <v>Yes</v>
      </c>
      <c r="J304" s="66" t="str">
        <f t="shared" si="33"/>
        <v>Yes</v>
      </c>
      <c r="K304" s="66" t="str">
        <f t="shared" si="32"/>
        <v>K, 11</v>
      </c>
      <c r="L304" s="66" t="str">
        <f t="shared" si="34"/>
        <v>Yes</v>
      </c>
      <c r="M304" s="66" t="str">
        <f t="shared" si="29"/>
        <v>K, 11</v>
      </c>
      <c r="N304" s="67">
        <f>VLOOKUP(Table1[[#This Row],[LEA]], RecFTEs, 4, FALSE)</f>
        <v>69.08</v>
      </c>
      <c r="O304" s="61">
        <f t="shared" si="30"/>
        <v>0</v>
      </c>
      <c r="P304" t="str">
        <f t="shared" si="35"/>
        <v>Jeffrey.Szymaniak@whrsd.org</v>
      </c>
      <c r="Q304" s="37"/>
      <c r="R304" s="36" t="str">
        <f>VLOOKUP(Table1[[#This Row],[LEA]],SurveyExport723!A:AX, 3, FALSE)</f>
        <v>Jeffrey Szymaniak</v>
      </c>
    </row>
    <row r="305" spans="1:18" x14ac:dyDescent="0.25">
      <c r="A305" t="s">
        <v>298</v>
      </c>
      <c r="B305" t="s">
        <v>2771</v>
      </c>
      <c r="C305" s="12" t="str">
        <f>IF(AND(VLOOKUP(A305,RecFTEs,4,FALSE)&gt;0,Table1[[#This Row],[FinalStatus]]="No"),"*","")</f>
        <v/>
      </c>
      <c r="D305" s="22" t="s">
        <v>328</v>
      </c>
      <c r="E305" s="22" t="s">
        <v>2619</v>
      </c>
      <c r="F305" s="12"/>
      <c r="G305" s="12"/>
      <c r="H305" s="14"/>
      <c r="I305" s="22" t="str">
        <f t="shared" si="28"/>
        <v>No</v>
      </c>
      <c r="J305" s="66" t="str">
        <f t="shared" si="33"/>
        <v>No</v>
      </c>
      <c r="K305" s="66" t="str">
        <f t="shared" si="32"/>
        <v/>
      </c>
      <c r="L305" s="66" t="str">
        <f t="shared" si="34"/>
        <v>No</v>
      </c>
      <c r="M305" s="66" t="str">
        <f t="shared" si="29"/>
        <v/>
      </c>
      <c r="N305" s="67">
        <f>VLOOKUP(Table1[[#This Row],[LEA]], RecFTEs, 4, FALSE)</f>
        <v>0</v>
      </c>
      <c r="O305" s="61">
        <f t="shared" si="30"/>
        <v>0</v>
      </c>
      <c r="P305" t="str">
        <f t="shared" si="35"/>
        <v>ehoule@assabet.org</v>
      </c>
      <c r="Q305" s="33"/>
      <c r="R305" s="36" t="str">
        <f>VLOOKUP(Table1[[#This Row],[LEA]],SurveyExport723!A:AX, 3, FALSE)</f>
        <v>Ernest F Houle</v>
      </c>
    </row>
    <row r="306" spans="1:18" x14ac:dyDescent="0.25">
      <c r="A306" t="s">
        <v>299</v>
      </c>
      <c r="B306" t="s">
        <v>2767</v>
      </c>
      <c r="C306" s="12" t="str">
        <f>IF(AND(VLOOKUP(A306,RecFTEs,4,FALSE)&gt;0,Table1[[#This Row],[FinalStatus]]="No"),"*","")</f>
        <v/>
      </c>
      <c r="D306" s="22" t="s">
        <v>328</v>
      </c>
      <c r="E306" s="22" t="s">
        <v>2619</v>
      </c>
      <c r="F306" s="12"/>
      <c r="G306" s="12"/>
      <c r="H306" s="14"/>
      <c r="I306" s="22" t="str">
        <f t="shared" si="28"/>
        <v>No</v>
      </c>
      <c r="J306" s="66" t="str">
        <f t="shared" si="33"/>
        <v>No</v>
      </c>
      <c r="K306" s="66" t="str">
        <f t="shared" si="32"/>
        <v/>
      </c>
      <c r="L306" s="66" t="str">
        <f t="shared" si="34"/>
        <v>No</v>
      </c>
      <c r="M306" s="66" t="str">
        <f t="shared" si="29"/>
        <v/>
      </c>
      <c r="N306" s="67">
        <f>VLOOKUP(Table1[[#This Row],[LEA]], RecFTEs, 4, FALSE)</f>
        <v>0</v>
      </c>
      <c r="O306" s="61">
        <f t="shared" si="30"/>
        <v>0</v>
      </c>
      <c r="P306" t="str">
        <f t="shared" si="35"/>
        <v>mfitzpat@valleytech.k12.ma.us</v>
      </c>
      <c r="Q306" s="33"/>
      <c r="R306" s="36" t="str">
        <f>VLOOKUP(Table1[[#This Row],[LEA]],SurveyExport723!A:AX, 3, FALSE)</f>
        <v>Dr. Michael F. Fitzpatrick</v>
      </c>
    </row>
    <row r="307" spans="1:18" x14ac:dyDescent="0.25">
      <c r="A307" t="s">
        <v>300</v>
      </c>
      <c r="B307" t="s">
        <v>2760</v>
      </c>
      <c r="C307" s="12" t="str">
        <f>IF(AND(VLOOKUP(A307,RecFTEs,4,FALSE)&gt;0,Table1[[#This Row],[FinalStatus]]="No"),"*","")</f>
        <v/>
      </c>
      <c r="D307" s="22" t="s">
        <v>328</v>
      </c>
      <c r="E307" s="22" t="s">
        <v>2619</v>
      </c>
      <c r="F307" s="12"/>
      <c r="G307" s="12"/>
      <c r="H307" s="14"/>
      <c r="I307" s="22" t="str">
        <f t="shared" si="28"/>
        <v>No</v>
      </c>
      <c r="J307" s="66" t="str">
        <f t="shared" si="33"/>
        <v>No</v>
      </c>
      <c r="K307" s="66" t="str">
        <f t="shared" si="32"/>
        <v/>
      </c>
      <c r="L307" s="66" t="str">
        <f t="shared" si="34"/>
        <v>No</v>
      </c>
      <c r="M307" s="66" t="str">
        <f t="shared" si="29"/>
        <v/>
      </c>
      <c r="N307" s="67">
        <f>VLOOKUP(Table1[[#This Row],[LEA]], RecFTEs, 4, FALSE)</f>
        <v>0</v>
      </c>
      <c r="O307" s="61">
        <f t="shared" si="30"/>
        <v>0</v>
      </c>
      <c r="P307" t="str">
        <f t="shared" si="35"/>
        <v>jrossetti@bluehills.org</v>
      </c>
      <c r="Q307" s="37"/>
      <c r="R307" s="36" t="str">
        <f>VLOOKUP(Table1[[#This Row],[LEA]],SurveyExport723!A:AX, 3, FALSE)</f>
        <v>Pam Donnellan</v>
      </c>
    </row>
    <row r="308" spans="1:18" x14ac:dyDescent="0.25">
      <c r="A308" t="s">
        <v>301</v>
      </c>
      <c r="B308" t="s">
        <v>2769</v>
      </c>
      <c r="C308" s="12" t="str">
        <f>IF(AND(VLOOKUP(A308,RecFTEs,4,FALSE)&gt;0,Table1[[#This Row],[FinalStatus]]="No"),"*","")</f>
        <v/>
      </c>
      <c r="D308" s="22" t="s">
        <v>328</v>
      </c>
      <c r="E308" s="22" t="s">
        <v>2619</v>
      </c>
      <c r="F308" s="12"/>
      <c r="G308" s="12"/>
      <c r="H308" s="14"/>
      <c r="I308" s="22" t="str">
        <f t="shared" si="28"/>
        <v>No</v>
      </c>
      <c r="J308" s="66" t="str">
        <f t="shared" si="33"/>
        <v>No</v>
      </c>
      <c r="K308" s="66" t="str">
        <f t="shared" si="32"/>
        <v/>
      </c>
      <c r="L308" s="66" t="str">
        <f t="shared" si="34"/>
        <v>No</v>
      </c>
      <c r="M308" s="66" t="str">
        <f t="shared" si="29"/>
        <v/>
      </c>
      <c r="N308" s="67">
        <f>VLOOKUP(Table1[[#This Row],[LEA]], RecFTEs, 4, FALSE)</f>
        <v>0</v>
      </c>
      <c r="O308" s="61">
        <f t="shared" si="30"/>
        <v>0</v>
      </c>
      <c r="P308" t="str">
        <f t="shared" si="35"/>
        <v>amagalhaes@bptech.org</v>
      </c>
      <c r="Q308" s="33"/>
      <c r="R308" s="36" t="str">
        <f>VLOOKUP(Table1[[#This Row],[LEA]],SurveyExport723!A:AX, 3, FALSE)</f>
        <v>Dr. Alexandre Magalhaes</v>
      </c>
    </row>
    <row r="309" spans="1:18" x14ac:dyDescent="0.25">
      <c r="A309" t="s">
        <v>302</v>
      </c>
      <c r="B309" t="s">
        <v>2764</v>
      </c>
      <c r="C309" s="12" t="str">
        <f>IF(AND(VLOOKUP(A309,RecFTEs,4,FALSE)&gt;0,Table1[[#This Row],[FinalStatus]]="No"),"*","")</f>
        <v/>
      </c>
      <c r="D309" s="22" t="s">
        <v>328</v>
      </c>
      <c r="E309" s="22" t="s">
        <v>2619</v>
      </c>
      <c r="F309" s="12"/>
      <c r="G309" s="12"/>
      <c r="H309" s="14"/>
      <c r="I309" s="22" t="str">
        <f t="shared" si="28"/>
        <v>No</v>
      </c>
      <c r="J309" s="66" t="str">
        <f t="shared" si="33"/>
        <v>No</v>
      </c>
      <c r="K309" s="66" t="str">
        <f t="shared" si="32"/>
        <v/>
      </c>
      <c r="L309" s="66" t="str">
        <f t="shared" si="34"/>
        <v>No</v>
      </c>
      <c r="M309" s="66" t="str">
        <f t="shared" si="29"/>
        <v/>
      </c>
      <c r="N309" s="67">
        <f>VLOOKUP(Table1[[#This Row],[LEA]], RecFTEs, 4, FALSE)</f>
        <v>0</v>
      </c>
      <c r="O309" s="61">
        <f t="shared" si="30"/>
        <v>0</v>
      </c>
      <c r="P309" t="str">
        <f t="shared" si="35"/>
        <v>rsanborn@capetech.us</v>
      </c>
      <c r="Q309" s="37"/>
      <c r="R309" s="36" t="str">
        <f>VLOOKUP(Table1[[#This Row],[LEA]],SurveyExport723!A:AX, 3, FALSE)</f>
        <v>Jill Mullen</v>
      </c>
    </row>
    <row r="310" spans="1:18" x14ac:dyDescent="0.25">
      <c r="A310" t="s">
        <v>303</v>
      </c>
      <c r="B310" t="s">
        <v>2773</v>
      </c>
      <c r="C310" s="12" t="str">
        <f>IF(AND(VLOOKUP(A310,RecFTEs,4,FALSE)&gt;0,Table1[[#This Row],[FinalStatus]]="No"),"*","")</f>
        <v/>
      </c>
      <c r="D310" s="22" t="s">
        <v>328</v>
      </c>
      <c r="E310" s="22" t="s">
        <v>2619</v>
      </c>
      <c r="F310" s="12"/>
      <c r="G310" s="12"/>
      <c r="H310" s="14"/>
      <c r="I310" s="22" t="str">
        <f t="shared" si="28"/>
        <v>No</v>
      </c>
      <c r="J310" s="66" t="str">
        <f t="shared" si="33"/>
        <v>No</v>
      </c>
      <c r="K310" s="66" t="str">
        <f t="shared" si="32"/>
        <v/>
      </c>
      <c r="L310" s="66" t="str">
        <f t="shared" si="34"/>
        <v>No</v>
      </c>
      <c r="M310" s="66" t="str">
        <f t="shared" si="29"/>
        <v/>
      </c>
      <c r="N310" s="67">
        <f>VLOOKUP(Table1[[#This Row],[LEA]], RecFTEs, 4, FALSE)</f>
        <v>0</v>
      </c>
      <c r="O310" s="61">
        <f t="shared" si="30"/>
        <v>0</v>
      </c>
      <c r="P310" t="str">
        <f t="shared" si="35"/>
        <v>hriccio@essextech.net</v>
      </c>
      <c r="Q310" s="37"/>
      <c r="R310" s="36" t="str">
        <f>VLOOKUP(Table1[[#This Row],[LEA]],SurveyExport723!A:AX, 3, FALSE)</f>
        <v>Marie Znamierowski</v>
      </c>
    </row>
    <row r="311" spans="1:18" x14ac:dyDescent="0.25">
      <c r="A311" t="s">
        <v>304</v>
      </c>
      <c r="B311" t="s">
        <v>2772</v>
      </c>
      <c r="C311" s="12" t="str">
        <f>IF(AND(VLOOKUP(A311,RecFTEs,4,FALSE)&gt;0,Table1[[#This Row],[FinalStatus]]="No"),"*","")</f>
        <v/>
      </c>
      <c r="D311" s="22" t="s">
        <v>328</v>
      </c>
      <c r="E311" s="22" t="s">
        <v>2619</v>
      </c>
      <c r="F311" s="12"/>
      <c r="G311" s="12"/>
      <c r="H311" s="14"/>
      <c r="I311" s="22" t="str">
        <f t="shared" si="28"/>
        <v>No</v>
      </c>
      <c r="J311" s="66" t="str">
        <f t="shared" si="33"/>
        <v>No</v>
      </c>
      <c r="K311" s="66" t="str">
        <f t="shared" si="32"/>
        <v/>
      </c>
      <c r="L311" s="66" t="str">
        <f t="shared" si="34"/>
        <v>No</v>
      </c>
      <c r="M311" s="66" t="str">
        <f t="shared" si="29"/>
        <v/>
      </c>
      <c r="N311" s="67">
        <f>VLOOKUP(Table1[[#This Row],[LEA]], RecFTEs, 4, FALSE)</f>
        <v>0</v>
      </c>
      <c r="O311" s="61">
        <f t="shared" si="30"/>
        <v>0</v>
      </c>
      <c r="P311" t="str">
        <f t="shared" si="35"/>
        <v>rmartin@fcts.us</v>
      </c>
      <c r="Q311" s="33"/>
      <c r="R311" s="36" t="str">
        <f>VLOOKUP(Table1[[#This Row],[LEA]],SurveyExport723!A:AX, 3, FALSE)</f>
        <v>Barb Williams</v>
      </c>
    </row>
    <row r="312" spans="1:18" x14ac:dyDescent="0.25">
      <c r="A312" t="s">
        <v>305</v>
      </c>
      <c r="B312" t="s">
        <v>2794</v>
      </c>
      <c r="C312" s="12" t="str">
        <f>IF(AND(VLOOKUP(A312,RecFTEs,4,FALSE)&gt;0,Table1[[#This Row],[FinalStatus]]="No"),"*","")</f>
        <v/>
      </c>
      <c r="D312" s="22" t="s">
        <v>328</v>
      </c>
      <c r="E312" s="22" t="s">
        <v>2619</v>
      </c>
      <c r="F312" s="12"/>
      <c r="G312" s="12"/>
      <c r="H312" s="14"/>
      <c r="I312" s="22" t="str">
        <f t="shared" si="28"/>
        <v>No</v>
      </c>
      <c r="J312" s="66" t="str">
        <f t="shared" si="33"/>
        <v>No</v>
      </c>
      <c r="K312" s="66" t="str">
        <f t="shared" si="32"/>
        <v/>
      </c>
      <c r="L312" s="66" t="str">
        <f t="shared" si="34"/>
        <v>No</v>
      </c>
      <c r="M312" s="66" t="str">
        <f t="shared" si="29"/>
        <v/>
      </c>
      <c r="N312" s="67">
        <f>VLOOKUP(Table1[[#This Row],[LEA]], RecFTEs, 4, FALSE)</f>
        <v>0</v>
      </c>
      <c r="O312" s="61">
        <f t="shared" si="30"/>
        <v>0</v>
      </c>
      <c r="P312" t="str">
        <f t="shared" si="35"/>
        <v>bbentley@dimanregional.org</v>
      </c>
      <c r="Q312" s="33"/>
      <c r="R312" s="36" t="str">
        <f>VLOOKUP(Table1[[#This Row],[LEA]],SurveyExport723!A:AX, 3, FALSE)</f>
        <v>Brian S. Bentley</v>
      </c>
    </row>
    <row r="313" spans="1:18" x14ac:dyDescent="0.25">
      <c r="A313" t="s">
        <v>306</v>
      </c>
      <c r="B313" t="s">
        <v>2754</v>
      </c>
      <c r="C313" s="12" t="str">
        <f>IF(AND(VLOOKUP(A313,RecFTEs,4,FALSE)&gt;0,Table1[[#This Row],[FinalStatus]]="No"),"*","")</f>
        <v/>
      </c>
      <c r="D313" s="22" t="s">
        <v>328</v>
      </c>
      <c r="E313" s="22" t="s">
        <v>2619</v>
      </c>
      <c r="F313" s="12"/>
      <c r="G313" s="12"/>
      <c r="H313" s="14"/>
      <c r="I313" s="22" t="str">
        <f t="shared" si="28"/>
        <v>No</v>
      </c>
      <c r="J313" s="66" t="str">
        <f t="shared" si="33"/>
        <v>No</v>
      </c>
      <c r="K313" s="66" t="str">
        <f t="shared" si="32"/>
        <v/>
      </c>
      <c r="L313" s="66" t="str">
        <f t="shared" si="34"/>
        <v>No</v>
      </c>
      <c r="M313" s="66" t="str">
        <f t="shared" si="29"/>
        <v/>
      </c>
      <c r="N313" s="67">
        <f>VLOOKUP(Table1[[#This Row],[LEA]], RecFTEs, 4, FALSE)</f>
        <v>0</v>
      </c>
      <c r="O313" s="61">
        <f t="shared" si="30"/>
        <v>0</v>
      </c>
      <c r="P313" t="str">
        <f t="shared" si="35"/>
        <v>jlavoie@glts.net</v>
      </c>
      <c r="Q313" s="37"/>
      <c r="R313" s="36" t="str">
        <f>VLOOKUP(Table1[[#This Row],[LEA]],SurveyExport723!A:AX, 3, FALSE)</f>
        <v>JOHN N LAVOIE</v>
      </c>
    </row>
    <row r="314" spans="1:18" x14ac:dyDescent="0.25">
      <c r="A314" t="s">
        <v>307</v>
      </c>
      <c r="B314" t="s">
        <v>2786</v>
      </c>
      <c r="C314" s="12" t="str">
        <f>IF(AND(VLOOKUP(A314,RecFTEs,4,FALSE)&gt;0,Table1[[#This Row],[FinalStatus]]="No"),"*","")</f>
        <v/>
      </c>
      <c r="D314" s="22" t="s">
        <v>328</v>
      </c>
      <c r="E314" s="22" t="s">
        <v>2619</v>
      </c>
      <c r="F314" s="12"/>
      <c r="G314" s="12"/>
      <c r="H314" s="14"/>
      <c r="I314" s="22" t="str">
        <f t="shared" si="28"/>
        <v>No</v>
      </c>
      <c r="J314" s="66" t="str">
        <f t="shared" si="33"/>
        <v>No</v>
      </c>
      <c r="K314" s="66" t="str">
        <f t="shared" si="32"/>
        <v/>
      </c>
      <c r="L314" s="66" t="str">
        <f t="shared" si="34"/>
        <v>No</v>
      </c>
      <c r="M314" s="66" t="str">
        <f t="shared" si="29"/>
        <v/>
      </c>
      <c r="N314" s="67">
        <f>VLOOKUP(Table1[[#This Row],[LEA]], RecFTEs, 4, FALSE)</f>
        <v>0</v>
      </c>
      <c r="O314" s="61">
        <f t="shared" si="30"/>
        <v>0</v>
      </c>
      <c r="P314" t="str">
        <f t="shared" si="35"/>
        <v>mwatson@gnbvt.edu</v>
      </c>
      <c r="Q314" s="33"/>
      <c r="R314" s="36" t="str">
        <f>VLOOKUP(Table1[[#This Row],[LEA]],SurveyExport723!A:AX, 3, FALSE)</f>
        <v>Michael Watson</v>
      </c>
    </row>
    <row r="315" spans="1:18" x14ac:dyDescent="0.25">
      <c r="A315" t="s">
        <v>308</v>
      </c>
      <c r="B315" t="s">
        <v>2790</v>
      </c>
      <c r="C315" s="12" t="str">
        <f>IF(AND(VLOOKUP(A315,RecFTEs,4,FALSE)&gt;0,Table1[[#This Row],[FinalStatus]]="No"),"*","")</f>
        <v/>
      </c>
      <c r="D315" s="22" t="s">
        <v>329</v>
      </c>
      <c r="E315" s="22" t="s">
        <v>5936</v>
      </c>
      <c r="F315" s="12"/>
      <c r="G315" s="12"/>
      <c r="H315" s="14"/>
      <c r="I315" s="22" t="str">
        <f t="shared" si="28"/>
        <v>No</v>
      </c>
      <c r="J315" s="66" t="str">
        <f t="shared" si="33"/>
        <v>No</v>
      </c>
      <c r="K315" s="66" t="str">
        <f t="shared" si="32"/>
        <v/>
      </c>
      <c r="L315" s="66" t="str">
        <f t="shared" si="34"/>
        <v>No</v>
      </c>
      <c r="M315" s="66" t="str">
        <f t="shared" si="29"/>
        <v/>
      </c>
      <c r="N315" s="67">
        <f>VLOOKUP(Table1[[#This Row],[LEA]], RecFTEs, 4, FALSE)</f>
        <v>0</v>
      </c>
      <c r="O315" s="61">
        <f t="shared" si="30"/>
        <v>0</v>
      </c>
      <c r="P315" t="str">
        <f t="shared" si="35"/>
        <v>jdavis@gltech.org</v>
      </c>
      <c r="Q315" s="37"/>
      <c r="R315" s="36" t="str">
        <f>VLOOKUP(Table1[[#This Row],[LEA]],SurveyExport723!A:AX, 3, FALSE)</f>
        <v>Lisa Martinez</v>
      </c>
    </row>
    <row r="316" spans="1:18" x14ac:dyDescent="0.25">
      <c r="A316" t="s">
        <v>309</v>
      </c>
      <c r="B316" t="s">
        <v>2757</v>
      </c>
      <c r="C316" s="12" t="str">
        <f>IF(AND(VLOOKUP(A316,RecFTEs,4,FALSE)&gt;0,Table1[[#This Row],[FinalStatus]]="No"),"*","")</f>
        <v/>
      </c>
      <c r="D316" s="22" t="s">
        <v>328</v>
      </c>
      <c r="E316" s="22" t="s">
        <v>2619</v>
      </c>
      <c r="F316" s="12"/>
      <c r="G316" s="12"/>
      <c r="H316" s="14"/>
      <c r="I316" s="22" t="str">
        <f t="shared" si="28"/>
        <v>No</v>
      </c>
      <c r="J316" s="66" t="str">
        <f t="shared" si="33"/>
        <v>No</v>
      </c>
      <c r="K316" s="66" t="str">
        <f t="shared" si="32"/>
        <v/>
      </c>
      <c r="L316" s="66" t="str">
        <f t="shared" si="34"/>
        <v>No</v>
      </c>
      <c r="M316" s="66" t="str">
        <f t="shared" si="29"/>
        <v/>
      </c>
      <c r="N316" s="67">
        <f>VLOOKUP(Table1[[#This Row],[LEA]], RecFTEs, 4, FALSE)</f>
        <v>0</v>
      </c>
      <c r="O316" s="61">
        <f t="shared" si="30"/>
        <v>0</v>
      </c>
      <c r="P316" t="str">
        <f t="shared" si="35"/>
        <v>jevans@jpkeefehs.org</v>
      </c>
      <c r="Q316" s="33"/>
      <c r="R316" s="36" t="str">
        <f>VLOOKUP(Table1[[#This Row],[LEA]],SurveyExport723!A:AX, 3, FALSE)</f>
        <v>Jonathan Evans</v>
      </c>
    </row>
    <row r="317" spans="1:18" x14ac:dyDescent="0.25">
      <c r="A317" t="s">
        <v>310</v>
      </c>
      <c r="B317" t="s">
        <v>2747</v>
      </c>
      <c r="C317" s="12" t="str">
        <f>IF(AND(VLOOKUP(A317,RecFTEs,4,FALSE)&gt;0,Table1[[#This Row],[FinalStatus]]="No"),"*","")</f>
        <v/>
      </c>
      <c r="D317" s="22" t="s">
        <v>328</v>
      </c>
      <c r="E317" s="22" t="s">
        <v>2619</v>
      </c>
      <c r="F317" s="12"/>
      <c r="G317" s="12"/>
      <c r="H317" s="14"/>
      <c r="I317" s="22" t="str">
        <f t="shared" si="28"/>
        <v>No</v>
      </c>
      <c r="J317" s="66" t="str">
        <f t="shared" si="33"/>
        <v>No</v>
      </c>
      <c r="K317" s="66" t="str">
        <f t="shared" si="32"/>
        <v/>
      </c>
      <c r="L317" s="66" t="str">
        <f t="shared" si="34"/>
        <v>No</v>
      </c>
      <c r="M317" s="66" t="str">
        <f t="shared" si="29"/>
        <v/>
      </c>
      <c r="N317" s="67">
        <f>VLOOKUP(Table1[[#This Row],[LEA]], RecFTEs, 4, FALSE)</f>
        <v>0</v>
      </c>
      <c r="O317" s="61">
        <f t="shared" si="30"/>
        <v>0</v>
      </c>
      <c r="P317" t="str">
        <f t="shared" si="35"/>
        <v>kmahoney@minuteman.org</v>
      </c>
      <c r="Q317" s="37"/>
      <c r="R317" s="36" t="str">
        <f>VLOOKUP(Table1[[#This Row],[LEA]],SurveyExport723!A:AX, 3, FALSE)</f>
        <v>Heidi Driscoll</v>
      </c>
    </row>
    <row r="318" spans="1:18" hidden="1" x14ac:dyDescent="0.25">
      <c r="A318" t="s">
        <v>311</v>
      </c>
      <c r="B318" t="s">
        <v>2756</v>
      </c>
      <c r="C318" s="12" t="str">
        <f>IF(AND(VLOOKUP(A318,RecFTEs,4,FALSE)&gt;0,Table1[[#This Row],[FinalStatus]]="No"),"*","")</f>
        <v/>
      </c>
      <c r="D318" s="22" t="s">
        <v>329</v>
      </c>
      <c r="E318" s="22" t="s">
        <v>4428</v>
      </c>
      <c r="F318" s="12"/>
      <c r="G318" s="12"/>
      <c r="H318" s="14"/>
      <c r="I318" s="22" t="str">
        <f t="shared" si="28"/>
        <v>Yes</v>
      </c>
      <c r="J318" s="66" t="str">
        <f t="shared" si="33"/>
        <v>Yes</v>
      </c>
      <c r="K318" s="66" t="str">
        <f t="shared" si="32"/>
        <v>10-12</v>
      </c>
      <c r="L318" s="66" t="str">
        <f t="shared" si="34"/>
        <v>Yes</v>
      </c>
      <c r="M318" s="66" t="str">
        <f t="shared" si="29"/>
        <v>10-12</v>
      </c>
      <c r="N318" s="67">
        <f>VLOOKUP(Table1[[#This Row],[LEA]], RecFTEs, 4, FALSE)</f>
        <v>9.379999999999999</v>
      </c>
      <c r="O318" s="61">
        <f t="shared" si="30"/>
        <v>0</v>
      </c>
      <c r="P318" t="str">
        <f t="shared" si="35"/>
        <v>browne-thomas@montytech.net</v>
      </c>
      <c r="Q318" s="33"/>
      <c r="R318" s="36" t="str">
        <f>VLOOKUP(Table1[[#This Row],[LEA]],SurveyExport723!A:AX, 3, FALSE)</f>
        <v>Tammy Crockett</v>
      </c>
    </row>
    <row r="319" spans="1:18" x14ac:dyDescent="0.25">
      <c r="A319" t="s">
        <v>312</v>
      </c>
      <c r="B319" t="s">
        <v>2751</v>
      </c>
      <c r="C319" s="12" t="str">
        <f>IF(AND(VLOOKUP(A319,RecFTEs,4,FALSE)&gt;0,Table1[[#This Row],[FinalStatus]]="No"),"*","")</f>
        <v/>
      </c>
      <c r="D319" s="22" t="s">
        <v>328</v>
      </c>
      <c r="E319" s="22" t="s">
        <v>2619</v>
      </c>
      <c r="F319" s="12"/>
      <c r="G319" s="12"/>
      <c r="H319" s="14"/>
      <c r="I319" s="22" t="str">
        <f t="shared" si="28"/>
        <v>No</v>
      </c>
      <c r="J319" s="66" t="str">
        <f t="shared" si="33"/>
        <v>No</v>
      </c>
      <c r="K319" s="66" t="str">
        <f t="shared" si="32"/>
        <v/>
      </c>
      <c r="L319" s="66" t="str">
        <f t="shared" si="34"/>
        <v>No</v>
      </c>
      <c r="M319" s="66" t="str">
        <f t="shared" si="29"/>
        <v/>
      </c>
      <c r="N319" s="67">
        <f>VLOOKUP(Table1[[#This Row],[LEA]], RecFTEs, 4, FALSE)</f>
        <v>0</v>
      </c>
      <c r="O319" s="61">
        <f t="shared" si="30"/>
        <v>0</v>
      </c>
      <c r="P319" t="str">
        <f t="shared" si="35"/>
        <v>jbrosnan@mccanntech.org</v>
      </c>
      <c r="Q319" s="33"/>
      <c r="R319" s="36" t="str">
        <f>VLOOKUP(Table1[[#This Row],[LEA]],SurveyExport723!A:AX, 3, FALSE)</f>
        <v>James J. Brosnan</v>
      </c>
    </row>
    <row r="320" spans="1:18" x14ac:dyDescent="0.25">
      <c r="A320" t="s">
        <v>313</v>
      </c>
      <c r="B320" t="s">
        <v>2763</v>
      </c>
      <c r="C320" s="12" t="str">
        <f>IF(AND(VLOOKUP(A320,RecFTEs,4,FALSE)&gt;0,Table1[[#This Row],[FinalStatus]]="No"),"*","")</f>
        <v>*</v>
      </c>
      <c r="D320" s="22" t="s">
        <v>329</v>
      </c>
      <c r="E320" s="22" t="s">
        <v>4782</v>
      </c>
      <c r="F320" s="12"/>
      <c r="G320" s="12"/>
      <c r="H320" s="14"/>
      <c r="I320" s="22" t="str">
        <f t="shared" si="28"/>
        <v>No</v>
      </c>
      <c r="J320" s="66" t="str">
        <f t="shared" si="33"/>
        <v>No</v>
      </c>
      <c r="K320" s="66" t="str">
        <f t="shared" si="32"/>
        <v/>
      </c>
      <c r="L320" s="66" t="str">
        <f t="shared" si="34"/>
        <v>No</v>
      </c>
      <c r="M320" s="66" t="str">
        <f t="shared" si="29"/>
        <v/>
      </c>
      <c r="N320" s="67">
        <f>VLOOKUP(Table1[[#This Row],[LEA]], RecFTEs, 4, FALSE)</f>
        <v>3.66</v>
      </c>
      <c r="O320" s="61">
        <f t="shared" si="30"/>
        <v>0</v>
      </c>
      <c r="P320" t="str">
        <f t="shared" si="35"/>
        <v>dpigeon@nashobatech.net</v>
      </c>
      <c r="Q320" s="37"/>
      <c r="R320" s="36" t="str">
        <f>VLOOKUP(Table1[[#This Row],[LEA]],SurveyExport723!A:AX, 3, FALSE)</f>
        <v>Denise Pigeon</v>
      </c>
    </row>
    <row r="321" spans="1:18" x14ac:dyDescent="0.25">
      <c r="A321" t="s">
        <v>314</v>
      </c>
      <c r="B321" t="s">
        <v>2782</v>
      </c>
      <c r="C321" s="12" t="str">
        <f>IF(AND(VLOOKUP(A321,RecFTEs,4,FALSE)&gt;0,Table1[[#This Row],[FinalStatus]]="No"),"*","")</f>
        <v/>
      </c>
      <c r="D321" s="22" t="s">
        <v>328</v>
      </c>
      <c r="E321" s="22" t="s">
        <v>2619</v>
      </c>
      <c r="F321" s="12"/>
      <c r="G321" s="12"/>
      <c r="H321" s="14"/>
      <c r="I321" s="22" t="str">
        <f t="shared" si="28"/>
        <v>No</v>
      </c>
      <c r="J321" s="66" t="str">
        <f t="shared" si="33"/>
        <v>No</v>
      </c>
      <c r="K321" s="66" t="str">
        <f t="shared" si="32"/>
        <v/>
      </c>
      <c r="L321" s="66" t="str">
        <f t="shared" si="34"/>
        <v>No</v>
      </c>
      <c r="M321" s="66" t="str">
        <f t="shared" si="29"/>
        <v/>
      </c>
      <c r="N321" s="67">
        <f>VLOOKUP(Table1[[#This Row],[LEA]], RecFTEs, 4, FALSE)</f>
        <v>0</v>
      </c>
      <c r="O321" s="61">
        <f t="shared" si="30"/>
        <v>0</v>
      </c>
      <c r="P321" t="str">
        <f t="shared" si="35"/>
        <v>ddibarri@northeastmetrotech.com</v>
      </c>
      <c r="Q321" s="37"/>
      <c r="R321" s="36" t="str">
        <f>VLOOKUP(Table1[[#This Row],[LEA]],SurveyExport723!A:AX, 3, FALSE)</f>
        <v>Tracey O'Brien</v>
      </c>
    </row>
    <row r="322" spans="1:18" x14ac:dyDescent="0.25">
      <c r="A322" t="s">
        <v>315</v>
      </c>
      <c r="B322" t="s">
        <v>2748</v>
      </c>
      <c r="C322" s="12" t="str">
        <f>IF(AND(VLOOKUP(A322,RecFTEs,4,FALSE)&gt;0,Table1[[#This Row],[FinalStatus]]="No"),"*","")</f>
        <v/>
      </c>
      <c r="D322" s="22" t="s">
        <v>328</v>
      </c>
      <c r="E322" s="22" t="s">
        <v>2619</v>
      </c>
      <c r="F322" s="12"/>
      <c r="G322" s="12"/>
      <c r="H322" s="14"/>
      <c r="I322" s="22" t="str">
        <f t="shared" si="28"/>
        <v>No</v>
      </c>
      <c r="J322" s="66" t="str">
        <f t="shared" si="33"/>
        <v>No</v>
      </c>
      <c r="K322" s="66" t="str">
        <f t="shared" si="32"/>
        <v/>
      </c>
      <c r="L322" s="66" t="str">
        <f t="shared" si="34"/>
        <v>No</v>
      </c>
      <c r="M322" s="66" t="str">
        <f t="shared" si="29"/>
        <v/>
      </c>
      <c r="N322" s="67">
        <f>VLOOKUP(Table1[[#This Row],[LEA]], RecFTEs, 4, FALSE)</f>
        <v>0</v>
      </c>
      <c r="O322" s="61">
        <f t="shared" si="30"/>
        <v>0</v>
      </c>
      <c r="P322" t="str">
        <f t="shared" si="35"/>
        <v>apolansky@oldcolony.us</v>
      </c>
      <c r="Q322" s="37"/>
      <c r="R322" s="36" t="str">
        <f>VLOOKUP(Table1[[#This Row],[LEA]],SurveyExport723!A:AX, 3, FALSE)</f>
        <v>Aaron Polansky</v>
      </c>
    </row>
    <row r="323" spans="1:18" hidden="1" x14ac:dyDescent="0.25">
      <c r="A323" t="s">
        <v>316</v>
      </c>
      <c r="B323" t="s">
        <v>2766</v>
      </c>
      <c r="C323" s="12" t="str">
        <f>IF(AND(VLOOKUP(A323,RecFTEs,4,FALSE)&gt;0,Table1[[#This Row],[FinalStatus]]="No"),"*","")</f>
        <v/>
      </c>
      <c r="D323" s="22" t="s">
        <v>329</v>
      </c>
      <c r="E323" s="22" t="s">
        <v>4782</v>
      </c>
      <c r="F323" s="12"/>
      <c r="G323" s="12"/>
      <c r="H323" s="14"/>
      <c r="I323" s="22" t="str">
        <f t="shared" si="28"/>
        <v>Yes</v>
      </c>
      <c r="J323" s="66" t="str">
        <f t="shared" si="33"/>
        <v>Yes</v>
      </c>
      <c r="K323" s="66" t="str">
        <f t="shared" si="32"/>
        <v>Not specified- Contact the district</v>
      </c>
      <c r="L323" s="66" t="str">
        <f t="shared" si="34"/>
        <v>Yes</v>
      </c>
      <c r="M323" s="66" t="str">
        <f t="shared" si="29"/>
        <v>Not specified- Contact the district</v>
      </c>
      <c r="N323" s="67">
        <f>VLOOKUP(Table1[[#This Row],[LEA]], RecFTEs, 4, FALSE)</f>
        <v>18.649999999999999</v>
      </c>
      <c r="O323" s="61">
        <f t="shared" si="30"/>
        <v>0</v>
      </c>
      <c r="P323" t="str">
        <f t="shared" si="35"/>
        <v>duda@pathfindertech.org</v>
      </c>
      <c r="Q323" s="37"/>
      <c r="R323" s="36" t="str">
        <f>VLOOKUP(Table1[[#This Row],[LEA]],SurveyExport723!A:AX, 3, FALSE)</f>
        <v>Eric Duda</v>
      </c>
    </row>
    <row r="324" spans="1:18" x14ac:dyDescent="0.25">
      <c r="A324" t="s">
        <v>317</v>
      </c>
      <c r="B324" t="s">
        <v>2765</v>
      </c>
      <c r="C324" s="12" t="str">
        <f>IF(AND(VLOOKUP(A324,RecFTEs,4,FALSE)&gt;0,Table1[[#This Row],[FinalStatus]]="No"),"*","")</f>
        <v/>
      </c>
      <c r="D324" s="22" t="s">
        <v>328</v>
      </c>
      <c r="E324" s="22" t="s">
        <v>2619</v>
      </c>
      <c r="F324" s="12"/>
      <c r="G324" s="12"/>
      <c r="H324" s="14"/>
      <c r="I324" s="22" t="str">
        <f t="shared" si="28"/>
        <v>No</v>
      </c>
      <c r="J324" s="66" t="str">
        <f t="shared" si="33"/>
        <v>No</v>
      </c>
      <c r="K324" s="66" t="str">
        <f t="shared" si="32"/>
        <v/>
      </c>
      <c r="L324" s="66" t="str">
        <f t="shared" si="34"/>
        <v>No</v>
      </c>
      <c r="M324" s="66" t="str">
        <f t="shared" si="29"/>
        <v/>
      </c>
      <c r="N324" s="67">
        <f>VLOOKUP(Table1[[#This Row],[LEA]], RecFTEs, 4, FALSE)</f>
        <v>0</v>
      </c>
      <c r="O324" s="61">
        <f t="shared" si="30"/>
        <v>0</v>
      </c>
      <c r="P324" t="str">
        <f t="shared" si="35"/>
        <v>tmcintosh@shawtech.org</v>
      </c>
      <c r="Q324" s="37"/>
      <c r="R324" s="36" t="str">
        <f>VLOOKUP(Table1[[#This Row],[LEA]],SurveyExport723!A:AX, 3, FALSE)</f>
        <v>Tony McIntosh</v>
      </c>
    </row>
    <row r="325" spans="1:18" x14ac:dyDescent="0.25">
      <c r="A325" t="s">
        <v>318</v>
      </c>
      <c r="B325" t="s">
        <v>2778</v>
      </c>
      <c r="C325" s="12" t="str">
        <f>IF(AND(VLOOKUP(A325,RecFTEs,4,FALSE)&gt;0,Table1[[#This Row],[FinalStatus]]="No"),"*","")</f>
        <v/>
      </c>
      <c r="D325" s="22" t="s">
        <v>328</v>
      </c>
      <c r="E325" s="22" t="s">
        <v>2619</v>
      </c>
      <c r="F325" s="12"/>
      <c r="G325" s="12"/>
      <c r="H325" s="14"/>
      <c r="I325" s="22" t="str">
        <f t="shared" si="28"/>
        <v>No</v>
      </c>
      <c r="J325" s="66" t="str">
        <f t="shared" si="33"/>
        <v>No</v>
      </c>
      <c r="K325" s="66" t="str">
        <f t="shared" si="32"/>
        <v/>
      </c>
      <c r="L325" s="66" t="str">
        <f t="shared" si="34"/>
        <v>No</v>
      </c>
      <c r="M325" s="66" t="str">
        <f t="shared" si="29"/>
        <v/>
      </c>
      <c r="N325" s="67">
        <f>VLOOKUP(Table1[[#This Row],[LEA]], RecFTEs, 4, FALSE)</f>
        <v>0</v>
      </c>
      <c r="O325" s="61">
        <f t="shared" si="30"/>
        <v>0</v>
      </c>
      <c r="P325" t="str">
        <f t="shared" si="35"/>
        <v>hmcclanan@sersd.org</v>
      </c>
      <c r="Q325" s="33"/>
      <c r="R325" s="36" t="str">
        <f>VLOOKUP(Table1[[#This Row],[LEA]],SurveyExport723!A:AX, 3, FALSE)</f>
        <v>Deborah Cabral</v>
      </c>
    </row>
    <row r="326" spans="1:18" x14ac:dyDescent="0.25">
      <c r="A326" t="s">
        <v>319</v>
      </c>
      <c r="B326" t="s">
        <v>2745</v>
      </c>
      <c r="C326" s="12" t="str">
        <f>IF(AND(VLOOKUP(A326,RecFTEs,4,FALSE)&gt;0,Table1[[#This Row],[FinalStatus]]="No"),"*","")</f>
        <v/>
      </c>
      <c r="D326" s="22" t="s">
        <v>328</v>
      </c>
      <c r="E326" s="22" t="s">
        <v>2619</v>
      </c>
      <c r="F326" s="12"/>
      <c r="G326" s="12"/>
      <c r="H326" s="14"/>
      <c r="I326" s="22" t="str">
        <f t="shared" si="28"/>
        <v>No</v>
      </c>
      <c r="J326" s="66" t="str">
        <f t="shared" si="33"/>
        <v>No</v>
      </c>
      <c r="K326" s="66" t="str">
        <f t="shared" si="32"/>
        <v/>
      </c>
      <c r="L326" s="66" t="str">
        <f t="shared" si="34"/>
        <v>No</v>
      </c>
      <c r="M326" s="66" t="str">
        <f t="shared" si="29"/>
        <v/>
      </c>
      <c r="N326" s="67">
        <f>VLOOKUP(Table1[[#This Row],[LEA]], RecFTEs, 4, FALSE)</f>
        <v>0</v>
      </c>
      <c r="O326" s="61">
        <f t="shared" si="30"/>
        <v>0</v>
      </c>
      <c r="P326" t="str">
        <f t="shared" si="35"/>
        <v>thickey@ssvotech.org</v>
      </c>
      <c r="Q326" s="37"/>
      <c r="R326" s="36" t="str">
        <f>VLOOKUP(Table1[[#This Row],[LEA]],SurveyExport723!A:AX, 3, FALSE)</f>
        <v>Thomas Hickey</v>
      </c>
    </row>
    <row r="327" spans="1:18" x14ac:dyDescent="0.25">
      <c r="A327" t="s">
        <v>320</v>
      </c>
      <c r="B327" t="s">
        <v>2759</v>
      </c>
      <c r="C327" s="12" t="str">
        <f>IF(AND(VLOOKUP(A327,RecFTEs,4,FALSE)&gt;0,Table1[[#This Row],[FinalStatus]]="No"),"*","")</f>
        <v/>
      </c>
      <c r="D327" s="22" t="s">
        <v>328</v>
      </c>
      <c r="E327" s="22" t="s">
        <v>2619</v>
      </c>
      <c r="F327" s="12"/>
      <c r="G327" s="12"/>
      <c r="H327" s="14"/>
      <c r="I327" s="22" t="str">
        <f t="shared" si="28"/>
        <v>No</v>
      </c>
      <c r="J327" s="66" t="str">
        <f t="shared" si="33"/>
        <v>No</v>
      </c>
      <c r="K327" s="66" t="str">
        <f t="shared" si="32"/>
        <v/>
      </c>
      <c r="L327" s="66" t="str">
        <f t="shared" si="34"/>
        <v>No</v>
      </c>
      <c r="M327" s="66" t="str">
        <f t="shared" si="29"/>
        <v/>
      </c>
      <c r="N327" s="67">
        <f>VLOOKUP(Table1[[#This Row],[LEA]], RecFTEs, 4, FALSE)</f>
        <v>0</v>
      </c>
      <c r="O327" s="61">
        <f t="shared" si="30"/>
        <v>0</v>
      </c>
      <c r="P327" t="str">
        <f t="shared" si="35"/>
        <v>KBrenner@baypath.net</v>
      </c>
      <c r="Q327" s="33"/>
      <c r="R327" s="36" t="str">
        <f>VLOOKUP(Table1[[#This Row],[LEA]],SurveyExport723!A:AX, 3, FALSE)</f>
        <v>Kyle Brenner</v>
      </c>
    </row>
    <row r="328" spans="1:18" x14ac:dyDescent="0.25">
      <c r="A328" t="s">
        <v>321</v>
      </c>
      <c r="B328" t="s">
        <v>2795</v>
      </c>
      <c r="C328" s="12" t="str">
        <f>IF(AND(VLOOKUP(A328,RecFTEs,4,FALSE)&gt;0,Table1[[#This Row],[FinalStatus]]="No"),"*","")</f>
        <v/>
      </c>
      <c r="D328" s="22" t="s">
        <v>328</v>
      </c>
      <c r="E328" s="22" t="s">
        <v>2619</v>
      </c>
      <c r="F328" s="12"/>
      <c r="G328" s="12"/>
      <c r="H328" s="14"/>
      <c r="I328" s="22" t="str">
        <f t="shared" si="28"/>
        <v>No</v>
      </c>
      <c r="J328" s="66" t="str">
        <f t="shared" si="33"/>
        <v>No</v>
      </c>
      <c r="K328" s="66" t="str">
        <f t="shared" si="32"/>
        <v/>
      </c>
      <c r="L328" s="66" t="str">
        <f t="shared" si="34"/>
        <v>No</v>
      </c>
      <c r="M328" s="66" t="str">
        <f t="shared" si="29"/>
        <v/>
      </c>
      <c r="N328" s="67">
        <f>VLOOKUP(Table1[[#This Row],[LEA]], RecFTEs, 4, FALSE)</f>
        <v>0</v>
      </c>
      <c r="O328" s="61">
        <f t="shared" si="30"/>
        <v>0</v>
      </c>
      <c r="P328" t="str">
        <f t="shared" si="35"/>
        <v>maguire@tri-county.us</v>
      </c>
      <c r="Q328" s="37"/>
      <c r="R328" s="36" t="str">
        <f>VLOOKUP(Table1[[#This Row],[LEA]],SurveyExport723!A:AX, 3, FALSE)</f>
        <v>Karen Maguire</v>
      </c>
    </row>
    <row r="329" spans="1:18" x14ac:dyDescent="0.25">
      <c r="A329" t="s">
        <v>322</v>
      </c>
      <c r="B329" t="s">
        <v>2775</v>
      </c>
      <c r="C329" s="12" t="str">
        <f>IF(AND(VLOOKUP(A329,RecFTEs,4,FALSE)&gt;0,Table1[[#This Row],[FinalStatus]]="No"),"*","")</f>
        <v/>
      </c>
      <c r="D329" s="22" t="s">
        <v>328</v>
      </c>
      <c r="E329" s="22" t="s">
        <v>2619</v>
      </c>
      <c r="F329" s="12"/>
      <c r="G329" s="12"/>
      <c r="H329" s="14"/>
      <c r="I329" s="22" t="str">
        <f t="shared" si="28"/>
        <v>No</v>
      </c>
      <c r="J329" s="66" t="str">
        <f t="shared" si="33"/>
        <v>No</v>
      </c>
      <c r="K329" s="66" t="str">
        <f t="shared" si="32"/>
        <v/>
      </c>
      <c r="L329" s="66" t="str">
        <f t="shared" si="34"/>
        <v>No</v>
      </c>
      <c r="M329" s="66" t="str">
        <f t="shared" si="29"/>
        <v/>
      </c>
      <c r="N329" s="67">
        <f>VLOOKUP(Table1[[#This Row],[LEA]], RecFTEs, 4, FALSE)</f>
        <v>0</v>
      </c>
      <c r="O329" s="61">
        <f t="shared" si="30"/>
        <v>0</v>
      </c>
      <c r="P329" t="str">
        <f t="shared" si="35"/>
        <v>rforget@uppercapetech.org</v>
      </c>
      <c r="Q329" s="33"/>
      <c r="R329" s="36" t="str">
        <f>VLOOKUP(Table1[[#This Row],[LEA]],SurveyExport723!A:AX, 3, FALSE)</f>
        <v>Roger D Forget</v>
      </c>
    </row>
    <row r="330" spans="1:18" x14ac:dyDescent="0.25">
      <c r="A330" t="s">
        <v>323</v>
      </c>
      <c r="B330" t="s">
        <v>2752</v>
      </c>
      <c r="C330" s="12" t="str">
        <f>IF(AND(VLOOKUP(A330,RecFTEs,4,FALSE)&gt;0,Table1[[#This Row],[FinalStatus]]="No"),"*","")</f>
        <v>*</v>
      </c>
      <c r="D330" s="22" t="s">
        <v>328</v>
      </c>
      <c r="E330" s="22" t="s">
        <v>2619</v>
      </c>
      <c r="F330" s="12"/>
      <c r="G330" s="12"/>
      <c r="H330" s="14"/>
      <c r="I330" s="22" t="str">
        <f t="shared" si="28"/>
        <v>No</v>
      </c>
      <c r="J330" s="66" t="str">
        <f t="shared" si="33"/>
        <v>No</v>
      </c>
      <c r="K330" s="66" t="str">
        <f t="shared" si="32"/>
        <v/>
      </c>
      <c r="L330" s="66" t="str">
        <f t="shared" si="34"/>
        <v>No</v>
      </c>
      <c r="M330" s="66" t="str">
        <f t="shared" si="29"/>
        <v/>
      </c>
      <c r="N330" s="67">
        <f>VLOOKUP(Table1[[#This Row],[LEA]], RecFTEs, 4, FALSE)</f>
        <v>2.19</v>
      </c>
      <c r="O330" s="61">
        <f t="shared" si="30"/>
        <v>0</v>
      </c>
      <c r="P330" t="str">
        <f t="shared" si="35"/>
        <v>mlynch@whittier.tec.ma.us</v>
      </c>
      <c r="Q330" s="33"/>
      <c r="R330" s="36" t="str">
        <f>VLOOKUP(Table1[[#This Row],[LEA]],SurveyExport723!A:AX, 3, FALSE)</f>
        <v>Maureen Lynch</v>
      </c>
    </row>
    <row r="331" spans="1:18" x14ac:dyDescent="0.25">
      <c r="A331" t="s">
        <v>324</v>
      </c>
      <c r="B331" t="s">
        <v>2749</v>
      </c>
      <c r="C331" s="12" t="str">
        <f>IF(AND(VLOOKUP(A331,RecFTEs,4,FALSE)&gt;0,Table1[[#This Row],[FinalStatus]]="No"),"*","")</f>
        <v/>
      </c>
      <c r="D331" s="22" t="s">
        <v>328</v>
      </c>
      <c r="E331" s="22" t="s">
        <v>2619</v>
      </c>
      <c r="F331" s="12"/>
      <c r="G331" s="12"/>
      <c r="H331" s="14"/>
      <c r="I331" s="22" t="str">
        <f t="shared" si="28"/>
        <v>No</v>
      </c>
      <c r="J331" s="66" t="str">
        <f t="shared" si="33"/>
        <v>No</v>
      </c>
      <c r="K331" s="66" t="str">
        <f t="shared" si="32"/>
        <v/>
      </c>
      <c r="L331" s="66" t="str">
        <f t="shared" si="34"/>
        <v>No</v>
      </c>
      <c r="M331" s="66" t="str">
        <f t="shared" si="29"/>
        <v/>
      </c>
      <c r="N331" s="67">
        <f>VLOOKUP(Table1[[#This Row],[LEA]], RecFTEs, 4, FALSE)</f>
        <v>0</v>
      </c>
      <c r="O331" s="61">
        <f t="shared" si="30"/>
        <v>0</v>
      </c>
      <c r="P331" t="str">
        <f t="shared" si="35"/>
        <v>dcosta@bcahs.com</v>
      </c>
      <c r="Q331" s="37"/>
      <c r="R331" s="36" t="str">
        <f>VLOOKUP(Table1[[#This Row],[LEA]],SurveyExport723!A:AX, 3, FALSE)</f>
        <v>Derek Costa</v>
      </c>
    </row>
    <row r="332" spans="1:18" x14ac:dyDescent="0.25">
      <c r="A332" t="s">
        <v>325</v>
      </c>
      <c r="B332" t="s">
        <v>2761</v>
      </c>
      <c r="C332" s="12" t="str">
        <f>IF(AND(VLOOKUP(A332,RecFTEs,4,FALSE)&gt;0,Table1[[#This Row],[FinalStatus]]="No"),"*","")</f>
        <v/>
      </c>
      <c r="D332" s="22" t="s">
        <v>328</v>
      </c>
      <c r="E332" s="22" t="s">
        <v>2619</v>
      </c>
      <c r="F332" s="12"/>
      <c r="G332" s="12"/>
      <c r="H332" s="14"/>
      <c r="I332" s="22" t="str">
        <f t="shared" si="28"/>
        <v>No</v>
      </c>
      <c r="J332" s="66" t="str">
        <f t="shared" si="33"/>
        <v>No</v>
      </c>
      <c r="K332" s="66" t="str">
        <f t="shared" si="32"/>
        <v/>
      </c>
      <c r="L332" s="66" t="str">
        <f t="shared" si="34"/>
        <v>No</v>
      </c>
      <c r="M332" s="66" t="str">
        <f t="shared" ref="M332" si="36">IF(K332&lt;&gt;"",K332,IF(H332&lt;&gt;0,H332,""))</f>
        <v/>
      </c>
      <c r="N332" s="67">
        <f>VLOOKUP(Table1[[#This Row],[LEA]], RecFTEs, 4, FALSE)</f>
        <v>0</v>
      </c>
      <c r="O332" s="61">
        <f t="shared" si="30"/>
        <v>0</v>
      </c>
      <c r="P332" t="str">
        <f t="shared" si="35"/>
        <v>jmartin@norfolkaggie.org</v>
      </c>
      <c r="Q332" s="37"/>
      <c r="R332" s="36" t="str">
        <f>VLOOKUP(Table1[[#This Row],[LEA]],SurveyExport723!A:AX, 3, FALSE)</f>
        <v>John E. Martin</v>
      </c>
    </row>
    <row r="333" spans="1:18" x14ac:dyDescent="0.25">
      <c r="E333" s="3"/>
    </row>
    <row r="334" spans="1:18" x14ac:dyDescent="0.25">
      <c r="M334" s="59" t="s">
        <v>4179</v>
      </c>
    </row>
  </sheetData>
  <mergeCells count="4">
    <mergeCell ref="F11:H11"/>
    <mergeCell ref="D11:E11"/>
    <mergeCell ref="I11:K11"/>
    <mergeCell ref="L11:M11"/>
  </mergeCells>
  <phoneticPr fontId="19" type="noConversion"/>
  <dataValidations count="2">
    <dataValidation type="list" allowBlank="1" showInputMessage="1" showErrorMessage="1" sqref="F13:F332" xr:uid="{00000000-0002-0000-0200-000000000000}">
      <formula1>"Yes, No"</formula1>
    </dataValidation>
    <dataValidation type="list" allowBlank="1" showInputMessage="1" showErrorMessage="1" sqref="G13:G332" xr:uid="{00000000-0002-0000-0200-000001000000}">
      <formula1>"Yes,No"</formula1>
    </dataValidation>
  </dataValidations>
  <pageMargins left="0.7" right="0.7" top="0.75" bottom="0.75" header="0.3" footer="0.3"/>
  <pageSetup orientation="portrait"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filterMode="1"/>
  <dimension ref="A1:BE362"/>
  <sheetViews>
    <sheetView zoomScale="70" zoomScaleNormal="70" workbookViewId="0">
      <pane xSplit="2" ySplit="1" topLeftCell="C4" activePane="bottomRight" state="frozen"/>
      <selection pane="topRight" activeCell="C1" sqref="C1"/>
      <selection pane="bottomLeft" activeCell="A2" sqref="A2"/>
      <selection pane="bottomRight" activeCell="B1" sqref="B1"/>
    </sheetView>
  </sheetViews>
  <sheetFormatPr defaultRowHeight="15" x14ac:dyDescent="0.25"/>
  <cols>
    <col min="1" max="1" width="33.85546875" customWidth="1"/>
    <col min="2" max="2" width="17.140625" customWidth="1"/>
    <col min="3" max="3" width="39.140625" customWidth="1"/>
    <col min="4" max="4" width="19.5703125" customWidth="1"/>
    <col min="7" max="7" width="19.140625" customWidth="1"/>
    <col min="8" max="8" width="27.85546875" style="35" customWidth="1"/>
    <col min="9" max="9" width="29.5703125" customWidth="1"/>
    <col min="10" max="10" width="17.140625" style="71" customWidth="1"/>
    <col min="11" max="11" width="29.140625" customWidth="1"/>
    <col min="27" max="27" width="17" bestFit="1" customWidth="1"/>
    <col min="28" max="28" width="16.5703125" bestFit="1" customWidth="1"/>
    <col min="39" max="39" width="20.28515625" customWidth="1"/>
    <col min="40" max="40" width="34.28515625" style="2" customWidth="1"/>
  </cols>
  <sheetData>
    <row r="1" spans="1:41" ht="120" x14ac:dyDescent="0.25">
      <c r="A1" t="s">
        <v>2485</v>
      </c>
      <c r="B1" t="s">
        <v>2462</v>
      </c>
      <c r="C1" t="s">
        <v>2463</v>
      </c>
      <c r="D1" t="s">
        <v>2464</v>
      </c>
      <c r="E1" t="s">
        <v>2465</v>
      </c>
      <c r="F1" t="s">
        <v>2466</v>
      </c>
      <c r="G1" t="s">
        <v>4871</v>
      </c>
      <c r="H1" s="35" t="s">
        <v>2467</v>
      </c>
      <c r="I1" t="s">
        <v>4650</v>
      </c>
      <c r="J1" s="71" t="s">
        <v>4651</v>
      </c>
      <c r="K1" t="s">
        <v>2468</v>
      </c>
      <c r="L1" t="s">
        <v>3962</v>
      </c>
      <c r="M1" t="s">
        <v>3963</v>
      </c>
      <c r="N1" t="s">
        <v>3964</v>
      </c>
      <c r="O1" t="s">
        <v>3965</v>
      </c>
      <c r="P1" t="s">
        <v>3966</v>
      </c>
      <c r="Q1" t="s">
        <v>3967</v>
      </c>
      <c r="R1" t="s">
        <v>3968</v>
      </c>
      <c r="S1" t="s">
        <v>3969</v>
      </c>
      <c r="T1" t="s">
        <v>3970</v>
      </c>
      <c r="U1" t="s">
        <v>3971</v>
      </c>
      <c r="V1" t="s">
        <v>3972</v>
      </c>
      <c r="W1" t="s">
        <v>3973</v>
      </c>
      <c r="X1" t="s">
        <v>3974</v>
      </c>
      <c r="Y1" t="s">
        <v>4652</v>
      </c>
      <c r="Z1" t="s">
        <v>4653</v>
      </c>
      <c r="AA1" t="s">
        <v>4654</v>
      </c>
      <c r="AB1" t="s">
        <v>4655</v>
      </c>
      <c r="AC1" t="s">
        <v>4656</v>
      </c>
      <c r="AD1" t="s">
        <v>4657</v>
      </c>
      <c r="AE1" t="s">
        <v>4658</v>
      </c>
      <c r="AF1" t="s">
        <v>4659</v>
      </c>
      <c r="AG1" t="s">
        <v>4660</v>
      </c>
      <c r="AH1" t="s">
        <v>4661</v>
      </c>
      <c r="AI1" t="s">
        <v>4662</v>
      </c>
      <c r="AJ1" t="s">
        <v>4663</v>
      </c>
      <c r="AK1" t="s">
        <v>4664</v>
      </c>
      <c r="AL1" t="s">
        <v>0</v>
      </c>
      <c r="AM1" t="s">
        <v>2611</v>
      </c>
      <c r="AN1" s="2" t="s">
        <v>2612</v>
      </c>
      <c r="AO1" t="s">
        <v>3975</v>
      </c>
    </row>
    <row r="2" spans="1:41" hidden="1" x14ac:dyDescent="0.25">
      <c r="A2" t="str">
        <f>LEFT(B2,4)</f>
        <v>0001</v>
      </c>
      <c r="B2" t="s">
        <v>4420</v>
      </c>
      <c r="C2" t="s">
        <v>4783</v>
      </c>
      <c r="D2" t="s">
        <v>2476</v>
      </c>
      <c r="E2" t="s">
        <v>4784</v>
      </c>
      <c r="F2">
        <v>7819822150</v>
      </c>
      <c r="G2" t="s">
        <v>329</v>
      </c>
      <c r="H2" s="35">
        <v>45622</v>
      </c>
      <c r="I2" t="s">
        <v>328</v>
      </c>
      <c r="AM2" t="str">
        <f>_xlfn.CONCAT(L2:X2)</f>
        <v/>
      </c>
      <c r="AN2"/>
    </row>
    <row r="3" spans="1:41" ht="60" hidden="1" x14ac:dyDescent="0.25">
      <c r="A3" t="str">
        <f t="shared" ref="A3:A66" si="0">LEFT(B3,4)</f>
        <v>0003</v>
      </c>
      <c r="B3" t="s">
        <v>4649</v>
      </c>
      <c r="C3" t="s">
        <v>5351</v>
      </c>
      <c r="D3" t="s">
        <v>350</v>
      </c>
      <c r="E3" t="s">
        <v>2627</v>
      </c>
      <c r="F3">
        <v>5089980260</v>
      </c>
      <c r="G3" t="s">
        <v>329</v>
      </c>
      <c r="H3" s="35">
        <v>45755</v>
      </c>
      <c r="I3" t="s">
        <v>328</v>
      </c>
      <c r="J3" s="71" t="s">
        <v>5350</v>
      </c>
      <c r="AM3" t="str">
        <f t="shared" ref="AM3:AM66" si="1">_xlfn.CONCAT(L3:X3)</f>
        <v/>
      </c>
      <c r="AN3"/>
    </row>
    <row r="4" spans="1:41" ht="180" hidden="1" x14ac:dyDescent="0.25">
      <c r="A4" t="str">
        <f t="shared" si="0"/>
        <v>0005</v>
      </c>
      <c r="B4" t="s">
        <v>5801</v>
      </c>
      <c r="C4" t="s">
        <v>5802</v>
      </c>
      <c r="D4" t="s">
        <v>5803</v>
      </c>
      <c r="E4" t="s">
        <v>5804</v>
      </c>
      <c r="F4">
        <v>4138210570</v>
      </c>
      <c r="G4" t="s">
        <v>329</v>
      </c>
      <c r="H4" s="35">
        <v>45804</v>
      </c>
      <c r="I4" t="s">
        <v>329</v>
      </c>
      <c r="J4" s="71" t="s">
        <v>5352</v>
      </c>
      <c r="K4" t="s">
        <v>329</v>
      </c>
      <c r="M4">
        <v>1</v>
      </c>
      <c r="S4">
        <v>7</v>
      </c>
      <c r="U4">
        <v>9</v>
      </c>
      <c r="AM4" t="str">
        <f t="shared" si="1"/>
        <v>179</v>
      </c>
      <c r="AN4" s="2" t="s">
        <v>5892</v>
      </c>
    </row>
    <row r="5" spans="1:41" hidden="1" x14ac:dyDescent="0.25">
      <c r="A5" t="str">
        <f t="shared" si="0"/>
        <v>0007</v>
      </c>
      <c r="B5" t="s">
        <v>4031</v>
      </c>
      <c r="C5" t="s">
        <v>4306</v>
      </c>
      <c r="D5" t="s">
        <v>2741</v>
      </c>
      <c r="E5" t="s">
        <v>4307</v>
      </c>
      <c r="F5">
        <v>9783880507</v>
      </c>
      <c r="G5" t="s">
        <v>329</v>
      </c>
      <c r="H5" s="35">
        <v>45698</v>
      </c>
      <c r="I5" t="s">
        <v>329</v>
      </c>
      <c r="K5" t="s">
        <v>329</v>
      </c>
      <c r="L5" t="s">
        <v>4</v>
      </c>
      <c r="M5">
        <v>1</v>
      </c>
      <c r="N5">
        <v>2</v>
      </c>
      <c r="R5">
        <v>6</v>
      </c>
      <c r="S5">
        <v>7</v>
      </c>
      <c r="T5">
        <v>8</v>
      </c>
      <c r="U5">
        <v>9</v>
      </c>
      <c r="V5">
        <v>10</v>
      </c>
      <c r="W5">
        <v>11</v>
      </c>
      <c r="AM5" t="str">
        <f t="shared" si="1"/>
        <v>K1267891011</v>
      </c>
      <c r="AN5" s="2" t="s">
        <v>5893</v>
      </c>
    </row>
    <row r="6" spans="1:41" hidden="1" x14ac:dyDescent="0.25">
      <c r="A6" t="str">
        <f t="shared" si="0"/>
        <v>0008</v>
      </c>
      <c r="B6" t="s">
        <v>5634</v>
      </c>
      <c r="C6" t="s">
        <v>5635</v>
      </c>
      <c r="D6" t="s">
        <v>5636</v>
      </c>
      <c r="E6" t="s">
        <v>5637</v>
      </c>
      <c r="F6">
        <v>4133621822</v>
      </c>
      <c r="G6" t="s">
        <v>328</v>
      </c>
      <c r="H6"/>
      <c r="I6" t="s">
        <v>329</v>
      </c>
      <c r="AM6" t="str">
        <f t="shared" si="1"/>
        <v/>
      </c>
      <c r="AN6" t="s">
        <v>4434</v>
      </c>
    </row>
    <row r="7" spans="1:41" hidden="1" x14ac:dyDescent="0.25">
      <c r="A7" t="str">
        <f t="shared" si="0"/>
        <v>0009</v>
      </c>
      <c r="B7" t="s">
        <v>5306</v>
      </c>
      <c r="C7" t="s">
        <v>5307</v>
      </c>
      <c r="D7" t="s">
        <v>5308</v>
      </c>
      <c r="E7" t="s">
        <v>5309</v>
      </c>
      <c r="F7">
        <v>9782477010</v>
      </c>
      <c r="G7" t="s">
        <v>329</v>
      </c>
      <c r="H7" s="35">
        <v>45764</v>
      </c>
      <c r="I7" t="s">
        <v>328</v>
      </c>
      <c r="AM7" t="str">
        <f t="shared" si="1"/>
        <v/>
      </c>
      <c r="AN7"/>
    </row>
    <row r="8" spans="1:41" ht="285" hidden="1" x14ac:dyDescent="0.25">
      <c r="A8" t="str">
        <f t="shared" si="0"/>
        <v>0010</v>
      </c>
      <c r="B8" t="s">
        <v>4594</v>
      </c>
      <c r="C8" t="s">
        <v>5354</v>
      </c>
      <c r="D8" t="s">
        <v>2741</v>
      </c>
      <c r="E8" t="s">
        <v>4595</v>
      </c>
      <c r="F8">
        <v>7813163540</v>
      </c>
      <c r="G8" t="s">
        <v>329</v>
      </c>
      <c r="H8" s="35">
        <v>45778</v>
      </c>
      <c r="I8" t="s">
        <v>328</v>
      </c>
      <c r="J8" s="71" t="s">
        <v>5353</v>
      </c>
      <c r="AM8" t="str">
        <f t="shared" si="1"/>
        <v/>
      </c>
      <c r="AN8"/>
    </row>
    <row r="9" spans="1:41" ht="30" hidden="1" x14ac:dyDescent="0.25">
      <c r="A9" t="str">
        <f t="shared" si="0"/>
        <v>0014</v>
      </c>
      <c r="B9" t="s">
        <v>4532</v>
      </c>
      <c r="C9" t="s">
        <v>4533</v>
      </c>
      <c r="D9" t="s">
        <v>4452</v>
      </c>
      <c r="E9" t="s">
        <v>4534</v>
      </c>
      <c r="F9" t="s">
        <v>5356</v>
      </c>
      <c r="G9" t="s">
        <v>329</v>
      </c>
      <c r="H9" s="35">
        <v>45756</v>
      </c>
      <c r="I9" t="s">
        <v>329</v>
      </c>
      <c r="J9" s="71" t="s">
        <v>5355</v>
      </c>
      <c r="K9" t="s">
        <v>329</v>
      </c>
      <c r="L9" t="s">
        <v>4</v>
      </c>
      <c r="M9">
        <v>1</v>
      </c>
      <c r="N9">
        <v>2</v>
      </c>
      <c r="O9">
        <v>3</v>
      </c>
      <c r="P9">
        <v>4</v>
      </c>
      <c r="Q9">
        <v>5</v>
      </c>
      <c r="R9">
        <v>6</v>
      </c>
      <c r="S9">
        <v>7</v>
      </c>
      <c r="T9">
        <v>8</v>
      </c>
      <c r="U9">
        <v>9</v>
      </c>
      <c r="V9">
        <v>10</v>
      </c>
      <c r="W9">
        <v>11</v>
      </c>
      <c r="X9">
        <v>12</v>
      </c>
      <c r="AM9" t="str">
        <f t="shared" si="1"/>
        <v>K123456789101112</v>
      </c>
      <c r="AN9" s="2" t="s">
        <v>4179</v>
      </c>
    </row>
    <row r="10" spans="1:41" hidden="1" x14ac:dyDescent="0.25">
      <c r="A10" t="str">
        <f t="shared" si="0"/>
        <v>0016</v>
      </c>
      <c r="B10" t="s">
        <v>4477</v>
      </c>
      <c r="C10" t="s">
        <v>4786</v>
      </c>
      <c r="D10" t="s">
        <v>4831</v>
      </c>
      <c r="E10" t="s">
        <v>4787</v>
      </c>
      <c r="F10" t="s">
        <v>4788</v>
      </c>
      <c r="G10" t="s">
        <v>329</v>
      </c>
      <c r="H10" s="35">
        <v>45775</v>
      </c>
      <c r="I10" t="s">
        <v>328</v>
      </c>
      <c r="AM10" t="str">
        <f t="shared" si="1"/>
        <v/>
      </c>
      <c r="AN10"/>
    </row>
    <row r="11" spans="1:41" ht="120" hidden="1" x14ac:dyDescent="0.25">
      <c r="A11" t="str">
        <f t="shared" si="0"/>
        <v>0017</v>
      </c>
      <c r="B11" t="s">
        <v>4176</v>
      </c>
      <c r="C11" t="s">
        <v>4335</v>
      </c>
      <c r="D11" t="s">
        <v>350</v>
      </c>
      <c r="E11" t="s">
        <v>4336</v>
      </c>
      <c r="F11" t="s">
        <v>482</v>
      </c>
      <c r="G11" t="s">
        <v>329</v>
      </c>
      <c r="H11" s="35">
        <v>45679</v>
      </c>
      <c r="I11" t="s">
        <v>329</v>
      </c>
      <c r="J11" s="71" t="s">
        <v>5357</v>
      </c>
      <c r="K11" t="s">
        <v>329</v>
      </c>
      <c r="R11">
        <v>6</v>
      </c>
      <c r="S11">
        <v>7</v>
      </c>
      <c r="T11">
        <v>8</v>
      </c>
      <c r="U11">
        <v>9</v>
      </c>
      <c r="V11">
        <v>10</v>
      </c>
      <c r="W11">
        <v>11</v>
      </c>
      <c r="AM11" t="str">
        <f t="shared" si="1"/>
        <v>67891011</v>
      </c>
      <c r="AN11" s="2" t="s">
        <v>4873</v>
      </c>
    </row>
    <row r="12" spans="1:41" hidden="1" x14ac:dyDescent="0.25">
      <c r="A12" t="str">
        <f t="shared" si="0"/>
        <v>0018</v>
      </c>
      <c r="B12" t="s">
        <v>4745</v>
      </c>
      <c r="C12" t="s">
        <v>5358</v>
      </c>
      <c r="D12" t="s">
        <v>350</v>
      </c>
      <c r="E12" t="s">
        <v>5359</v>
      </c>
      <c r="F12" t="s">
        <v>489</v>
      </c>
      <c r="G12" t="s">
        <v>329</v>
      </c>
      <c r="H12" s="35">
        <v>45763</v>
      </c>
      <c r="I12" t="s">
        <v>329</v>
      </c>
      <c r="K12" t="s">
        <v>328</v>
      </c>
      <c r="Y12" t="s">
        <v>4</v>
      </c>
      <c r="AA12">
        <v>2</v>
      </c>
      <c r="AC12">
        <v>4</v>
      </c>
      <c r="AD12">
        <v>5</v>
      </c>
      <c r="AE12">
        <v>6</v>
      </c>
      <c r="AF12">
        <v>7</v>
      </c>
      <c r="AH12">
        <v>9</v>
      </c>
      <c r="AI12">
        <v>10</v>
      </c>
      <c r="AJ12">
        <v>11</v>
      </c>
      <c r="AM12" t="str">
        <f t="shared" si="1"/>
        <v/>
      </c>
      <c r="AN12" t="s">
        <v>4434</v>
      </c>
    </row>
    <row r="13" spans="1:41" hidden="1" x14ac:dyDescent="0.25">
      <c r="A13" t="str">
        <f t="shared" si="0"/>
        <v>0020</v>
      </c>
      <c r="B13" t="s">
        <v>5661</v>
      </c>
      <c r="C13" t="s">
        <v>5662</v>
      </c>
      <c r="D13" t="s">
        <v>2476</v>
      </c>
      <c r="E13" t="s">
        <v>5663</v>
      </c>
      <c r="F13" t="s">
        <v>5664</v>
      </c>
      <c r="G13" t="s">
        <v>329</v>
      </c>
      <c r="H13" s="35">
        <v>45735</v>
      </c>
      <c r="I13" t="s">
        <v>329</v>
      </c>
      <c r="K13" t="s">
        <v>328</v>
      </c>
      <c r="Y13" t="s">
        <v>4</v>
      </c>
      <c r="Z13">
        <v>1</v>
      </c>
      <c r="AA13">
        <v>2</v>
      </c>
      <c r="AB13">
        <v>3</v>
      </c>
      <c r="AC13">
        <v>4</v>
      </c>
      <c r="AD13">
        <v>5</v>
      </c>
      <c r="AE13">
        <v>6</v>
      </c>
      <c r="AF13">
        <v>7</v>
      </c>
      <c r="AG13">
        <v>8</v>
      </c>
      <c r="AH13">
        <v>9</v>
      </c>
      <c r="AI13">
        <v>10</v>
      </c>
      <c r="AJ13">
        <v>11</v>
      </c>
      <c r="AK13">
        <v>12</v>
      </c>
      <c r="AM13" t="str">
        <f t="shared" si="1"/>
        <v/>
      </c>
      <c r="AN13" t="s">
        <v>4434</v>
      </c>
    </row>
    <row r="14" spans="1:41" hidden="1" x14ac:dyDescent="0.25">
      <c r="A14" t="str">
        <f t="shared" si="0"/>
        <v>0023</v>
      </c>
      <c r="B14" t="s">
        <v>4028</v>
      </c>
      <c r="C14" t="s">
        <v>4789</v>
      </c>
      <c r="D14" t="s">
        <v>5360</v>
      </c>
      <c r="E14" t="s">
        <v>4790</v>
      </c>
      <c r="F14">
        <v>7812757588</v>
      </c>
      <c r="G14" t="s">
        <v>329</v>
      </c>
      <c r="H14" s="35">
        <v>45734</v>
      </c>
      <c r="I14" t="s">
        <v>328</v>
      </c>
      <c r="AM14" t="str">
        <f t="shared" si="1"/>
        <v/>
      </c>
      <c r="AN14"/>
    </row>
    <row r="15" spans="1:41" ht="45" hidden="1" x14ac:dyDescent="0.25">
      <c r="A15" t="str">
        <f t="shared" si="0"/>
        <v>0024</v>
      </c>
      <c r="B15" t="s">
        <v>4583</v>
      </c>
      <c r="C15" t="s">
        <v>4584</v>
      </c>
      <c r="D15" t="s">
        <v>2741</v>
      </c>
      <c r="E15" t="s">
        <v>5362</v>
      </c>
      <c r="F15" t="s">
        <v>533</v>
      </c>
      <c r="G15" t="s">
        <v>329</v>
      </c>
      <c r="H15" s="35">
        <v>45783</v>
      </c>
      <c r="I15" t="s">
        <v>329</v>
      </c>
      <c r="J15" s="71" t="s">
        <v>5361</v>
      </c>
      <c r="K15" t="s">
        <v>328</v>
      </c>
      <c r="Y15" t="s">
        <v>4</v>
      </c>
      <c r="AA15">
        <v>2</v>
      </c>
      <c r="AC15">
        <v>4</v>
      </c>
      <c r="AF15">
        <v>7</v>
      </c>
      <c r="AG15">
        <v>8</v>
      </c>
      <c r="AH15">
        <v>9</v>
      </c>
      <c r="AI15">
        <v>10</v>
      </c>
      <c r="AM15" t="str">
        <f t="shared" si="1"/>
        <v/>
      </c>
      <c r="AN15" t="s">
        <v>4434</v>
      </c>
    </row>
    <row r="16" spans="1:41" hidden="1" x14ac:dyDescent="0.25">
      <c r="A16" t="str">
        <f t="shared" si="0"/>
        <v>0025</v>
      </c>
      <c r="B16" t="s">
        <v>5670</v>
      </c>
      <c r="C16" t="s">
        <v>5671</v>
      </c>
      <c r="D16" t="s">
        <v>350</v>
      </c>
      <c r="E16" t="s">
        <v>2632</v>
      </c>
      <c r="F16" t="s">
        <v>5672</v>
      </c>
      <c r="G16" t="s">
        <v>329</v>
      </c>
      <c r="H16" s="35">
        <v>45755</v>
      </c>
      <c r="I16" t="s">
        <v>329</v>
      </c>
      <c r="K16" t="s">
        <v>329</v>
      </c>
      <c r="N16">
        <v>2</v>
      </c>
      <c r="P16">
        <v>4</v>
      </c>
      <c r="R16">
        <v>6</v>
      </c>
      <c r="T16">
        <v>8</v>
      </c>
      <c r="V16">
        <v>10</v>
      </c>
      <c r="W16">
        <v>11</v>
      </c>
      <c r="X16">
        <v>12</v>
      </c>
      <c r="AM16" t="str">
        <f t="shared" si="1"/>
        <v>2468101112</v>
      </c>
      <c r="AN16" s="2" t="s">
        <v>5894</v>
      </c>
    </row>
    <row r="17" spans="1:40" hidden="1" x14ac:dyDescent="0.25">
      <c r="A17" t="str">
        <f t="shared" si="0"/>
        <v>0026</v>
      </c>
      <c r="B17" t="s">
        <v>4155</v>
      </c>
      <c r="C17" t="s">
        <v>4156</v>
      </c>
      <c r="D17" t="s">
        <v>2474</v>
      </c>
      <c r="E17" t="s">
        <v>4457</v>
      </c>
      <c r="F17">
        <v>6179935401</v>
      </c>
      <c r="G17" t="s">
        <v>329</v>
      </c>
      <c r="H17" s="35">
        <v>45776</v>
      </c>
      <c r="I17" t="s">
        <v>328</v>
      </c>
      <c r="AM17" t="str">
        <f t="shared" si="1"/>
        <v/>
      </c>
      <c r="AN17"/>
    </row>
    <row r="18" spans="1:40" ht="90" hidden="1" x14ac:dyDescent="0.25">
      <c r="A18" t="str">
        <f t="shared" si="0"/>
        <v>0027</v>
      </c>
      <c r="B18" t="s">
        <v>4152</v>
      </c>
      <c r="C18" t="s">
        <v>4308</v>
      </c>
      <c r="D18" t="s">
        <v>350</v>
      </c>
      <c r="E18" t="s">
        <v>4309</v>
      </c>
      <c r="F18" t="s">
        <v>561</v>
      </c>
      <c r="G18" t="s">
        <v>329</v>
      </c>
      <c r="H18" s="35">
        <v>45698</v>
      </c>
      <c r="I18" t="s">
        <v>329</v>
      </c>
      <c r="J18" s="71" t="s">
        <v>5363</v>
      </c>
      <c r="K18" t="s">
        <v>328</v>
      </c>
      <c r="AM18" t="str">
        <f t="shared" si="1"/>
        <v/>
      </c>
      <c r="AN18" t="s">
        <v>4434</v>
      </c>
    </row>
    <row r="19" spans="1:40" hidden="1" x14ac:dyDescent="0.25">
      <c r="A19" t="str">
        <f t="shared" si="0"/>
        <v>0030</v>
      </c>
      <c r="B19" t="s">
        <v>4545</v>
      </c>
      <c r="C19" t="s">
        <v>4791</v>
      </c>
      <c r="D19" t="s">
        <v>2731</v>
      </c>
      <c r="E19" t="s">
        <v>4792</v>
      </c>
      <c r="F19" t="s">
        <v>588</v>
      </c>
      <c r="G19" t="s">
        <v>329</v>
      </c>
      <c r="H19" s="35">
        <v>45756</v>
      </c>
      <c r="I19" t="s">
        <v>329</v>
      </c>
      <c r="K19" t="s">
        <v>328</v>
      </c>
      <c r="Y19" t="s">
        <v>4</v>
      </c>
      <c r="Z19">
        <v>1</v>
      </c>
      <c r="AA19">
        <v>2</v>
      </c>
      <c r="AB19">
        <v>3</v>
      </c>
      <c r="AC19">
        <v>4</v>
      </c>
      <c r="AD19">
        <v>5</v>
      </c>
      <c r="AE19">
        <v>6</v>
      </c>
      <c r="AF19">
        <v>7</v>
      </c>
      <c r="AG19">
        <v>8</v>
      </c>
      <c r="AH19">
        <v>9</v>
      </c>
      <c r="AI19">
        <v>10</v>
      </c>
      <c r="AJ19">
        <v>11</v>
      </c>
      <c r="AK19">
        <v>12</v>
      </c>
      <c r="AM19" t="str">
        <f t="shared" si="1"/>
        <v/>
      </c>
      <c r="AN19" t="s">
        <v>4434</v>
      </c>
    </row>
    <row r="20" spans="1:40" hidden="1" x14ac:dyDescent="0.25">
      <c r="A20" t="str">
        <f t="shared" si="0"/>
        <v>0031</v>
      </c>
      <c r="B20" t="s">
        <v>5621</v>
      </c>
      <c r="C20" t="s">
        <v>5622</v>
      </c>
      <c r="D20" t="s">
        <v>350</v>
      </c>
      <c r="E20" t="s">
        <v>4793</v>
      </c>
      <c r="F20" t="s">
        <v>5623</v>
      </c>
      <c r="G20" t="s">
        <v>329</v>
      </c>
      <c r="H20" s="35">
        <v>45776</v>
      </c>
      <c r="I20" t="s">
        <v>328</v>
      </c>
      <c r="AM20" t="str">
        <f t="shared" si="1"/>
        <v/>
      </c>
      <c r="AN20"/>
    </row>
    <row r="21" spans="1:40" ht="45" hidden="1" x14ac:dyDescent="0.25">
      <c r="A21" t="str">
        <f t="shared" si="0"/>
        <v>0035</v>
      </c>
      <c r="B21" t="s">
        <v>5288</v>
      </c>
      <c r="C21" t="s">
        <v>5314</v>
      </c>
      <c r="D21" t="s">
        <v>2727</v>
      </c>
      <c r="E21" t="s">
        <v>5315</v>
      </c>
      <c r="F21" t="s">
        <v>5289</v>
      </c>
      <c r="G21" t="s">
        <v>329</v>
      </c>
      <c r="H21" s="35">
        <v>45791</v>
      </c>
      <c r="I21" t="s">
        <v>328</v>
      </c>
      <c r="J21" s="71" t="s">
        <v>5624</v>
      </c>
      <c r="AM21" t="str">
        <f t="shared" si="1"/>
        <v/>
      </c>
      <c r="AN21"/>
    </row>
    <row r="22" spans="1:40" ht="90" hidden="1" x14ac:dyDescent="0.25">
      <c r="A22" t="str">
        <f t="shared" si="0"/>
        <v>0036</v>
      </c>
      <c r="B22" t="s">
        <v>5769</v>
      </c>
      <c r="C22" t="s">
        <v>3984</v>
      </c>
      <c r="D22" t="s">
        <v>350</v>
      </c>
      <c r="E22" t="s">
        <v>3985</v>
      </c>
      <c r="F22">
        <v>5087590660</v>
      </c>
      <c r="G22" t="s">
        <v>328</v>
      </c>
      <c r="H22"/>
      <c r="I22" t="s">
        <v>329</v>
      </c>
      <c r="J22" s="71" t="s">
        <v>5364</v>
      </c>
      <c r="AM22" t="str">
        <f t="shared" si="1"/>
        <v/>
      </c>
      <c r="AN22" t="s">
        <v>4434</v>
      </c>
    </row>
    <row r="23" spans="1:40" hidden="1" x14ac:dyDescent="0.25">
      <c r="A23" t="str">
        <f t="shared" si="0"/>
        <v>0038</v>
      </c>
      <c r="B23" t="s">
        <v>4573</v>
      </c>
      <c r="C23" t="s">
        <v>4571</v>
      </c>
      <c r="D23" t="s">
        <v>2470</v>
      </c>
      <c r="E23" t="s">
        <v>657</v>
      </c>
      <c r="F23">
        <v>9788870771</v>
      </c>
      <c r="G23" t="s">
        <v>329</v>
      </c>
      <c r="H23" s="35">
        <v>45749</v>
      </c>
      <c r="I23" t="s">
        <v>328</v>
      </c>
      <c r="AM23" t="str">
        <f t="shared" si="1"/>
        <v/>
      </c>
      <c r="AN23"/>
    </row>
    <row r="24" spans="1:40" ht="150" hidden="1" x14ac:dyDescent="0.25">
      <c r="A24" t="str">
        <f t="shared" si="0"/>
        <v>0040</v>
      </c>
      <c r="B24" t="s">
        <v>4486</v>
      </c>
      <c r="C24" t="s">
        <v>4794</v>
      </c>
      <c r="D24" t="s">
        <v>4795</v>
      </c>
      <c r="E24" t="s">
        <v>4796</v>
      </c>
      <c r="F24" t="s">
        <v>4797</v>
      </c>
      <c r="G24" t="s">
        <v>329</v>
      </c>
      <c r="H24" s="35">
        <v>45761</v>
      </c>
      <c r="I24" t="s">
        <v>328</v>
      </c>
      <c r="J24" s="71" t="s">
        <v>5365</v>
      </c>
      <c r="AM24" t="str">
        <f t="shared" si="1"/>
        <v/>
      </c>
      <c r="AN24"/>
    </row>
    <row r="25" spans="1:40" ht="180" hidden="1" x14ac:dyDescent="0.25">
      <c r="A25" t="str">
        <f t="shared" si="0"/>
        <v>0041</v>
      </c>
      <c r="B25" t="s">
        <v>5703</v>
      </c>
      <c r="C25" t="s">
        <v>5380</v>
      </c>
      <c r="D25" t="s">
        <v>5551</v>
      </c>
      <c r="E25" t="s">
        <v>5381</v>
      </c>
      <c r="F25" t="s">
        <v>4840</v>
      </c>
      <c r="G25" t="s">
        <v>329</v>
      </c>
      <c r="H25" s="35">
        <v>45792</v>
      </c>
      <c r="I25" t="s">
        <v>328</v>
      </c>
      <c r="J25" s="71" t="s">
        <v>5366</v>
      </c>
      <c r="AM25" t="str">
        <f t="shared" si="1"/>
        <v/>
      </c>
      <c r="AN25"/>
    </row>
    <row r="26" spans="1:40" ht="30" hidden="1" x14ac:dyDescent="0.25">
      <c r="A26" t="str">
        <f t="shared" si="0"/>
        <v>0043</v>
      </c>
      <c r="B26" t="s">
        <v>4582</v>
      </c>
      <c r="C26" t="s">
        <v>4344</v>
      </c>
      <c r="D26" t="s">
        <v>350</v>
      </c>
      <c r="E26" t="s">
        <v>4345</v>
      </c>
      <c r="F26">
        <v>5083473077</v>
      </c>
      <c r="G26" t="s">
        <v>329</v>
      </c>
      <c r="H26" s="35">
        <v>45776</v>
      </c>
      <c r="I26" t="s">
        <v>328</v>
      </c>
      <c r="J26" s="71" t="s">
        <v>5704</v>
      </c>
      <c r="AM26" t="str">
        <f t="shared" si="1"/>
        <v/>
      </c>
      <c r="AN26"/>
    </row>
    <row r="27" spans="1:40" ht="60" hidden="1" x14ac:dyDescent="0.25">
      <c r="A27" t="str">
        <f t="shared" si="0"/>
        <v>0044</v>
      </c>
      <c r="B27" t="s">
        <v>5674</v>
      </c>
      <c r="C27" t="s">
        <v>5675</v>
      </c>
      <c r="D27" t="s">
        <v>2470</v>
      </c>
      <c r="E27" t="s">
        <v>5676</v>
      </c>
      <c r="F27">
        <v>5085807511</v>
      </c>
      <c r="G27" t="s">
        <v>329</v>
      </c>
      <c r="H27" s="35">
        <v>45797</v>
      </c>
      <c r="I27" t="s">
        <v>329</v>
      </c>
      <c r="J27" s="71" t="s">
        <v>5367</v>
      </c>
      <c r="K27" t="s">
        <v>329</v>
      </c>
      <c r="T27">
        <v>8</v>
      </c>
      <c r="U27">
        <v>9</v>
      </c>
      <c r="V27">
        <v>10</v>
      </c>
      <c r="W27">
        <v>11</v>
      </c>
      <c r="X27">
        <v>12</v>
      </c>
      <c r="AM27" t="str">
        <f t="shared" si="1"/>
        <v>89101112</v>
      </c>
      <c r="AN27" s="2" t="s">
        <v>4178</v>
      </c>
    </row>
    <row r="28" spans="1:40" hidden="1" x14ac:dyDescent="0.25">
      <c r="A28" t="str">
        <f t="shared" si="0"/>
        <v>0045</v>
      </c>
      <c r="B28" t="s">
        <v>4445</v>
      </c>
      <c r="C28" t="s">
        <v>4344</v>
      </c>
      <c r="D28" t="s">
        <v>350</v>
      </c>
      <c r="E28" t="s">
        <v>4345</v>
      </c>
      <c r="F28">
        <v>5083473077</v>
      </c>
      <c r="G28" t="s">
        <v>329</v>
      </c>
      <c r="H28" s="35">
        <v>45727</v>
      </c>
      <c r="I28" t="s">
        <v>329</v>
      </c>
      <c r="K28" t="s">
        <v>328</v>
      </c>
      <c r="Y28" t="s">
        <v>4</v>
      </c>
      <c r="Z28">
        <v>1</v>
      </c>
      <c r="AA28">
        <v>2</v>
      </c>
      <c r="AB28">
        <v>3</v>
      </c>
      <c r="AC28">
        <v>4</v>
      </c>
      <c r="AD28">
        <v>5</v>
      </c>
      <c r="AE28">
        <v>6</v>
      </c>
      <c r="AM28" t="str">
        <f t="shared" si="1"/>
        <v/>
      </c>
      <c r="AN28" t="s">
        <v>4434</v>
      </c>
    </row>
    <row r="29" spans="1:40" hidden="1" x14ac:dyDescent="0.25">
      <c r="A29" t="str">
        <f t="shared" si="0"/>
        <v>0046</v>
      </c>
      <c r="B29" t="s">
        <v>5793</v>
      </c>
      <c r="C29" t="s">
        <v>5794</v>
      </c>
      <c r="D29" t="s">
        <v>5795</v>
      </c>
      <c r="E29" t="s">
        <v>5796</v>
      </c>
      <c r="F29" t="s">
        <v>5797</v>
      </c>
      <c r="G29" t="s">
        <v>329</v>
      </c>
      <c r="H29" s="35">
        <v>45792</v>
      </c>
      <c r="I29" t="s">
        <v>328</v>
      </c>
      <c r="AM29" t="str">
        <f t="shared" si="1"/>
        <v/>
      </c>
      <c r="AN29"/>
    </row>
    <row r="30" spans="1:40" ht="195" hidden="1" x14ac:dyDescent="0.25">
      <c r="A30" t="str">
        <f t="shared" si="0"/>
        <v>0048</v>
      </c>
      <c r="B30" t="s">
        <v>2725</v>
      </c>
      <c r="C30" t="s">
        <v>5617</v>
      </c>
      <c r="D30" t="s">
        <v>5618</v>
      </c>
      <c r="E30" t="s">
        <v>5619</v>
      </c>
      <c r="F30">
        <v>7814391837</v>
      </c>
      <c r="G30" t="s">
        <v>329</v>
      </c>
      <c r="H30" s="35">
        <v>45727</v>
      </c>
      <c r="I30" t="s">
        <v>329</v>
      </c>
      <c r="J30" s="71" t="s">
        <v>5798</v>
      </c>
      <c r="K30" t="s">
        <v>329</v>
      </c>
      <c r="U30">
        <v>9</v>
      </c>
      <c r="V30">
        <v>10</v>
      </c>
      <c r="W30">
        <v>11</v>
      </c>
      <c r="X30">
        <v>12</v>
      </c>
      <c r="AM30" t="str">
        <f t="shared" si="1"/>
        <v>9101112</v>
      </c>
      <c r="AN30" t="s">
        <v>4434</v>
      </c>
    </row>
    <row r="31" spans="1:40" hidden="1" x14ac:dyDescent="0.25">
      <c r="A31" t="str">
        <f t="shared" si="0"/>
        <v>0049</v>
      </c>
      <c r="B31" t="s">
        <v>4609</v>
      </c>
      <c r="C31" t="s">
        <v>4479</v>
      </c>
      <c r="D31" t="s">
        <v>5368</v>
      </c>
      <c r="E31" t="s">
        <v>5369</v>
      </c>
      <c r="F31">
        <v>6173496494</v>
      </c>
      <c r="G31" t="s">
        <v>329</v>
      </c>
      <c r="H31" s="35">
        <v>45783</v>
      </c>
      <c r="I31" t="s">
        <v>328</v>
      </c>
      <c r="AM31" t="str">
        <f t="shared" si="1"/>
        <v/>
      </c>
      <c r="AN31"/>
    </row>
    <row r="32" spans="1:40" ht="210" hidden="1" x14ac:dyDescent="0.25">
      <c r="A32" t="str">
        <f t="shared" si="0"/>
        <v>0050</v>
      </c>
      <c r="B32" t="s">
        <v>2469</v>
      </c>
      <c r="C32" t="s">
        <v>4313</v>
      </c>
      <c r="D32" t="s">
        <v>4798</v>
      </c>
      <c r="E32" t="s">
        <v>4314</v>
      </c>
      <c r="F32">
        <v>7818215060</v>
      </c>
      <c r="G32" t="s">
        <v>329</v>
      </c>
      <c r="H32" s="35">
        <v>45729</v>
      </c>
      <c r="I32" t="s">
        <v>328</v>
      </c>
      <c r="J32" s="71" t="s">
        <v>5370</v>
      </c>
      <c r="AM32" t="str">
        <f t="shared" si="1"/>
        <v/>
      </c>
      <c r="AN32"/>
    </row>
    <row r="33" spans="1:40" ht="30" hidden="1" x14ac:dyDescent="0.25">
      <c r="A33" t="str">
        <f t="shared" si="0"/>
        <v>0051</v>
      </c>
      <c r="B33" t="s">
        <v>5620</v>
      </c>
      <c r="C33" t="s">
        <v>5694</v>
      </c>
      <c r="D33" t="s">
        <v>350</v>
      </c>
      <c r="E33" t="s">
        <v>771</v>
      </c>
      <c r="F33">
        <v>9783696550</v>
      </c>
      <c r="G33" t="s">
        <v>329</v>
      </c>
      <c r="H33" s="35">
        <v>45791</v>
      </c>
      <c r="I33" t="s">
        <v>328</v>
      </c>
      <c r="J33" s="71" t="s">
        <v>5371</v>
      </c>
      <c r="AM33" t="str">
        <f t="shared" si="1"/>
        <v/>
      </c>
      <c r="AN33"/>
    </row>
    <row r="34" spans="1:40" ht="135" hidden="1" x14ac:dyDescent="0.25">
      <c r="A34" t="str">
        <f t="shared" si="0"/>
        <v>0052</v>
      </c>
      <c r="B34" t="s">
        <v>4757</v>
      </c>
      <c r="C34" t="s">
        <v>5372</v>
      </c>
      <c r="D34" t="s">
        <v>2470</v>
      </c>
      <c r="E34" t="s">
        <v>2475</v>
      </c>
      <c r="F34" t="s">
        <v>777</v>
      </c>
      <c r="G34" t="s">
        <v>329</v>
      </c>
      <c r="H34" s="35">
        <v>45733</v>
      </c>
      <c r="I34" t="s">
        <v>329</v>
      </c>
      <c r="J34" s="71" t="s">
        <v>5695</v>
      </c>
      <c r="K34" t="s">
        <v>329</v>
      </c>
      <c r="L34" t="s">
        <v>4</v>
      </c>
      <c r="U34">
        <v>9</v>
      </c>
      <c r="V34">
        <v>10</v>
      </c>
      <c r="W34">
        <v>11</v>
      </c>
      <c r="X34">
        <v>12</v>
      </c>
      <c r="AM34" t="str">
        <f t="shared" si="1"/>
        <v>K9101112</v>
      </c>
      <c r="AN34" s="2" t="s">
        <v>4430</v>
      </c>
    </row>
    <row r="35" spans="1:40" hidden="1" x14ac:dyDescent="0.25">
      <c r="A35" t="str">
        <f t="shared" si="0"/>
        <v>0056</v>
      </c>
      <c r="B35" t="s">
        <v>4154</v>
      </c>
      <c r="C35" t="s">
        <v>5373</v>
      </c>
      <c r="D35" t="s">
        <v>5374</v>
      </c>
      <c r="E35" t="s">
        <v>5805</v>
      </c>
      <c r="F35">
        <v>9782515100</v>
      </c>
      <c r="G35" t="s">
        <v>329</v>
      </c>
      <c r="H35" s="35">
        <v>45727</v>
      </c>
      <c r="I35" t="s">
        <v>329</v>
      </c>
      <c r="K35" t="s">
        <v>329</v>
      </c>
      <c r="U35">
        <v>9</v>
      </c>
      <c r="AM35" t="str">
        <f t="shared" si="1"/>
        <v>9</v>
      </c>
      <c r="AN35" s="2" t="s">
        <v>1</v>
      </c>
    </row>
    <row r="36" spans="1:40" hidden="1" x14ac:dyDescent="0.25">
      <c r="A36" t="str">
        <f t="shared" si="0"/>
        <v>0057</v>
      </c>
      <c r="B36" t="s">
        <v>4025</v>
      </c>
      <c r="C36" t="s">
        <v>4459</v>
      </c>
      <c r="D36" t="s">
        <v>2741</v>
      </c>
      <c r="E36" t="s">
        <v>4460</v>
      </c>
      <c r="F36" t="s">
        <v>808</v>
      </c>
      <c r="G36" t="s">
        <v>329</v>
      </c>
      <c r="H36" s="35">
        <v>45743</v>
      </c>
      <c r="I36" t="s">
        <v>328</v>
      </c>
      <c r="AM36" t="str">
        <f t="shared" si="1"/>
        <v/>
      </c>
      <c r="AN36"/>
    </row>
    <row r="37" spans="1:40" ht="90" hidden="1" x14ac:dyDescent="0.25">
      <c r="A37" t="str">
        <f t="shared" si="0"/>
        <v>0061</v>
      </c>
      <c r="B37" t="s">
        <v>4777</v>
      </c>
      <c r="C37" t="s">
        <v>4799</v>
      </c>
      <c r="D37" t="s">
        <v>4800</v>
      </c>
      <c r="E37" t="s">
        <v>4801</v>
      </c>
      <c r="F37" t="s">
        <v>5376</v>
      </c>
      <c r="G37" t="s">
        <v>329</v>
      </c>
      <c r="H37" s="35">
        <v>45749</v>
      </c>
      <c r="I37" t="s">
        <v>329</v>
      </c>
      <c r="J37" s="71" t="s">
        <v>5375</v>
      </c>
      <c r="K37" t="s">
        <v>329</v>
      </c>
      <c r="M37">
        <v>1</v>
      </c>
      <c r="N37">
        <v>2</v>
      </c>
      <c r="O37">
        <v>3</v>
      </c>
      <c r="P37">
        <v>4</v>
      </c>
      <c r="Q37">
        <v>5</v>
      </c>
      <c r="AM37" t="str">
        <f t="shared" si="1"/>
        <v>12345</v>
      </c>
      <c r="AN37" s="2" t="s">
        <v>5895</v>
      </c>
    </row>
    <row r="38" spans="1:40" hidden="1" x14ac:dyDescent="0.25">
      <c r="A38" t="str">
        <f t="shared" si="0"/>
        <v>0063</v>
      </c>
      <c r="B38" t="s">
        <v>4575</v>
      </c>
      <c r="C38" t="s">
        <v>2698</v>
      </c>
      <c r="D38" t="s">
        <v>2470</v>
      </c>
      <c r="E38" t="s">
        <v>2950</v>
      </c>
      <c r="F38">
        <v>4136649292</v>
      </c>
      <c r="G38" t="s">
        <v>329</v>
      </c>
      <c r="H38" s="35">
        <v>45778</v>
      </c>
      <c r="I38" t="s">
        <v>329</v>
      </c>
      <c r="K38" t="s">
        <v>329</v>
      </c>
      <c r="M38">
        <v>1</v>
      </c>
      <c r="AM38" t="str">
        <f t="shared" si="1"/>
        <v>1</v>
      </c>
      <c r="AN38" s="2" t="s">
        <v>5896</v>
      </c>
    </row>
    <row r="39" spans="1:40" hidden="1" x14ac:dyDescent="0.25">
      <c r="A39" t="str">
        <f t="shared" si="0"/>
        <v>0064</v>
      </c>
      <c r="B39" t="s">
        <v>4766</v>
      </c>
      <c r="C39" t="s">
        <v>2495</v>
      </c>
      <c r="D39" t="s">
        <v>350</v>
      </c>
      <c r="E39" t="s">
        <v>2496</v>
      </c>
      <c r="F39" t="s">
        <v>836</v>
      </c>
      <c r="G39" t="s">
        <v>329</v>
      </c>
      <c r="H39" s="35">
        <v>45761</v>
      </c>
      <c r="I39" t="s">
        <v>329</v>
      </c>
      <c r="K39" t="s">
        <v>329</v>
      </c>
      <c r="L39" t="s">
        <v>4</v>
      </c>
      <c r="Q39">
        <v>5</v>
      </c>
      <c r="R39">
        <v>6</v>
      </c>
      <c r="S39">
        <v>7</v>
      </c>
      <c r="T39">
        <v>8</v>
      </c>
      <c r="U39">
        <v>9</v>
      </c>
      <c r="V39">
        <v>10</v>
      </c>
      <c r="W39">
        <v>11</v>
      </c>
      <c r="X39">
        <v>12</v>
      </c>
      <c r="AM39" t="str">
        <f t="shared" si="1"/>
        <v>K56789101112</v>
      </c>
      <c r="AN39" s="2" t="s">
        <v>5897</v>
      </c>
    </row>
    <row r="40" spans="1:40" hidden="1" x14ac:dyDescent="0.25">
      <c r="A40" t="str">
        <f t="shared" si="0"/>
        <v>0065</v>
      </c>
      <c r="B40" t="s">
        <v>4629</v>
      </c>
      <c r="C40" t="s">
        <v>5609</v>
      </c>
      <c r="D40" t="s">
        <v>350</v>
      </c>
      <c r="E40" t="s">
        <v>5610</v>
      </c>
      <c r="F40">
        <v>7813836111</v>
      </c>
      <c r="G40" t="s">
        <v>329</v>
      </c>
      <c r="H40" s="35">
        <v>45763</v>
      </c>
      <c r="I40" t="s">
        <v>328</v>
      </c>
      <c r="AM40" t="str">
        <f t="shared" si="1"/>
        <v/>
      </c>
      <c r="AN40"/>
    </row>
    <row r="41" spans="1:40" ht="75" hidden="1" x14ac:dyDescent="0.25">
      <c r="A41" t="str">
        <f t="shared" si="0"/>
        <v>0067</v>
      </c>
      <c r="B41" t="s">
        <v>5685</v>
      </c>
      <c r="C41" t="s">
        <v>5686</v>
      </c>
      <c r="D41" t="s">
        <v>5687</v>
      </c>
      <c r="E41" t="s">
        <v>5688</v>
      </c>
      <c r="F41" t="s">
        <v>854</v>
      </c>
      <c r="G41" t="s">
        <v>329</v>
      </c>
      <c r="H41" s="35">
        <v>45741</v>
      </c>
      <c r="I41" t="s">
        <v>328</v>
      </c>
      <c r="J41" s="71" t="s">
        <v>5611</v>
      </c>
      <c r="AM41" t="str">
        <f t="shared" si="1"/>
        <v/>
      </c>
      <c r="AN41"/>
    </row>
    <row r="42" spans="1:40" ht="90" hidden="1" x14ac:dyDescent="0.25">
      <c r="A42" t="str">
        <f t="shared" si="0"/>
        <v>0068</v>
      </c>
      <c r="B42" t="s">
        <v>4463</v>
      </c>
      <c r="C42" t="s">
        <v>4487</v>
      </c>
      <c r="D42" t="s">
        <v>350</v>
      </c>
      <c r="E42" t="s">
        <v>2606</v>
      </c>
      <c r="F42">
        <v>4136652118</v>
      </c>
      <c r="G42" t="s">
        <v>329</v>
      </c>
      <c r="H42" s="35">
        <v>45664</v>
      </c>
      <c r="I42" t="s">
        <v>329</v>
      </c>
      <c r="J42" s="71" t="s">
        <v>5689</v>
      </c>
      <c r="K42" t="s">
        <v>328</v>
      </c>
      <c r="AM42" t="str">
        <f t="shared" si="1"/>
        <v/>
      </c>
      <c r="AN42" t="s">
        <v>4434</v>
      </c>
    </row>
    <row r="43" spans="1:40" hidden="1" x14ac:dyDescent="0.25">
      <c r="A43" t="str">
        <f t="shared" si="0"/>
        <v>0068</v>
      </c>
      <c r="B43" t="s">
        <v>4463</v>
      </c>
      <c r="C43" t="s">
        <v>4487</v>
      </c>
      <c r="D43" t="s">
        <v>350</v>
      </c>
      <c r="E43" t="s">
        <v>2606</v>
      </c>
      <c r="F43">
        <v>4136652118</v>
      </c>
      <c r="G43" t="s">
        <v>329</v>
      </c>
      <c r="H43" s="35">
        <v>45694</v>
      </c>
      <c r="I43" t="s">
        <v>329</v>
      </c>
      <c r="K43" t="s">
        <v>328</v>
      </c>
      <c r="AM43" t="str">
        <f t="shared" si="1"/>
        <v/>
      </c>
      <c r="AN43" t="s">
        <v>4434</v>
      </c>
    </row>
    <row r="44" spans="1:40" hidden="1" x14ac:dyDescent="0.25">
      <c r="A44" t="str">
        <f t="shared" si="0"/>
        <v>0071</v>
      </c>
      <c r="B44" t="s">
        <v>5758</v>
      </c>
      <c r="C44" t="s">
        <v>4888</v>
      </c>
      <c r="D44" t="s">
        <v>350</v>
      </c>
      <c r="E44" t="s">
        <v>4889</v>
      </c>
      <c r="F44" t="s">
        <v>5759</v>
      </c>
      <c r="G44" t="s">
        <v>329</v>
      </c>
      <c r="H44" s="35">
        <v>45789</v>
      </c>
      <c r="I44" t="s">
        <v>329</v>
      </c>
      <c r="K44" t="s">
        <v>328</v>
      </c>
      <c r="AE44">
        <v>6</v>
      </c>
      <c r="AF44">
        <v>7</v>
      </c>
      <c r="AG44">
        <v>8</v>
      </c>
      <c r="AH44">
        <v>9</v>
      </c>
      <c r="AI44">
        <v>10</v>
      </c>
      <c r="AJ44">
        <v>11</v>
      </c>
      <c r="AM44" t="str">
        <f t="shared" si="1"/>
        <v/>
      </c>
      <c r="AN44" t="s">
        <v>4434</v>
      </c>
    </row>
    <row r="45" spans="1:40" hidden="1" x14ac:dyDescent="0.25">
      <c r="A45" t="str">
        <f t="shared" si="0"/>
        <v>0072</v>
      </c>
      <c r="B45" t="s">
        <v>4558</v>
      </c>
      <c r="C45" t="s">
        <v>4802</v>
      </c>
      <c r="D45" t="s">
        <v>2470</v>
      </c>
      <c r="E45" t="s">
        <v>4803</v>
      </c>
      <c r="F45">
        <v>5089973391</v>
      </c>
      <c r="G45" t="s">
        <v>329</v>
      </c>
      <c r="H45" s="35">
        <v>45684</v>
      </c>
      <c r="I45" t="s">
        <v>329</v>
      </c>
      <c r="K45" t="s">
        <v>329</v>
      </c>
      <c r="U45">
        <v>9</v>
      </c>
      <c r="V45">
        <v>10</v>
      </c>
      <c r="W45">
        <v>11</v>
      </c>
      <c r="X45">
        <v>12</v>
      </c>
      <c r="AM45" t="str">
        <f t="shared" si="1"/>
        <v>9101112</v>
      </c>
      <c r="AN45" s="2" t="s">
        <v>2</v>
      </c>
    </row>
    <row r="46" spans="1:40" hidden="1" x14ac:dyDescent="0.25">
      <c r="A46" t="str">
        <f t="shared" si="0"/>
        <v>0073</v>
      </c>
      <c r="B46" t="s">
        <v>5827</v>
      </c>
      <c r="C46" t="s">
        <v>5828</v>
      </c>
      <c r="D46" t="s">
        <v>5829</v>
      </c>
      <c r="E46" t="s">
        <v>5830</v>
      </c>
      <c r="F46">
        <v>7813101000</v>
      </c>
      <c r="G46" t="s">
        <v>329</v>
      </c>
      <c r="H46" s="35">
        <v>45805</v>
      </c>
      <c r="I46" t="s">
        <v>328</v>
      </c>
      <c r="AM46" t="str">
        <f t="shared" si="1"/>
        <v/>
      </c>
      <c r="AN46"/>
    </row>
    <row r="47" spans="1:40" ht="17.100000000000001" hidden="1" customHeight="1" x14ac:dyDescent="0.25">
      <c r="A47" t="str">
        <f t="shared" si="0"/>
        <v>0074</v>
      </c>
      <c r="B47" t="s">
        <v>4494</v>
      </c>
      <c r="C47" t="s">
        <v>4487</v>
      </c>
      <c r="D47" t="s">
        <v>350</v>
      </c>
      <c r="E47" t="s">
        <v>2606</v>
      </c>
      <c r="F47">
        <v>4136652118</v>
      </c>
      <c r="G47" t="s">
        <v>329</v>
      </c>
      <c r="H47" s="35">
        <v>45701</v>
      </c>
      <c r="I47" t="s">
        <v>329</v>
      </c>
      <c r="J47" s="71" t="s">
        <v>5831</v>
      </c>
      <c r="K47" t="s">
        <v>328</v>
      </c>
      <c r="AM47" t="str">
        <f t="shared" si="1"/>
        <v/>
      </c>
      <c r="AN47" t="s">
        <v>4434</v>
      </c>
    </row>
    <row r="48" spans="1:40" hidden="1" x14ac:dyDescent="0.25">
      <c r="A48" t="str">
        <f t="shared" si="0"/>
        <v>0077</v>
      </c>
      <c r="B48" t="s">
        <v>4498</v>
      </c>
      <c r="C48" t="s">
        <v>5377</v>
      </c>
      <c r="D48" t="s">
        <v>2476</v>
      </c>
      <c r="E48" t="s">
        <v>5378</v>
      </c>
      <c r="F48" t="s">
        <v>916</v>
      </c>
      <c r="G48" t="s">
        <v>329</v>
      </c>
      <c r="H48" s="35">
        <v>45749</v>
      </c>
      <c r="I48" t="s">
        <v>329</v>
      </c>
      <c r="K48" t="s">
        <v>329</v>
      </c>
      <c r="L48" t="s">
        <v>4</v>
      </c>
      <c r="N48">
        <v>2</v>
      </c>
      <c r="O48">
        <v>3</v>
      </c>
      <c r="P48">
        <v>4</v>
      </c>
      <c r="Q48">
        <v>5</v>
      </c>
      <c r="S48">
        <v>7</v>
      </c>
      <c r="T48">
        <v>8</v>
      </c>
      <c r="U48">
        <v>9</v>
      </c>
      <c r="V48">
        <v>10</v>
      </c>
      <c r="W48">
        <v>11</v>
      </c>
      <c r="X48">
        <v>12</v>
      </c>
      <c r="AM48" t="str">
        <f t="shared" si="1"/>
        <v>K2345789101112</v>
      </c>
      <c r="AN48" s="2" t="s">
        <v>5898</v>
      </c>
    </row>
    <row r="49" spans="1:40" hidden="1" x14ac:dyDescent="0.25">
      <c r="A49" t="str">
        <f t="shared" si="0"/>
        <v>0078</v>
      </c>
      <c r="B49" t="s">
        <v>5880</v>
      </c>
      <c r="C49" t="s">
        <v>5881</v>
      </c>
      <c r="D49" t="s">
        <v>2732</v>
      </c>
      <c r="E49" t="s">
        <v>5882</v>
      </c>
      <c r="F49">
        <v>5087850036</v>
      </c>
      <c r="G49" t="s">
        <v>329</v>
      </c>
      <c r="H49" s="35">
        <v>45722</v>
      </c>
      <c r="I49" t="s">
        <v>328</v>
      </c>
      <c r="AM49" t="str">
        <f t="shared" si="1"/>
        <v/>
      </c>
      <c r="AN49"/>
    </row>
    <row r="50" spans="1:40" ht="135" hidden="1" x14ac:dyDescent="0.25">
      <c r="A50" t="str">
        <f t="shared" si="0"/>
        <v>0079</v>
      </c>
      <c r="B50" t="s">
        <v>4763</v>
      </c>
      <c r="C50" t="s">
        <v>4764</v>
      </c>
      <c r="D50" t="s">
        <v>2741</v>
      </c>
      <c r="E50" t="s">
        <v>4765</v>
      </c>
      <c r="F50">
        <v>9789572660</v>
      </c>
      <c r="G50" t="s">
        <v>329</v>
      </c>
      <c r="H50" s="35">
        <v>45775</v>
      </c>
      <c r="I50" t="s">
        <v>329</v>
      </c>
      <c r="J50" s="71" t="s">
        <v>5883</v>
      </c>
      <c r="K50" t="s">
        <v>329</v>
      </c>
      <c r="L50" t="s">
        <v>4</v>
      </c>
      <c r="M50">
        <v>1</v>
      </c>
      <c r="N50">
        <v>2</v>
      </c>
      <c r="O50">
        <v>3</v>
      </c>
      <c r="P50">
        <v>4</v>
      </c>
      <c r="Q50">
        <v>5</v>
      </c>
      <c r="R50">
        <v>6</v>
      </c>
      <c r="S50">
        <v>7</v>
      </c>
      <c r="T50">
        <v>8</v>
      </c>
      <c r="U50">
        <v>9</v>
      </c>
      <c r="V50">
        <v>10</v>
      </c>
      <c r="W50">
        <v>11</v>
      </c>
      <c r="X50">
        <v>12</v>
      </c>
      <c r="AM50" t="str">
        <f t="shared" si="1"/>
        <v>K123456789101112</v>
      </c>
      <c r="AN50" s="2" t="s">
        <v>4179</v>
      </c>
    </row>
    <row r="51" spans="1:40" hidden="1" x14ac:dyDescent="0.25">
      <c r="A51" t="str">
        <f t="shared" si="0"/>
        <v>0082</v>
      </c>
      <c r="B51" t="s">
        <v>4531</v>
      </c>
      <c r="C51" t="s">
        <v>4356</v>
      </c>
      <c r="D51" t="s">
        <v>350</v>
      </c>
      <c r="E51" t="s">
        <v>4357</v>
      </c>
      <c r="F51">
        <v>7819347600</v>
      </c>
      <c r="G51" t="s">
        <v>329</v>
      </c>
      <c r="H51" s="35">
        <v>45722</v>
      </c>
      <c r="I51" t="s">
        <v>328</v>
      </c>
      <c r="AM51" t="str">
        <f t="shared" si="1"/>
        <v/>
      </c>
      <c r="AN51"/>
    </row>
    <row r="52" spans="1:40" ht="120" hidden="1" x14ac:dyDescent="0.25">
      <c r="A52" t="str">
        <f t="shared" si="0"/>
        <v>0083</v>
      </c>
      <c r="B52" t="s">
        <v>4165</v>
      </c>
      <c r="C52" t="s">
        <v>4166</v>
      </c>
      <c r="D52" t="s">
        <v>2732</v>
      </c>
      <c r="E52" t="s">
        <v>4167</v>
      </c>
      <c r="F52" t="s">
        <v>4168</v>
      </c>
      <c r="G52" t="s">
        <v>329</v>
      </c>
      <c r="H52" s="35">
        <v>45734</v>
      </c>
      <c r="I52" t="s">
        <v>329</v>
      </c>
      <c r="J52" s="71" t="s">
        <v>5379</v>
      </c>
      <c r="K52" t="s">
        <v>329</v>
      </c>
      <c r="S52">
        <v>7</v>
      </c>
      <c r="T52">
        <v>8</v>
      </c>
      <c r="U52">
        <v>9</v>
      </c>
      <c r="V52">
        <v>10</v>
      </c>
      <c r="W52">
        <v>11</v>
      </c>
      <c r="X52">
        <v>12</v>
      </c>
      <c r="AM52" t="str">
        <f t="shared" si="1"/>
        <v>789101112</v>
      </c>
      <c r="AN52" s="2" t="s">
        <v>3</v>
      </c>
    </row>
    <row r="53" spans="1:40" hidden="1" x14ac:dyDescent="0.25">
      <c r="A53" t="str">
        <f t="shared" si="0"/>
        <v>0085</v>
      </c>
      <c r="B53" t="s">
        <v>5304</v>
      </c>
      <c r="C53" t="s">
        <v>5380</v>
      </c>
      <c r="D53" t="s">
        <v>5551</v>
      </c>
      <c r="E53" t="s">
        <v>5381</v>
      </c>
      <c r="F53" t="s">
        <v>4840</v>
      </c>
      <c r="G53" t="s">
        <v>329</v>
      </c>
      <c r="H53" s="35">
        <v>45790</v>
      </c>
      <c r="I53" t="s">
        <v>328</v>
      </c>
      <c r="AM53" t="str">
        <f t="shared" si="1"/>
        <v/>
      </c>
      <c r="AN53"/>
    </row>
    <row r="54" spans="1:40" ht="30" hidden="1" x14ac:dyDescent="0.25">
      <c r="A54" t="str">
        <f t="shared" si="0"/>
        <v>0086</v>
      </c>
      <c r="B54" t="s">
        <v>5673</v>
      </c>
      <c r="C54" t="s">
        <v>5724</v>
      </c>
      <c r="D54" t="s">
        <v>5725</v>
      </c>
      <c r="E54" t="s">
        <v>5726</v>
      </c>
      <c r="F54" t="s">
        <v>5727</v>
      </c>
      <c r="G54" t="s">
        <v>329</v>
      </c>
      <c r="H54" s="35">
        <v>45790</v>
      </c>
      <c r="I54" t="s">
        <v>329</v>
      </c>
      <c r="J54" s="71" t="s">
        <v>5704</v>
      </c>
      <c r="K54" t="s">
        <v>329</v>
      </c>
      <c r="L54" t="s">
        <v>4</v>
      </c>
      <c r="M54">
        <v>1</v>
      </c>
      <c r="U54">
        <v>9</v>
      </c>
      <c r="V54">
        <v>10</v>
      </c>
      <c r="W54">
        <v>11</v>
      </c>
      <c r="X54">
        <v>12</v>
      </c>
      <c r="AM54" t="str">
        <f t="shared" si="1"/>
        <v>K19101112</v>
      </c>
      <c r="AN54" s="2" t="s">
        <v>5899</v>
      </c>
    </row>
    <row r="55" spans="1:40" hidden="1" x14ac:dyDescent="0.25">
      <c r="A55" t="str">
        <f t="shared" si="0"/>
        <v>0087</v>
      </c>
      <c r="B55" t="s">
        <v>4491</v>
      </c>
      <c r="C55" t="s">
        <v>4492</v>
      </c>
      <c r="D55" t="s">
        <v>2727</v>
      </c>
      <c r="E55" t="s">
        <v>4493</v>
      </c>
      <c r="F55" t="s">
        <v>964</v>
      </c>
      <c r="G55" t="s">
        <v>329</v>
      </c>
      <c r="H55" s="35">
        <v>45712</v>
      </c>
      <c r="I55" t="s">
        <v>329</v>
      </c>
      <c r="K55" t="s">
        <v>329</v>
      </c>
      <c r="R55">
        <v>6</v>
      </c>
      <c r="U55">
        <v>9</v>
      </c>
      <c r="AM55" t="str">
        <f t="shared" si="1"/>
        <v>69</v>
      </c>
      <c r="AN55" s="2" t="s">
        <v>5900</v>
      </c>
    </row>
    <row r="56" spans="1:40" hidden="1" x14ac:dyDescent="0.25">
      <c r="A56" t="str">
        <f t="shared" si="0"/>
        <v>0088</v>
      </c>
      <c r="B56" t="s">
        <v>4639</v>
      </c>
      <c r="C56" t="s">
        <v>4640</v>
      </c>
      <c r="D56" t="s">
        <v>5382</v>
      </c>
      <c r="E56" t="s">
        <v>4641</v>
      </c>
      <c r="F56" t="s">
        <v>4642</v>
      </c>
      <c r="G56" t="s">
        <v>329</v>
      </c>
      <c r="H56" s="35">
        <v>45764</v>
      </c>
      <c r="I56" t="s">
        <v>328</v>
      </c>
      <c r="AM56" t="str">
        <f t="shared" si="1"/>
        <v/>
      </c>
      <c r="AN56"/>
    </row>
    <row r="57" spans="1:40" ht="30" hidden="1" x14ac:dyDescent="0.25">
      <c r="A57" t="str">
        <f t="shared" si="0"/>
        <v>0089</v>
      </c>
      <c r="B57" t="s">
        <v>4437</v>
      </c>
      <c r="C57" t="s">
        <v>5290</v>
      </c>
      <c r="D57" t="s">
        <v>350</v>
      </c>
      <c r="E57" t="s">
        <v>4438</v>
      </c>
      <c r="F57" t="s">
        <v>5384</v>
      </c>
      <c r="G57" t="s">
        <v>329</v>
      </c>
      <c r="H57" s="35">
        <v>45728</v>
      </c>
      <c r="I57" t="s">
        <v>329</v>
      </c>
      <c r="J57" s="71" t="s">
        <v>5383</v>
      </c>
      <c r="K57" t="s">
        <v>328</v>
      </c>
      <c r="Y57" t="s">
        <v>4</v>
      </c>
      <c r="Z57">
        <v>1</v>
      </c>
      <c r="AA57">
        <v>2</v>
      </c>
      <c r="AB57">
        <v>3</v>
      </c>
      <c r="AC57">
        <v>4</v>
      </c>
      <c r="AD57">
        <v>5</v>
      </c>
      <c r="AE57">
        <v>6</v>
      </c>
      <c r="AF57">
        <v>7</v>
      </c>
      <c r="AG57">
        <v>8</v>
      </c>
      <c r="AM57" t="str">
        <f t="shared" si="1"/>
        <v/>
      </c>
      <c r="AN57" t="s">
        <v>4434</v>
      </c>
    </row>
    <row r="58" spans="1:40" hidden="1" x14ac:dyDescent="0.25">
      <c r="A58" t="str">
        <f t="shared" si="0"/>
        <v>0091</v>
      </c>
      <c r="B58" t="s">
        <v>5316</v>
      </c>
      <c r="C58" t="s">
        <v>5385</v>
      </c>
      <c r="D58" t="s">
        <v>2476</v>
      </c>
      <c r="E58" t="s">
        <v>5386</v>
      </c>
      <c r="F58" t="s">
        <v>989</v>
      </c>
      <c r="G58" t="s">
        <v>329</v>
      </c>
      <c r="H58" s="35">
        <v>45762</v>
      </c>
      <c r="I58" t="s">
        <v>329</v>
      </c>
      <c r="K58" t="s">
        <v>328</v>
      </c>
      <c r="Y58" t="s">
        <v>4</v>
      </c>
      <c r="Z58">
        <v>1</v>
      </c>
      <c r="AA58">
        <v>2</v>
      </c>
      <c r="AB58">
        <v>3</v>
      </c>
      <c r="AC58">
        <v>4</v>
      </c>
      <c r="AM58" t="str">
        <f t="shared" si="1"/>
        <v/>
      </c>
      <c r="AN58" t="s">
        <v>4434</v>
      </c>
    </row>
    <row r="59" spans="1:40" hidden="1" x14ac:dyDescent="0.25">
      <c r="A59" t="str">
        <f t="shared" si="0"/>
        <v>0093</v>
      </c>
      <c r="B59" t="s">
        <v>5713</v>
      </c>
      <c r="C59" t="s">
        <v>5714</v>
      </c>
      <c r="D59" t="s">
        <v>5715</v>
      </c>
      <c r="E59" t="s">
        <v>5716</v>
      </c>
      <c r="F59" t="s">
        <v>5717</v>
      </c>
      <c r="G59" t="s">
        <v>329</v>
      </c>
      <c r="H59" s="35">
        <v>45754</v>
      </c>
      <c r="I59" t="s">
        <v>328</v>
      </c>
      <c r="AM59" t="str">
        <f t="shared" si="1"/>
        <v/>
      </c>
      <c r="AN59"/>
    </row>
    <row r="60" spans="1:40" ht="285" hidden="1" x14ac:dyDescent="0.25">
      <c r="A60" t="str">
        <f t="shared" si="0"/>
        <v>0094</v>
      </c>
      <c r="B60" t="s">
        <v>5281</v>
      </c>
      <c r="C60" t="s">
        <v>5343</v>
      </c>
      <c r="D60" t="s">
        <v>4030</v>
      </c>
      <c r="E60" t="s">
        <v>5344</v>
      </c>
      <c r="F60">
        <v>5089794000</v>
      </c>
      <c r="G60" t="s">
        <v>329</v>
      </c>
      <c r="H60" s="35">
        <v>45791</v>
      </c>
      <c r="I60" t="s">
        <v>328</v>
      </c>
      <c r="J60" s="71" t="s">
        <v>5718</v>
      </c>
      <c r="AM60" t="str">
        <f t="shared" si="1"/>
        <v/>
      </c>
      <c r="AN60"/>
    </row>
    <row r="61" spans="1:40" ht="135" hidden="1" x14ac:dyDescent="0.25">
      <c r="A61" t="str">
        <f t="shared" si="0"/>
        <v>0095</v>
      </c>
      <c r="B61" t="s">
        <v>5848</v>
      </c>
      <c r="C61" t="s">
        <v>5849</v>
      </c>
      <c r="D61" t="s">
        <v>5850</v>
      </c>
      <c r="E61" t="s">
        <v>5851</v>
      </c>
      <c r="F61">
        <v>5086758420</v>
      </c>
      <c r="G61" t="s">
        <v>329</v>
      </c>
      <c r="H61" s="35">
        <v>45789</v>
      </c>
      <c r="I61" t="s">
        <v>329</v>
      </c>
      <c r="J61" s="71" t="s">
        <v>5387</v>
      </c>
      <c r="K61" t="s">
        <v>329</v>
      </c>
      <c r="R61">
        <v>6</v>
      </c>
      <c r="S61">
        <v>7</v>
      </c>
      <c r="T61">
        <v>8</v>
      </c>
      <c r="U61">
        <v>9</v>
      </c>
      <c r="V61">
        <v>10</v>
      </c>
      <c r="W61">
        <v>11</v>
      </c>
      <c r="X61">
        <v>12</v>
      </c>
      <c r="AM61" t="str">
        <f t="shared" si="1"/>
        <v>6789101112</v>
      </c>
      <c r="AN61" s="2" t="s">
        <v>4872</v>
      </c>
    </row>
    <row r="62" spans="1:40" hidden="1" x14ac:dyDescent="0.25">
      <c r="A62" t="str">
        <f t="shared" si="0"/>
        <v>0096</v>
      </c>
      <c r="B62" t="s">
        <v>4464</v>
      </c>
      <c r="C62" t="s">
        <v>4805</v>
      </c>
      <c r="D62" t="s">
        <v>2741</v>
      </c>
      <c r="E62" t="s">
        <v>4806</v>
      </c>
      <c r="F62" t="s">
        <v>4807</v>
      </c>
      <c r="G62" t="s">
        <v>329</v>
      </c>
      <c r="H62" s="35">
        <v>45741</v>
      </c>
      <c r="I62" t="s">
        <v>329</v>
      </c>
      <c r="K62" t="s">
        <v>329</v>
      </c>
      <c r="L62" t="s">
        <v>4</v>
      </c>
      <c r="M62">
        <v>1</v>
      </c>
      <c r="N62">
        <v>2</v>
      </c>
      <c r="O62">
        <v>3</v>
      </c>
      <c r="P62">
        <v>4</v>
      </c>
      <c r="Q62">
        <v>5</v>
      </c>
      <c r="R62">
        <v>6</v>
      </c>
      <c r="S62">
        <v>7</v>
      </c>
      <c r="T62">
        <v>8</v>
      </c>
      <c r="U62">
        <v>9</v>
      </c>
      <c r="V62">
        <v>10</v>
      </c>
      <c r="W62">
        <v>11</v>
      </c>
      <c r="AM62" t="str">
        <f t="shared" si="1"/>
        <v>K1234567891011</v>
      </c>
      <c r="AN62" s="2" t="s">
        <v>2610</v>
      </c>
    </row>
    <row r="63" spans="1:40" hidden="1" x14ac:dyDescent="0.25">
      <c r="A63" t="str">
        <f t="shared" si="0"/>
        <v>0097</v>
      </c>
      <c r="B63" t="s">
        <v>4738</v>
      </c>
      <c r="C63" t="s">
        <v>4774</v>
      </c>
      <c r="D63" t="s">
        <v>4775</v>
      </c>
      <c r="E63" t="s">
        <v>4776</v>
      </c>
      <c r="F63">
        <v>9783453200</v>
      </c>
      <c r="G63" t="s">
        <v>328</v>
      </c>
      <c r="H63"/>
      <c r="I63" t="s">
        <v>329</v>
      </c>
      <c r="AM63" t="str">
        <f t="shared" si="1"/>
        <v/>
      </c>
      <c r="AN63" t="s">
        <v>4434</v>
      </c>
    </row>
    <row r="64" spans="1:40" hidden="1" x14ac:dyDescent="0.25">
      <c r="A64" t="str">
        <f t="shared" si="0"/>
        <v>0098</v>
      </c>
      <c r="B64" t="s">
        <v>5657</v>
      </c>
      <c r="C64" t="s">
        <v>2698</v>
      </c>
      <c r="D64" t="s">
        <v>2470</v>
      </c>
      <c r="E64" t="s">
        <v>2950</v>
      </c>
      <c r="F64">
        <v>4136649292</v>
      </c>
      <c r="G64" t="s">
        <v>328</v>
      </c>
      <c r="H64"/>
      <c r="I64" t="s">
        <v>329</v>
      </c>
      <c r="AM64" t="str">
        <f t="shared" si="1"/>
        <v/>
      </c>
      <c r="AN64" t="s">
        <v>4434</v>
      </c>
    </row>
    <row r="65" spans="1:40" hidden="1" x14ac:dyDescent="0.25">
      <c r="A65" t="str">
        <f t="shared" si="0"/>
        <v>0099</v>
      </c>
      <c r="B65" t="s">
        <v>2728</v>
      </c>
      <c r="C65" t="s">
        <v>5612</v>
      </c>
      <c r="D65" t="s">
        <v>350</v>
      </c>
      <c r="E65" t="s">
        <v>2508</v>
      </c>
      <c r="F65" t="s">
        <v>5613</v>
      </c>
      <c r="G65" t="s">
        <v>329</v>
      </c>
      <c r="H65" s="35">
        <v>45727</v>
      </c>
      <c r="I65" t="s">
        <v>328</v>
      </c>
      <c r="AM65" t="str">
        <f t="shared" si="1"/>
        <v/>
      </c>
      <c r="AN65"/>
    </row>
    <row r="66" spans="1:40" ht="75" hidden="1" x14ac:dyDescent="0.25">
      <c r="A66" t="str">
        <f t="shared" si="0"/>
        <v>0100</v>
      </c>
      <c r="B66" t="s">
        <v>4162</v>
      </c>
      <c r="C66" t="s">
        <v>5388</v>
      </c>
      <c r="D66" t="s">
        <v>2476</v>
      </c>
      <c r="E66" t="s">
        <v>5389</v>
      </c>
      <c r="F66" t="s">
        <v>2511</v>
      </c>
      <c r="G66" t="s">
        <v>329</v>
      </c>
      <c r="H66" s="35">
        <v>45742</v>
      </c>
      <c r="I66" t="s">
        <v>328</v>
      </c>
      <c r="J66" s="71" t="s">
        <v>5614</v>
      </c>
      <c r="AM66" t="str">
        <f t="shared" si="1"/>
        <v/>
      </c>
      <c r="AN66"/>
    </row>
    <row r="67" spans="1:40" ht="30" hidden="1" x14ac:dyDescent="0.25">
      <c r="A67" t="str">
        <f t="shared" ref="A67:A130" si="2">LEFT(B67,4)</f>
        <v>0101</v>
      </c>
      <c r="B67" t="s">
        <v>4551</v>
      </c>
      <c r="C67" t="s">
        <v>4552</v>
      </c>
      <c r="D67" t="s">
        <v>4553</v>
      </c>
      <c r="E67" t="s">
        <v>4554</v>
      </c>
      <c r="F67" t="s">
        <v>4555</v>
      </c>
      <c r="G67" t="s">
        <v>329</v>
      </c>
      <c r="H67" s="35">
        <v>45755</v>
      </c>
      <c r="I67" t="s">
        <v>328</v>
      </c>
      <c r="J67" s="71" t="s">
        <v>5390</v>
      </c>
      <c r="AM67" t="str">
        <f t="shared" ref="AM67:AM130" si="3">_xlfn.CONCAT(L67:X67)</f>
        <v/>
      </c>
      <c r="AN67"/>
    </row>
    <row r="68" spans="1:40" ht="90" hidden="1" x14ac:dyDescent="0.25">
      <c r="A68" t="str">
        <f t="shared" si="2"/>
        <v>0105</v>
      </c>
      <c r="B68" t="s">
        <v>4424</v>
      </c>
      <c r="C68" t="s">
        <v>5615</v>
      </c>
      <c r="D68" t="s">
        <v>350</v>
      </c>
      <c r="E68" t="s">
        <v>4899</v>
      </c>
      <c r="F68" t="s">
        <v>5616</v>
      </c>
      <c r="G68" t="s">
        <v>329</v>
      </c>
      <c r="H68" s="35">
        <v>45743</v>
      </c>
      <c r="I68" t="s">
        <v>329</v>
      </c>
      <c r="J68" s="71" t="s">
        <v>5391</v>
      </c>
      <c r="K68" t="s">
        <v>329</v>
      </c>
      <c r="T68">
        <v>8</v>
      </c>
      <c r="U68">
        <v>9</v>
      </c>
      <c r="V68">
        <v>10</v>
      </c>
      <c r="W68">
        <v>11</v>
      </c>
      <c r="AM68" t="str">
        <f t="shared" si="3"/>
        <v>891011</v>
      </c>
      <c r="AN68" s="2" t="s">
        <v>4181</v>
      </c>
    </row>
    <row r="69" spans="1:40" hidden="1" x14ac:dyDescent="0.25">
      <c r="A69" t="str">
        <f t="shared" si="2"/>
        <v>0107</v>
      </c>
      <c r="B69" t="s">
        <v>5291</v>
      </c>
      <c r="C69" t="s">
        <v>5345</v>
      </c>
      <c r="D69" t="s">
        <v>5392</v>
      </c>
      <c r="E69" t="s">
        <v>5346</v>
      </c>
      <c r="F69">
        <v>9782814925</v>
      </c>
      <c r="G69" t="s">
        <v>329</v>
      </c>
      <c r="H69" s="35">
        <v>45747</v>
      </c>
      <c r="I69" t="s">
        <v>329</v>
      </c>
      <c r="K69" t="s">
        <v>328</v>
      </c>
      <c r="Y69" t="s">
        <v>4</v>
      </c>
      <c r="Z69">
        <v>1</v>
      </c>
      <c r="AA69">
        <v>2</v>
      </c>
      <c r="AB69">
        <v>3</v>
      </c>
      <c r="AC69">
        <v>4</v>
      </c>
      <c r="AD69">
        <v>5</v>
      </c>
      <c r="AE69">
        <v>6</v>
      </c>
      <c r="AF69">
        <v>7</v>
      </c>
      <c r="AG69">
        <v>8</v>
      </c>
      <c r="AH69">
        <v>9</v>
      </c>
      <c r="AI69">
        <v>10</v>
      </c>
      <c r="AJ69">
        <v>11</v>
      </c>
      <c r="AK69">
        <v>12</v>
      </c>
      <c r="AM69" t="str">
        <f t="shared" si="3"/>
        <v/>
      </c>
      <c r="AN69" t="s">
        <v>4434</v>
      </c>
    </row>
    <row r="70" spans="1:40" hidden="1" x14ac:dyDescent="0.25">
      <c r="A70" t="str">
        <f t="shared" si="2"/>
        <v>0110</v>
      </c>
      <c r="B70" t="s">
        <v>5867</v>
      </c>
      <c r="C70" t="s">
        <v>5868</v>
      </c>
      <c r="D70" t="s">
        <v>350</v>
      </c>
      <c r="E70" t="s">
        <v>1134</v>
      </c>
      <c r="F70">
        <v>5088395421</v>
      </c>
      <c r="G70" t="s">
        <v>329</v>
      </c>
      <c r="H70" s="35">
        <v>45755</v>
      </c>
      <c r="I70" t="s">
        <v>329</v>
      </c>
      <c r="K70" t="s">
        <v>328</v>
      </c>
      <c r="Y70" t="s">
        <v>4</v>
      </c>
      <c r="AM70" t="str">
        <f t="shared" si="3"/>
        <v/>
      </c>
      <c r="AN70" t="s">
        <v>4434</v>
      </c>
    </row>
    <row r="71" spans="1:40" hidden="1" x14ac:dyDescent="0.25">
      <c r="A71" t="str">
        <f t="shared" si="2"/>
        <v>0114</v>
      </c>
      <c r="B71" t="s">
        <v>5755</v>
      </c>
      <c r="C71" t="s">
        <v>5756</v>
      </c>
      <c r="D71" t="s">
        <v>350</v>
      </c>
      <c r="E71" t="s">
        <v>5757</v>
      </c>
      <c r="F71">
        <v>4137721350</v>
      </c>
      <c r="G71" t="s">
        <v>329</v>
      </c>
      <c r="H71" s="35">
        <v>45728</v>
      </c>
      <c r="I71" t="s">
        <v>329</v>
      </c>
      <c r="K71" t="s">
        <v>329</v>
      </c>
      <c r="L71" t="s">
        <v>4</v>
      </c>
      <c r="N71">
        <v>2</v>
      </c>
      <c r="P71">
        <v>4</v>
      </c>
      <c r="U71">
        <v>9</v>
      </c>
      <c r="V71">
        <v>10</v>
      </c>
      <c r="AM71" t="str">
        <f t="shared" si="3"/>
        <v>K24910</v>
      </c>
      <c r="AN71" s="2" t="s">
        <v>5901</v>
      </c>
    </row>
    <row r="72" spans="1:40" hidden="1" x14ac:dyDescent="0.25">
      <c r="A72" t="str">
        <f t="shared" si="2"/>
        <v>0117</v>
      </c>
      <c r="B72" t="s">
        <v>2729</v>
      </c>
      <c r="C72" t="s">
        <v>4809</v>
      </c>
      <c r="D72" t="s">
        <v>5393</v>
      </c>
      <c r="E72" t="s">
        <v>4810</v>
      </c>
      <c r="F72" t="s">
        <v>4811</v>
      </c>
      <c r="G72" t="s">
        <v>329</v>
      </c>
      <c r="H72" s="35">
        <v>45719</v>
      </c>
      <c r="I72" t="s">
        <v>329</v>
      </c>
      <c r="K72" t="s">
        <v>329</v>
      </c>
      <c r="L72" t="s">
        <v>4</v>
      </c>
      <c r="M72">
        <v>1</v>
      </c>
      <c r="N72">
        <v>2</v>
      </c>
      <c r="O72">
        <v>3</v>
      </c>
      <c r="P72">
        <v>4</v>
      </c>
      <c r="Q72">
        <v>5</v>
      </c>
      <c r="R72">
        <v>6</v>
      </c>
      <c r="S72">
        <v>7</v>
      </c>
      <c r="T72">
        <v>8</v>
      </c>
      <c r="U72">
        <v>9</v>
      </c>
      <c r="V72">
        <v>10</v>
      </c>
      <c r="W72">
        <v>11</v>
      </c>
      <c r="X72">
        <v>12</v>
      </c>
      <c r="AM72" t="str">
        <f t="shared" si="3"/>
        <v>K123456789101112</v>
      </c>
      <c r="AN72" s="2" t="s">
        <v>4179</v>
      </c>
    </row>
    <row r="73" spans="1:40" hidden="1" x14ac:dyDescent="0.25">
      <c r="A73" t="str">
        <f t="shared" si="2"/>
        <v>0118</v>
      </c>
      <c r="B73" t="s">
        <v>4739</v>
      </c>
      <c r="C73" t="s">
        <v>4479</v>
      </c>
      <c r="D73" t="s">
        <v>4480</v>
      </c>
      <c r="E73" t="s">
        <v>4481</v>
      </c>
      <c r="F73" t="s">
        <v>4482</v>
      </c>
      <c r="G73" t="s">
        <v>329</v>
      </c>
      <c r="H73" s="35">
        <v>45761</v>
      </c>
      <c r="I73" t="s">
        <v>328</v>
      </c>
      <c r="AM73" t="str">
        <f t="shared" si="3"/>
        <v/>
      </c>
      <c r="AN73"/>
    </row>
    <row r="74" spans="1:40" ht="120" hidden="1" x14ac:dyDescent="0.25">
      <c r="A74" t="str">
        <f t="shared" si="2"/>
        <v>0121</v>
      </c>
      <c r="B74" t="s">
        <v>4164</v>
      </c>
      <c r="C74" t="s">
        <v>5395</v>
      </c>
      <c r="D74" t="s">
        <v>4153</v>
      </c>
      <c r="E74" t="s">
        <v>5396</v>
      </c>
      <c r="F74">
        <v>4137385676</v>
      </c>
      <c r="G74" t="s">
        <v>329</v>
      </c>
      <c r="H74" s="35">
        <v>45783</v>
      </c>
      <c r="I74" t="s">
        <v>328</v>
      </c>
      <c r="J74" s="71" t="s">
        <v>5394</v>
      </c>
      <c r="AM74" t="str">
        <f t="shared" si="3"/>
        <v/>
      </c>
      <c r="AN74"/>
    </row>
    <row r="75" spans="1:40" ht="105" hidden="1" x14ac:dyDescent="0.25">
      <c r="A75" t="str">
        <f t="shared" si="2"/>
        <v>0122</v>
      </c>
      <c r="B75" t="s">
        <v>4157</v>
      </c>
      <c r="C75" t="s">
        <v>4158</v>
      </c>
      <c r="D75" t="s">
        <v>2741</v>
      </c>
      <c r="E75" t="s">
        <v>4159</v>
      </c>
      <c r="F75">
        <v>7818780786</v>
      </c>
      <c r="G75" t="s">
        <v>329</v>
      </c>
      <c r="H75" s="35">
        <v>45714</v>
      </c>
      <c r="I75" t="s">
        <v>328</v>
      </c>
      <c r="J75" s="71" t="s">
        <v>5397</v>
      </c>
      <c r="AM75" t="str">
        <f t="shared" si="3"/>
        <v/>
      </c>
      <c r="AN75"/>
    </row>
    <row r="76" spans="1:40" ht="60" hidden="1" x14ac:dyDescent="0.25">
      <c r="A76" t="str">
        <f t="shared" si="2"/>
        <v>0127</v>
      </c>
      <c r="B76" t="s">
        <v>5889</v>
      </c>
      <c r="C76" t="s">
        <v>5890</v>
      </c>
      <c r="D76" t="s">
        <v>350</v>
      </c>
      <c r="E76" t="s">
        <v>5891</v>
      </c>
      <c r="F76">
        <v>4132475010</v>
      </c>
      <c r="G76" t="s">
        <v>329</v>
      </c>
      <c r="H76" s="35">
        <v>45642</v>
      </c>
      <c r="I76" t="s">
        <v>329</v>
      </c>
      <c r="J76" s="71" t="s">
        <v>4812</v>
      </c>
      <c r="K76" t="s">
        <v>329</v>
      </c>
      <c r="L76" t="s">
        <v>4</v>
      </c>
      <c r="M76">
        <v>1</v>
      </c>
      <c r="N76">
        <v>2</v>
      </c>
      <c r="O76">
        <v>3</v>
      </c>
      <c r="P76">
        <v>4</v>
      </c>
      <c r="Q76">
        <v>5</v>
      </c>
      <c r="R76">
        <v>6</v>
      </c>
      <c r="S76">
        <v>7</v>
      </c>
      <c r="T76">
        <v>8</v>
      </c>
      <c r="U76">
        <v>9</v>
      </c>
      <c r="V76">
        <v>10</v>
      </c>
      <c r="W76">
        <v>11</v>
      </c>
      <c r="X76">
        <v>12</v>
      </c>
      <c r="AM76" t="str">
        <f t="shared" si="3"/>
        <v>K123456789101112</v>
      </c>
      <c r="AN76" s="2" t="s">
        <v>4179</v>
      </c>
    </row>
    <row r="77" spans="1:40" hidden="1" x14ac:dyDescent="0.25">
      <c r="A77" t="str">
        <f t="shared" si="2"/>
        <v>0128</v>
      </c>
      <c r="B77" t="s">
        <v>5608</v>
      </c>
      <c r="C77" t="s">
        <v>2655</v>
      </c>
      <c r="D77" t="s">
        <v>350</v>
      </c>
      <c r="E77" t="s">
        <v>2656</v>
      </c>
      <c r="F77">
        <v>9782654033</v>
      </c>
      <c r="G77" t="s">
        <v>329</v>
      </c>
      <c r="H77" s="35">
        <v>45806</v>
      </c>
      <c r="I77" t="s">
        <v>328</v>
      </c>
      <c r="AM77" t="str">
        <f t="shared" si="3"/>
        <v/>
      </c>
      <c r="AN77"/>
    </row>
    <row r="78" spans="1:40" hidden="1" x14ac:dyDescent="0.25">
      <c r="A78" t="str">
        <f t="shared" si="2"/>
        <v>0131</v>
      </c>
      <c r="B78" t="s">
        <v>5283</v>
      </c>
      <c r="C78" t="s">
        <v>5398</v>
      </c>
      <c r="D78" t="s">
        <v>350</v>
      </c>
      <c r="E78" t="s">
        <v>5399</v>
      </c>
      <c r="F78" t="s">
        <v>1276</v>
      </c>
      <c r="G78" t="s">
        <v>329</v>
      </c>
      <c r="H78" s="35">
        <v>45726</v>
      </c>
      <c r="I78" t="s">
        <v>328</v>
      </c>
      <c r="J78" s="71" t="s">
        <v>5835</v>
      </c>
      <c r="AM78" t="str">
        <f t="shared" si="3"/>
        <v/>
      </c>
      <c r="AN78"/>
    </row>
    <row r="79" spans="1:40" ht="180" hidden="1" x14ac:dyDescent="0.25">
      <c r="A79" t="str">
        <f t="shared" si="2"/>
        <v>0133</v>
      </c>
      <c r="B79" t="s">
        <v>4631</v>
      </c>
      <c r="C79" t="s">
        <v>4632</v>
      </c>
      <c r="D79" t="s">
        <v>4633</v>
      </c>
      <c r="E79" t="s">
        <v>4634</v>
      </c>
      <c r="F79" t="s">
        <v>1283</v>
      </c>
      <c r="G79" t="s">
        <v>329</v>
      </c>
      <c r="H79" s="35">
        <v>45792</v>
      </c>
      <c r="I79" t="s">
        <v>329</v>
      </c>
      <c r="J79" s="71" t="s">
        <v>5606</v>
      </c>
      <c r="K79" t="s">
        <v>329</v>
      </c>
      <c r="U79">
        <v>9</v>
      </c>
      <c r="V79">
        <v>10</v>
      </c>
      <c r="W79">
        <v>11</v>
      </c>
      <c r="AM79" t="str">
        <f t="shared" si="3"/>
        <v>91011</v>
      </c>
      <c r="AN79" s="2" t="s">
        <v>4874</v>
      </c>
    </row>
    <row r="80" spans="1:40" hidden="1" x14ac:dyDescent="0.25">
      <c r="A80" t="str">
        <f t="shared" si="2"/>
        <v>0135</v>
      </c>
      <c r="B80" t="s">
        <v>4446</v>
      </c>
      <c r="C80" t="s">
        <v>4344</v>
      </c>
      <c r="D80" t="s">
        <v>350</v>
      </c>
      <c r="E80" t="s">
        <v>4345</v>
      </c>
      <c r="F80">
        <v>5083473077</v>
      </c>
      <c r="G80" t="s">
        <v>329</v>
      </c>
      <c r="H80" s="35">
        <v>45757</v>
      </c>
      <c r="I80" t="s">
        <v>329</v>
      </c>
      <c r="K80" t="s">
        <v>329</v>
      </c>
      <c r="L80" t="s">
        <v>4</v>
      </c>
      <c r="M80">
        <v>1</v>
      </c>
      <c r="O80">
        <v>3</v>
      </c>
      <c r="P80">
        <v>4</v>
      </c>
      <c r="R80">
        <v>6</v>
      </c>
      <c r="AM80" t="str">
        <f t="shared" si="3"/>
        <v>K1346</v>
      </c>
      <c r="AN80" s="2" t="s">
        <v>5902</v>
      </c>
    </row>
    <row r="81" spans="1:40" hidden="1" x14ac:dyDescent="0.25">
      <c r="A81" t="str">
        <f t="shared" si="2"/>
        <v>0136</v>
      </c>
      <c r="B81" t="s">
        <v>5330</v>
      </c>
      <c r="C81" t="s">
        <v>5400</v>
      </c>
      <c r="D81" t="s">
        <v>5401</v>
      </c>
      <c r="E81" t="s">
        <v>5402</v>
      </c>
      <c r="F81" t="s">
        <v>1298</v>
      </c>
      <c r="G81" t="s">
        <v>329</v>
      </c>
      <c r="H81" s="35">
        <v>45792</v>
      </c>
      <c r="I81" t="s">
        <v>329</v>
      </c>
      <c r="K81" t="s">
        <v>328</v>
      </c>
      <c r="Y81" t="s">
        <v>4</v>
      </c>
      <c r="Z81">
        <v>1</v>
      </c>
      <c r="AA81">
        <v>2</v>
      </c>
      <c r="AB81">
        <v>3</v>
      </c>
      <c r="AC81">
        <v>4</v>
      </c>
      <c r="AD81">
        <v>5</v>
      </c>
      <c r="AE81">
        <v>6</v>
      </c>
      <c r="AF81">
        <v>7</v>
      </c>
      <c r="AG81">
        <v>8</v>
      </c>
      <c r="AH81">
        <v>9</v>
      </c>
      <c r="AI81">
        <v>10</v>
      </c>
      <c r="AM81" t="str">
        <f t="shared" si="3"/>
        <v/>
      </c>
      <c r="AN81" t="s">
        <v>4434</v>
      </c>
    </row>
    <row r="82" spans="1:40" hidden="1" x14ac:dyDescent="0.25">
      <c r="A82" t="str">
        <f t="shared" si="2"/>
        <v>0137</v>
      </c>
      <c r="B82" t="s">
        <v>4779</v>
      </c>
      <c r="C82" t="s">
        <v>4780</v>
      </c>
      <c r="D82" t="s">
        <v>4775</v>
      </c>
      <c r="E82" t="s">
        <v>4781</v>
      </c>
      <c r="F82">
        <v>4135125304</v>
      </c>
      <c r="G82" t="s">
        <v>329</v>
      </c>
      <c r="H82" s="35">
        <v>45742</v>
      </c>
      <c r="I82" t="s">
        <v>329</v>
      </c>
      <c r="K82" t="s">
        <v>328</v>
      </c>
      <c r="Y82" t="s">
        <v>4</v>
      </c>
      <c r="Z82">
        <v>1</v>
      </c>
      <c r="AA82">
        <v>2</v>
      </c>
      <c r="AB82">
        <v>3</v>
      </c>
      <c r="AC82">
        <v>4</v>
      </c>
      <c r="AD82">
        <v>5</v>
      </c>
      <c r="AE82">
        <v>6</v>
      </c>
      <c r="AF82">
        <v>7</v>
      </c>
      <c r="AG82">
        <v>8</v>
      </c>
      <c r="AH82">
        <v>9</v>
      </c>
      <c r="AI82">
        <v>10</v>
      </c>
      <c r="AJ82">
        <v>11</v>
      </c>
      <c r="AK82">
        <v>12</v>
      </c>
      <c r="AM82" t="str">
        <f t="shared" si="3"/>
        <v/>
      </c>
      <c r="AN82" t="s">
        <v>4434</v>
      </c>
    </row>
    <row r="83" spans="1:40" hidden="1" x14ac:dyDescent="0.25">
      <c r="A83" t="str">
        <f t="shared" si="2"/>
        <v>0138</v>
      </c>
      <c r="B83" t="s">
        <v>4503</v>
      </c>
      <c r="C83" t="s">
        <v>4504</v>
      </c>
      <c r="D83" t="s">
        <v>350</v>
      </c>
      <c r="E83" t="s">
        <v>1316</v>
      </c>
      <c r="F83">
        <v>5086342213</v>
      </c>
      <c r="G83" t="s">
        <v>329</v>
      </c>
      <c r="H83" s="35">
        <v>45783</v>
      </c>
      <c r="I83" t="s">
        <v>329</v>
      </c>
      <c r="K83" t="s">
        <v>329</v>
      </c>
      <c r="L83" t="s">
        <v>4</v>
      </c>
      <c r="N83">
        <v>2</v>
      </c>
      <c r="O83">
        <v>3</v>
      </c>
      <c r="S83">
        <v>7</v>
      </c>
      <c r="T83">
        <v>8</v>
      </c>
      <c r="U83">
        <v>9</v>
      </c>
      <c r="V83">
        <v>10</v>
      </c>
      <c r="AM83" t="str">
        <f t="shared" si="3"/>
        <v>K2378910</v>
      </c>
      <c r="AN83" s="2" t="s">
        <v>5903</v>
      </c>
    </row>
    <row r="84" spans="1:40" hidden="1" x14ac:dyDescent="0.25">
      <c r="A84" t="str">
        <f t="shared" si="2"/>
        <v>0139</v>
      </c>
      <c r="B84" t="s">
        <v>4603</v>
      </c>
      <c r="C84" t="s">
        <v>2516</v>
      </c>
      <c r="D84" t="s">
        <v>350</v>
      </c>
      <c r="E84" t="s">
        <v>5403</v>
      </c>
      <c r="F84">
        <v>5084179360</v>
      </c>
      <c r="G84" t="s">
        <v>329</v>
      </c>
      <c r="H84" s="35">
        <v>45778</v>
      </c>
      <c r="I84" t="s">
        <v>328</v>
      </c>
      <c r="AM84" t="str">
        <f t="shared" si="3"/>
        <v/>
      </c>
      <c r="AN84"/>
    </row>
    <row r="85" spans="1:40" ht="75" hidden="1" x14ac:dyDescent="0.25">
      <c r="A85" t="str">
        <f t="shared" si="2"/>
        <v>0141</v>
      </c>
      <c r="B85" t="s">
        <v>4749</v>
      </c>
      <c r="C85" t="s">
        <v>4813</v>
      </c>
      <c r="D85" t="s">
        <v>4814</v>
      </c>
      <c r="E85" t="s">
        <v>4815</v>
      </c>
      <c r="F85">
        <v>9785676100</v>
      </c>
      <c r="G85" t="s">
        <v>329</v>
      </c>
      <c r="H85" s="35">
        <v>45748</v>
      </c>
      <c r="I85" t="s">
        <v>329</v>
      </c>
      <c r="J85" s="71" t="s">
        <v>5404</v>
      </c>
      <c r="K85" t="s">
        <v>329</v>
      </c>
      <c r="M85">
        <v>1</v>
      </c>
      <c r="N85">
        <v>2</v>
      </c>
      <c r="Q85">
        <v>5</v>
      </c>
      <c r="R85">
        <v>6</v>
      </c>
      <c r="S85">
        <v>7</v>
      </c>
      <c r="AM85" t="str">
        <f t="shared" si="3"/>
        <v>12567</v>
      </c>
      <c r="AN85" s="2" t="s">
        <v>5904</v>
      </c>
    </row>
    <row r="86" spans="1:40" hidden="1" x14ac:dyDescent="0.25">
      <c r="A86" t="str">
        <f t="shared" si="2"/>
        <v>0142</v>
      </c>
      <c r="B86" t="s">
        <v>5812</v>
      </c>
      <c r="C86" t="s">
        <v>5813</v>
      </c>
      <c r="D86" t="s">
        <v>5814</v>
      </c>
      <c r="E86" t="s">
        <v>5815</v>
      </c>
      <c r="F86" t="s">
        <v>1332</v>
      </c>
      <c r="G86" t="s">
        <v>329</v>
      </c>
      <c r="H86" s="35">
        <v>45804</v>
      </c>
      <c r="I86" t="s">
        <v>328</v>
      </c>
      <c r="AM86" t="str">
        <f t="shared" si="3"/>
        <v/>
      </c>
      <c r="AN86"/>
    </row>
    <row r="87" spans="1:40" ht="105" hidden="1" x14ac:dyDescent="0.25">
      <c r="A87" t="str">
        <f t="shared" si="2"/>
        <v>0144</v>
      </c>
      <c r="B87" t="s">
        <v>5294</v>
      </c>
      <c r="C87" t="s">
        <v>5295</v>
      </c>
      <c r="D87" t="s">
        <v>5405</v>
      </c>
      <c r="E87" t="s">
        <v>5296</v>
      </c>
      <c r="F87" t="s">
        <v>1340</v>
      </c>
      <c r="G87" t="s">
        <v>329</v>
      </c>
      <c r="H87" s="35">
        <v>45694</v>
      </c>
      <c r="I87" t="s">
        <v>329</v>
      </c>
      <c r="J87" s="71" t="s">
        <v>5816</v>
      </c>
      <c r="K87" t="s">
        <v>329</v>
      </c>
      <c r="M87">
        <v>1</v>
      </c>
      <c r="N87">
        <v>2</v>
      </c>
      <c r="O87">
        <v>3</v>
      </c>
      <c r="P87">
        <v>4</v>
      </c>
      <c r="Q87">
        <v>5</v>
      </c>
      <c r="AM87" t="str">
        <f t="shared" si="3"/>
        <v>12345</v>
      </c>
      <c r="AN87" s="2" t="s">
        <v>5895</v>
      </c>
    </row>
    <row r="88" spans="1:40" hidden="1" x14ac:dyDescent="0.25">
      <c r="A88" t="str">
        <f t="shared" si="2"/>
        <v>0145</v>
      </c>
      <c r="B88" t="s">
        <v>4478</v>
      </c>
      <c r="C88" t="s">
        <v>4479</v>
      </c>
      <c r="D88" t="s">
        <v>4480</v>
      </c>
      <c r="E88" t="s">
        <v>4481</v>
      </c>
      <c r="F88" t="s">
        <v>4482</v>
      </c>
      <c r="G88" t="s">
        <v>329</v>
      </c>
      <c r="H88" s="35">
        <v>45754</v>
      </c>
      <c r="I88" t="s">
        <v>328</v>
      </c>
      <c r="AM88" t="str">
        <f t="shared" si="3"/>
        <v/>
      </c>
      <c r="AN88"/>
    </row>
    <row r="89" spans="1:40" ht="135" hidden="1" x14ac:dyDescent="0.25">
      <c r="A89" t="str">
        <f t="shared" si="2"/>
        <v>0150</v>
      </c>
      <c r="B89" t="s">
        <v>4163</v>
      </c>
      <c r="C89" t="s">
        <v>5407</v>
      </c>
      <c r="D89" t="s">
        <v>2731</v>
      </c>
      <c r="E89" t="s">
        <v>5408</v>
      </c>
      <c r="F89">
        <v>4132430276</v>
      </c>
      <c r="G89" t="s">
        <v>329</v>
      </c>
      <c r="H89" s="35">
        <v>45748</v>
      </c>
      <c r="I89" t="s">
        <v>329</v>
      </c>
      <c r="J89" s="71" t="s">
        <v>5406</v>
      </c>
      <c r="K89" t="s">
        <v>328</v>
      </c>
      <c r="Y89" t="s">
        <v>4</v>
      </c>
      <c r="Z89">
        <v>1</v>
      </c>
      <c r="AA89">
        <v>2</v>
      </c>
      <c r="AB89">
        <v>3</v>
      </c>
      <c r="AC89">
        <v>4</v>
      </c>
      <c r="AD89">
        <v>5</v>
      </c>
      <c r="AE89">
        <v>6</v>
      </c>
      <c r="AF89">
        <v>7</v>
      </c>
      <c r="AG89">
        <v>8</v>
      </c>
      <c r="AH89">
        <v>9</v>
      </c>
      <c r="AI89">
        <v>10</v>
      </c>
      <c r="AJ89">
        <v>11</v>
      </c>
      <c r="AK89">
        <v>12</v>
      </c>
      <c r="AM89" t="str">
        <f t="shared" si="3"/>
        <v/>
      </c>
      <c r="AN89" t="s">
        <v>4434</v>
      </c>
    </row>
    <row r="90" spans="1:40" hidden="1" x14ac:dyDescent="0.25">
      <c r="A90" t="str">
        <f t="shared" si="2"/>
        <v>0151</v>
      </c>
      <c r="B90" t="s">
        <v>4767</v>
      </c>
      <c r="C90" t="s">
        <v>5409</v>
      </c>
      <c r="D90" t="s">
        <v>5410</v>
      </c>
      <c r="E90" t="s">
        <v>4816</v>
      </c>
      <c r="F90" t="s">
        <v>5411</v>
      </c>
      <c r="G90" t="s">
        <v>329</v>
      </c>
      <c r="H90" s="35">
        <v>45691</v>
      </c>
      <c r="I90" t="s">
        <v>329</v>
      </c>
      <c r="K90" t="s">
        <v>328</v>
      </c>
      <c r="AM90" t="str">
        <f t="shared" si="3"/>
        <v/>
      </c>
      <c r="AN90" t="s">
        <v>4434</v>
      </c>
    </row>
    <row r="91" spans="1:40" hidden="1" x14ac:dyDescent="0.25">
      <c r="A91" t="str">
        <f t="shared" si="2"/>
        <v>0152</v>
      </c>
      <c r="B91" t="s">
        <v>5318</v>
      </c>
      <c r="C91" t="s">
        <v>5412</v>
      </c>
      <c r="D91" t="s">
        <v>2476</v>
      </c>
      <c r="E91" t="s">
        <v>5413</v>
      </c>
      <c r="F91" t="s">
        <v>5414</v>
      </c>
      <c r="G91" t="s">
        <v>329</v>
      </c>
      <c r="H91" s="35">
        <v>45670</v>
      </c>
      <c r="I91" t="s">
        <v>329</v>
      </c>
      <c r="K91" t="s">
        <v>329</v>
      </c>
      <c r="L91" t="s">
        <v>4</v>
      </c>
      <c r="M91">
        <v>1</v>
      </c>
      <c r="Q91">
        <v>5</v>
      </c>
      <c r="R91">
        <v>6</v>
      </c>
      <c r="AM91" t="str">
        <f t="shared" si="3"/>
        <v>K156</v>
      </c>
      <c r="AN91" s="2" t="s">
        <v>5905</v>
      </c>
    </row>
    <row r="92" spans="1:40" hidden="1" x14ac:dyDescent="0.25">
      <c r="A92" t="str">
        <f t="shared" si="2"/>
        <v>0154</v>
      </c>
      <c r="B92" t="s">
        <v>5293</v>
      </c>
      <c r="C92" t="s">
        <v>5385</v>
      </c>
      <c r="D92" t="s">
        <v>2476</v>
      </c>
      <c r="E92" t="s">
        <v>5386</v>
      </c>
      <c r="F92" t="s">
        <v>989</v>
      </c>
      <c r="G92" t="s">
        <v>329</v>
      </c>
      <c r="H92" s="35">
        <v>45754</v>
      </c>
      <c r="I92" t="s">
        <v>329</v>
      </c>
      <c r="K92" t="s">
        <v>329</v>
      </c>
      <c r="L92" t="s">
        <v>4</v>
      </c>
      <c r="M92">
        <v>1</v>
      </c>
      <c r="N92">
        <v>2</v>
      </c>
      <c r="O92">
        <v>3</v>
      </c>
      <c r="Q92">
        <v>5</v>
      </c>
      <c r="R92">
        <v>6</v>
      </c>
      <c r="AM92" t="str">
        <f t="shared" si="3"/>
        <v>K12356</v>
      </c>
      <c r="AN92" s="2" t="s">
        <v>5906</v>
      </c>
    </row>
    <row r="93" spans="1:40" hidden="1" x14ac:dyDescent="0.25">
      <c r="A93" t="str">
        <f t="shared" si="2"/>
        <v>0155</v>
      </c>
      <c r="B93" t="s">
        <v>4175</v>
      </c>
      <c r="C93" t="s">
        <v>4317</v>
      </c>
      <c r="D93" t="s">
        <v>4458</v>
      </c>
      <c r="E93" t="s">
        <v>4318</v>
      </c>
      <c r="F93" t="s">
        <v>5415</v>
      </c>
      <c r="G93" t="s">
        <v>329</v>
      </c>
      <c r="H93" s="35">
        <v>45762</v>
      </c>
      <c r="I93" t="s">
        <v>328</v>
      </c>
      <c r="AM93" t="str">
        <f t="shared" si="3"/>
        <v/>
      </c>
      <c r="AN93"/>
    </row>
    <row r="94" spans="1:40" ht="105" hidden="1" x14ac:dyDescent="0.25">
      <c r="A94" t="str">
        <f t="shared" si="2"/>
        <v>0157</v>
      </c>
      <c r="B94" t="s">
        <v>4425</v>
      </c>
      <c r="C94" t="s">
        <v>4768</v>
      </c>
      <c r="D94" t="s">
        <v>350</v>
      </c>
      <c r="E94" t="s">
        <v>4817</v>
      </c>
      <c r="F94" t="s">
        <v>4818</v>
      </c>
      <c r="G94" t="s">
        <v>329</v>
      </c>
      <c r="H94" s="35">
        <v>45722</v>
      </c>
      <c r="I94" t="s">
        <v>328</v>
      </c>
      <c r="J94" s="71" t="s">
        <v>5416</v>
      </c>
      <c r="AM94" t="str">
        <f t="shared" si="3"/>
        <v/>
      </c>
      <c r="AN94"/>
    </row>
    <row r="95" spans="1:40" ht="210" hidden="1" x14ac:dyDescent="0.25">
      <c r="A95" t="str">
        <f t="shared" si="2"/>
        <v>0158</v>
      </c>
      <c r="B95" t="s">
        <v>4623</v>
      </c>
      <c r="C95" t="s">
        <v>4624</v>
      </c>
      <c r="D95" t="s">
        <v>4785</v>
      </c>
      <c r="E95" t="s">
        <v>4625</v>
      </c>
      <c r="F95">
        <v>9785402506</v>
      </c>
      <c r="G95" t="s">
        <v>329</v>
      </c>
      <c r="H95" s="35">
        <v>45757</v>
      </c>
      <c r="I95" t="s">
        <v>329</v>
      </c>
      <c r="J95" s="71" t="s">
        <v>5417</v>
      </c>
      <c r="K95" t="s">
        <v>329</v>
      </c>
      <c r="L95" t="s">
        <v>4</v>
      </c>
      <c r="N95">
        <v>2</v>
      </c>
      <c r="O95">
        <v>3</v>
      </c>
      <c r="Q95">
        <v>5</v>
      </c>
      <c r="R95">
        <v>6</v>
      </c>
      <c r="S95">
        <v>7</v>
      </c>
      <c r="U95">
        <v>9</v>
      </c>
      <c r="V95">
        <v>10</v>
      </c>
      <c r="W95">
        <v>11</v>
      </c>
      <c r="X95">
        <v>12</v>
      </c>
      <c r="AM95" t="str">
        <f t="shared" si="3"/>
        <v>K235679101112</v>
      </c>
      <c r="AN95" s="2" t="s">
        <v>5940</v>
      </c>
    </row>
    <row r="96" spans="1:40" hidden="1" x14ac:dyDescent="0.25">
      <c r="A96" t="str">
        <f t="shared" si="2"/>
        <v>0159</v>
      </c>
      <c r="B96" t="s">
        <v>4750</v>
      </c>
      <c r="C96" t="s">
        <v>4751</v>
      </c>
      <c r="D96" t="s">
        <v>2732</v>
      </c>
      <c r="E96" t="s">
        <v>4752</v>
      </c>
      <c r="F96" t="s">
        <v>1415</v>
      </c>
      <c r="G96" t="s">
        <v>329</v>
      </c>
      <c r="H96" s="35">
        <v>45727</v>
      </c>
      <c r="I96" t="s">
        <v>329</v>
      </c>
      <c r="K96" t="s">
        <v>329</v>
      </c>
      <c r="Q96">
        <v>5</v>
      </c>
      <c r="AM96" t="str">
        <f t="shared" si="3"/>
        <v>5</v>
      </c>
      <c r="AN96" s="2" t="s">
        <v>5907</v>
      </c>
    </row>
    <row r="97" spans="1:40" hidden="1" x14ac:dyDescent="0.25">
      <c r="A97" t="str">
        <f t="shared" si="2"/>
        <v>0160</v>
      </c>
      <c r="B97" t="s">
        <v>5323</v>
      </c>
      <c r="C97" t="s">
        <v>5418</v>
      </c>
      <c r="D97" t="s">
        <v>4030</v>
      </c>
      <c r="E97" t="s">
        <v>5419</v>
      </c>
      <c r="F97" t="s">
        <v>5420</v>
      </c>
      <c r="G97" t="s">
        <v>329</v>
      </c>
      <c r="H97" s="35">
        <v>45784</v>
      </c>
      <c r="I97" t="s">
        <v>328</v>
      </c>
      <c r="AM97" t="str">
        <f t="shared" si="3"/>
        <v/>
      </c>
      <c r="AN97"/>
    </row>
    <row r="98" spans="1:40" ht="165" hidden="1" x14ac:dyDescent="0.25">
      <c r="A98" t="str">
        <f t="shared" si="2"/>
        <v>0161</v>
      </c>
      <c r="B98" t="s">
        <v>2726</v>
      </c>
      <c r="C98" t="s">
        <v>4819</v>
      </c>
      <c r="D98" t="s">
        <v>350</v>
      </c>
      <c r="E98" t="s">
        <v>4697</v>
      </c>
      <c r="F98" t="s">
        <v>4439</v>
      </c>
      <c r="G98" t="s">
        <v>329</v>
      </c>
      <c r="H98" s="35">
        <v>45713</v>
      </c>
      <c r="I98" t="s">
        <v>329</v>
      </c>
      <c r="J98" s="71" t="s">
        <v>5421</v>
      </c>
      <c r="K98" t="s">
        <v>328</v>
      </c>
      <c r="AE98">
        <v>6</v>
      </c>
      <c r="AF98">
        <v>7</v>
      </c>
      <c r="AG98">
        <v>8</v>
      </c>
      <c r="AH98">
        <v>9</v>
      </c>
      <c r="AM98" t="str">
        <f t="shared" si="3"/>
        <v/>
      </c>
      <c r="AN98" t="s">
        <v>4434</v>
      </c>
    </row>
    <row r="99" spans="1:40" hidden="1" x14ac:dyDescent="0.25">
      <c r="A99" t="str">
        <f t="shared" si="2"/>
        <v>0161</v>
      </c>
      <c r="B99" t="s">
        <v>2726</v>
      </c>
      <c r="C99" t="s">
        <v>2707</v>
      </c>
      <c r="D99" t="s">
        <v>350</v>
      </c>
      <c r="E99" t="s">
        <v>4697</v>
      </c>
      <c r="F99" t="s">
        <v>1431</v>
      </c>
      <c r="G99" t="s">
        <v>329</v>
      </c>
      <c r="H99" s="35">
        <v>45713</v>
      </c>
      <c r="I99" t="s">
        <v>329</v>
      </c>
      <c r="K99" t="s">
        <v>328</v>
      </c>
      <c r="AE99">
        <v>6</v>
      </c>
      <c r="AF99">
        <v>7</v>
      </c>
      <c r="AG99">
        <v>8</v>
      </c>
      <c r="AH99">
        <v>9</v>
      </c>
      <c r="AM99" t="str">
        <f t="shared" si="3"/>
        <v/>
      </c>
      <c r="AN99" t="s">
        <v>4434</v>
      </c>
    </row>
    <row r="100" spans="1:40" hidden="1" x14ac:dyDescent="0.25">
      <c r="A100" t="str">
        <f t="shared" si="2"/>
        <v>0162</v>
      </c>
      <c r="B100" t="s">
        <v>5843</v>
      </c>
      <c r="C100" t="s">
        <v>5844</v>
      </c>
      <c r="D100" t="s">
        <v>5845</v>
      </c>
      <c r="E100" t="s">
        <v>5846</v>
      </c>
      <c r="F100" t="s">
        <v>5847</v>
      </c>
      <c r="G100" t="s">
        <v>329</v>
      </c>
      <c r="H100" s="35">
        <v>45763</v>
      </c>
      <c r="I100" t="s">
        <v>329</v>
      </c>
      <c r="K100" t="s">
        <v>329</v>
      </c>
      <c r="N100">
        <v>2</v>
      </c>
      <c r="Q100">
        <v>5</v>
      </c>
      <c r="T100">
        <v>8</v>
      </c>
      <c r="U100">
        <v>9</v>
      </c>
      <c r="AM100" t="str">
        <f t="shared" si="3"/>
        <v>2589</v>
      </c>
      <c r="AN100" s="2" t="s">
        <v>5908</v>
      </c>
    </row>
    <row r="101" spans="1:40" hidden="1" x14ac:dyDescent="0.25">
      <c r="A101" t="str">
        <f t="shared" si="2"/>
        <v>0163</v>
      </c>
      <c r="B101" t="s">
        <v>5738</v>
      </c>
      <c r="C101" t="s">
        <v>4906</v>
      </c>
      <c r="D101" t="s">
        <v>350</v>
      </c>
      <c r="E101" t="s">
        <v>4820</v>
      </c>
      <c r="F101">
        <v>7815931680</v>
      </c>
      <c r="G101" t="s">
        <v>329</v>
      </c>
      <c r="H101" s="35">
        <v>45757</v>
      </c>
      <c r="I101" t="s">
        <v>328</v>
      </c>
      <c r="AM101" t="str">
        <f t="shared" si="3"/>
        <v/>
      </c>
      <c r="AN101"/>
    </row>
    <row r="102" spans="1:40" ht="90" hidden="1" x14ac:dyDescent="0.25">
      <c r="A102" t="str">
        <f t="shared" si="2"/>
        <v>0164</v>
      </c>
      <c r="B102" t="s">
        <v>5317</v>
      </c>
      <c r="C102" t="s">
        <v>5422</v>
      </c>
      <c r="D102" t="s">
        <v>2741</v>
      </c>
      <c r="E102" t="s">
        <v>5423</v>
      </c>
      <c r="F102">
        <v>7813349200</v>
      </c>
      <c r="G102" t="s">
        <v>329</v>
      </c>
      <c r="H102" s="35">
        <v>45783</v>
      </c>
      <c r="I102" t="s">
        <v>328</v>
      </c>
      <c r="J102" s="71" t="s">
        <v>5739</v>
      </c>
      <c r="AM102" t="str">
        <f t="shared" si="3"/>
        <v/>
      </c>
      <c r="AN102"/>
    </row>
    <row r="103" spans="1:40" ht="390" hidden="1" x14ac:dyDescent="0.25">
      <c r="A103" t="str">
        <f t="shared" si="2"/>
        <v>0165</v>
      </c>
      <c r="B103" t="s">
        <v>5861</v>
      </c>
      <c r="C103" t="s">
        <v>5862</v>
      </c>
      <c r="D103" t="s">
        <v>350</v>
      </c>
      <c r="E103" t="s">
        <v>5863</v>
      </c>
      <c r="F103" t="s">
        <v>1455</v>
      </c>
      <c r="G103" t="s">
        <v>329</v>
      </c>
      <c r="H103" s="35">
        <v>45754</v>
      </c>
      <c r="I103" t="s">
        <v>328</v>
      </c>
      <c r="J103" s="71" t="s">
        <v>5424</v>
      </c>
      <c r="AM103" t="str">
        <f t="shared" si="3"/>
        <v/>
      </c>
      <c r="AN103"/>
    </row>
    <row r="104" spans="1:40" ht="330" hidden="1" x14ac:dyDescent="0.25">
      <c r="A104" t="str">
        <f t="shared" si="2"/>
        <v>0167</v>
      </c>
      <c r="B104" t="s">
        <v>4510</v>
      </c>
      <c r="C104" t="s">
        <v>4511</v>
      </c>
      <c r="D104" t="s">
        <v>2732</v>
      </c>
      <c r="E104" t="s">
        <v>4512</v>
      </c>
      <c r="F104" t="s">
        <v>1467</v>
      </c>
      <c r="G104" t="s">
        <v>329</v>
      </c>
      <c r="H104" s="35">
        <v>45776</v>
      </c>
      <c r="I104" t="s">
        <v>329</v>
      </c>
      <c r="J104" s="71" t="s">
        <v>5864</v>
      </c>
      <c r="K104" t="s">
        <v>329</v>
      </c>
      <c r="R104">
        <v>6</v>
      </c>
      <c r="U104">
        <v>9</v>
      </c>
      <c r="V104">
        <v>10</v>
      </c>
      <c r="AM104" t="str">
        <f t="shared" si="3"/>
        <v>6910</v>
      </c>
      <c r="AN104" s="2" t="s">
        <v>4426</v>
      </c>
    </row>
    <row r="105" spans="1:40" hidden="1" x14ac:dyDescent="0.25">
      <c r="A105" t="str">
        <f t="shared" si="2"/>
        <v>0168</v>
      </c>
      <c r="B105" t="s">
        <v>5425</v>
      </c>
      <c r="C105" t="s">
        <v>5426</v>
      </c>
      <c r="D105" t="s">
        <v>350</v>
      </c>
      <c r="E105" t="s">
        <v>5427</v>
      </c>
      <c r="F105" t="s">
        <v>5428</v>
      </c>
      <c r="G105" t="s">
        <v>329</v>
      </c>
      <c r="H105" s="35">
        <v>45764</v>
      </c>
      <c r="I105" t="s">
        <v>328</v>
      </c>
      <c r="AM105" t="str">
        <f t="shared" si="3"/>
        <v/>
      </c>
      <c r="AN105"/>
    </row>
    <row r="106" spans="1:40" ht="60" hidden="1" x14ac:dyDescent="0.25">
      <c r="A106" t="str">
        <f t="shared" si="2"/>
        <v>0169</v>
      </c>
      <c r="B106" t="s">
        <v>4635</v>
      </c>
      <c r="C106" t="s">
        <v>4440</v>
      </c>
      <c r="D106" t="s">
        <v>2476</v>
      </c>
      <c r="E106" t="s">
        <v>4441</v>
      </c>
      <c r="F106">
        <v>5077582772</v>
      </c>
      <c r="G106" t="s">
        <v>329</v>
      </c>
      <c r="H106" s="35">
        <v>45741</v>
      </c>
      <c r="I106" t="s">
        <v>328</v>
      </c>
      <c r="J106" s="71" t="s">
        <v>5429</v>
      </c>
      <c r="AM106" t="str">
        <f t="shared" si="3"/>
        <v/>
      </c>
      <c r="AN106"/>
    </row>
    <row r="107" spans="1:40" ht="45" hidden="1" x14ac:dyDescent="0.25">
      <c r="A107" t="str">
        <f t="shared" si="2"/>
        <v>0170</v>
      </c>
      <c r="B107" t="s">
        <v>4174</v>
      </c>
      <c r="C107" t="s">
        <v>5431</v>
      </c>
      <c r="D107" t="s">
        <v>4497</v>
      </c>
      <c r="E107" t="s">
        <v>5432</v>
      </c>
      <c r="F107">
        <v>5084603509</v>
      </c>
      <c r="G107" t="s">
        <v>329</v>
      </c>
      <c r="H107" s="35">
        <v>45755</v>
      </c>
      <c r="I107" t="s">
        <v>328</v>
      </c>
      <c r="J107" s="71" t="s">
        <v>5430</v>
      </c>
      <c r="AM107" t="str">
        <f t="shared" si="3"/>
        <v/>
      </c>
      <c r="AN107"/>
    </row>
    <row r="108" spans="1:40" hidden="1" x14ac:dyDescent="0.25">
      <c r="A108" t="str">
        <f t="shared" si="2"/>
        <v>0171</v>
      </c>
      <c r="B108" t="s">
        <v>4507</v>
      </c>
      <c r="C108" t="s">
        <v>4821</v>
      </c>
      <c r="D108" t="s">
        <v>2476</v>
      </c>
      <c r="E108" t="s">
        <v>4822</v>
      </c>
      <c r="F108">
        <v>7818345000</v>
      </c>
      <c r="G108" t="s">
        <v>329</v>
      </c>
      <c r="H108" s="35">
        <v>45762</v>
      </c>
      <c r="I108" t="s">
        <v>328</v>
      </c>
      <c r="J108" s="71" t="s">
        <v>5433</v>
      </c>
      <c r="AM108" t="str">
        <f t="shared" si="3"/>
        <v/>
      </c>
      <c r="AN108"/>
    </row>
    <row r="109" spans="1:40" hidden="1" x14ac:dyDescent="0.25">
      <c r="A109" t="str">
        <f t="shared" si="2"/>
        <v>0172</v>
      </c>
      <c r="B109" t="s">
        <v>4170</v>
      </c>
      <c r="C109" t="s">
        <v>2535</v>
      </c>
      <c r="D109" t="s">
        <v>4032</v>
      </c>
      <c r="E109" t="s">
        <v>5434</v>
      </c>
      <c r="F109" t="s">
        <v>1511</v>
      </c>
      <c r="G109" t="s">
        <v>329</v>
      </c>
      <c r="H109" s="35">
        <v>45742</v>
      </c>
      <c r="I109" t="s">
        <v>329</v>
      </c>
      <c r="K109" t="s">
        <v>329</v>
      </c>
      <c r="M109">
        <v>1</v>
      </c>
      <c r="N109">
        <v>2</v>
      </c>
      <c r="P109">
        <v>4</v>
      </c>
      <c r="Q109">
        <v>5</v>
      </c>
      <c r="R109">
        <v>6</v>
      </c>
      <c r="S109">
        <v>7</v>
      </c>
      <c r="U109">
        <v>9</v>
      </c>
      <c r="V109">
        <v>10</v>
      </c>
      <c r="AM109" t="str">
        <f t="shared" si="3"/>
        <v>124567910</v>
      </c>
      <c r="AN109" s="2" t="s">
        <v>5909</v>
      </c>
    </row>
    <row r="110" spans="1:40" hidden="1" x14ac:dyDescent="0.25">
      <c r="A110" t="str">
        <f t="shared" si="2"/>
        <v>0173</v>
      </c>
      <c r="B110" t="s">
        <v>4574</v>
      </c>
      <c r="C110" t="s">
        <v>4440</v>
      </c>
      <c r="D110" t="s">
        <v>2476</v>
      </c>
      <c r="E110" t="s">
        <v>4441</v>
      </c>
      <c r="F110">
        <v>5087582772</v>
      </c>
      <c r="G110" t="s">
        <v>329</v>
      </c>
      <c r="H110" s="35">
        <v>45757</v>
      </c>
      <c r="I110" t="s">
        <v>329</v>
      </c>
      <c r="K110" t="s">
        <v>329</v>
      </c>
      <c r="Q110">
        <v>5</v>
      </c>
      <c r="R110">
        <v>6</v>
      </c>
      <c r="AM110" t="str">
        <f t="shared" si="3"/>
        <v>56</v>
      </c>
      <c r="AN110" s="2" t="s">
        <v>5910</v>
      </c>
    </row>
    <row r="111" spans="1:40" hidden="1" x14ac:dyDescent="0.25">
      <c r="A111" t="str">
        <f t="shared" si="2"/>
        <v>0174</v>
      </c>
      <c r="B111" t="s">
        <v>4771</v>
      </c>
      <c r="C111" t="s">
        <v>4772</v>
      </c>
      <c r="D111" t="s">
        <v>5435</v>
      </c>
      <c r="E111" t="s">
        <v>4773</v>
      </c>
      <c r="F111">
        <v>8978892222</v>
      </c>
      <c r="G111" t="s">
        <v>329</v>
      </c>
      <c r="H111" s="35">
        <v>45743</v>
      </c>
      <c r="I111" t="s">
        <v>329</v>
      </c>
      <c r="K111" t="s">
        <v>329</v>
      </c>
      <c r="L111" t="s">
        <v>4</v>
      </c>
      <c r="M111">
        <v>1</v>
      </c>
      <c r="O111">
        <v>3</v>
      </c>
      <c r="R111">
        <v>6</v>
      </c>
      <c r="S111">
        <v>7</v>
      </c>
      <c r="U111">
        <v>9</v>
      </c>
      <c r="V111">
        <v>10</v>
      </c>
      <c r="AM111" t="str">
        <f t="shared" si="3"/>
        <v>K1367910</v>
      </c>
      <c r="AN111" s="2" t="s">
        <v>5911</v>
      </c>
    </row>
    <row r="112" spans="1:40" hidden="1" x14ac:dyDescent="0.25">
      <c r="A112" t="str">
        <f t="shared" si="2"/>
        <v>0175</v>
      </c>
      <c r="B112" t="s">
        <v>5760</v>
      </c>
      <c r="C112" t="s">
        <v>5761</v>
      </c>
      <c r="D112" t="s">
        <v>350</v>
      </c>
      <c r="E112" t="s">
        <v>1531</v>
      </c>
      <c r="F112" t="s">
        <v>5762</v>
      </c>
      <c r="G112" t="s">
        <v>329</v>
      </c>
      <c r="H112" s="35">
        <v>45799</v>
      </c>
      <c r="I112" t="s">
        <v>328</v>
      </c>
      <c r="AM112" t="str">
        <f t="shared" si="3"/>
        <v/>
      </c>
      <c r="AN112"/>
    </row>
    <row r="113" spans="1:40" ht="75" hidden="1" x14ac:dyDescent="0.25">
      <c r="A113" t="str">
        <f t="shared" si="2"/>
        <v>0176</v>
      </c>
      <c r="B113" t="s">
        <v>5347</v>
      </c>
      <c r="C113" t="s">
        <v>5436</v>
      </c>
      <c r="D113" t="s">
        <v>4032</v>
      </c>
      <c r="E113" t="s">
        <v>5437</v>
      </c>
      <c r="F113" t="s">
        <v>1536</v>
      </c>
      <c r="G113" t="s">
        <v>329</v>
      </c>
      <c r="H113" s="35">
        <v>45782</v>
      </c>
      <c r="I113" t="s">
        <v>328</v>
      </c>
      <c r="J113" s="71" t="s">
        <v>5763</v>
      </c>
      <c r="AM113" t="str">
        <f t="shared" si="3"/>
        <v/>
      </c>
      <c r="AN113"/>
    </row>
    <row r="114" spans="1:40" ht="75" hidden="1" x14ac:dyDescent="0.25">
      <c r="A114" t="str">
        <f t="shared" si="2"/>
        <v>0177</v>
      </c>
      <c r="B114" t="s">
        <v>4024</v>
      </c>
      <c r="C114" t="s">
        <v>4442</v>
      </c>
      <c r="D114" t="s">
        <v>2474</v>
      </c>
      <c r="E114" t="s">
        <v>4443</v>
      </c>
      <c r="F114">
        <v>5083214706</v>
      </c>
      <c r="G114" t="s">
        <v>329</v>
      </c>
      <c r="H114" s="35">
        <v>45694</v>
      </c>
      <c r="I114" t="s">
        <v>329</v>
      </c>
      <c r="J114" s="71" t="s">
        <v>5438</v>
      </c>
      <c r="K114" t="s">
        <v>329</v>
      </c>
      <c r="L114" t="s">
        <v>4</v>
      </c>
      <c r="M114">
        <v>1</v>
      </c>
      <c r="N114">
        <v>2</v>
      </c>
      <c r="O114">
        <v>3</v>
      </c>
      <c r="P114">
        <v>4</v>
      </c>
      <c r="Q114">
        <v>5</v>
      </c>
      <c r="S114">
        <v>7</v>
      </c>
      <c r="T114">
        <v>8</v>
      </c>
      <c r="U114">
        <v>9</v>
      </c>
      <c r="V114">
        <v>10</v>
      </c>
      <c r="W114">
        <v>11</v>
      </c>
      <c r="X114">
        <v>12</v>
      </c>
      <c r="AM114" t="str">
        <f t="shared" si="3"/>
        <v>K12345789101112</v>
      </c>
      <c r="AN114" s="2" t="s">
        <v>5912</v>
      </c>
    </row>
    <row r="115" spans="1:40" hidden="1" x14ac:dyDescent="0.25">
      <c r="A115" t="str">
        <f t="shared" si="2"/>
        <v>0178</v>
      </c>
      <c r="B115" t="s">
        <v>3956</v>
      </c>
      <c r="C115" t="s">
        <v>5439</v>
      </c>
      <c r="D115" t="s">
        <v>2476</v>
      </c>
      <c r="E115" t="s">
        <v>5440</v>
      </c>
      <c r="F115" t="s">
        <v>4319</v>
      </c>
      <c r="G115" t="s">
        <v>329</v>
      </c>
      <c r="H115" s="35">
        <v>45685</v>
      </c>
      <c r="I115" t="s">
        <v>328</v>
      </c>
      <c r="AM115" t="str">
        <f t="shared" si="3"/>
        <v/>
      </c>
      <c r="AN115"/>
    </row>
    <row r="116" spans="1:40" ht="195" hidden="1" x14ac:dyDescent="0.25">
      <c r="A116" t="str">
        <f t="shared" si="2"/>
        <v>0181</v>
      </c>
      <c r="B116" t="s">
        <v>5743</v>
      </c>
      <c r="C116" t="s">
        <v>5744</v>
      </c>
      <c r="D116" t="s">
        <v>2470</v>
      </c>
      <c r="E116" t="s">
        <v>2672</v>
      </c>
      <c r="F116" t="s">
        <v>1567</v>
      </c>
      <c r="G116" t="s">
        <v>329</v>
      </c>
      <c r="H116" s="35">
        <v>45798</v>
      </c>
      <c r="I116" t="s">
        <v>328</v>
      </c>
      <c r="J116" s="71" t="s">
        <v>5441</v>
      </c>
      <c r="AM116" t="str">
        <f t="shared" si="3"/>
        <v/>
      </c>
      <c r="AN116"/>
    </row>
    <row r="117" spans="1:40" ht="45" hidden="1" x14ac:dyDescent="0.25">
      <c r="A117" t="str">
        <f t="shared" si="2"/>
        <v>0182</v>
      </c>
      <c r="B117" t="s">
        <v>5852</v>
      </c>
      <c r="C117" t="s">
        <v>5853</v>
      </c>
      <c r="D117" t="s">
        <v>2476</v>
      </c>
      <c r="E117" t="s">
        <v>5854</v>
      </c>
      <c r="F117" t="s">
        <v>5855</v>
      </c>
      <c r="G117" t="s">
        <v>329</v>
      </c>
      <c r="H117" s="35">
        <v>45799</v>
      </c>
      <c r="I117" t="s">
        <v>329</v>
      </c>
      <c r="J117" s="71" t="s">
        <v>5745</v>
      </c>
      <c r="K117" t="s">
        <v>329</v>
      </c>
      <c r="L117" t="s">
        <v>4</v>
      </c>
      <c r="AM117" t="str">
        <f t="shared" si="3"/>
        <v>K</v>
      </c>
      <c r="AN117" s="2" t="s">
        <v>4875</v>
      </c>
    </row>
    <row r="118" spans="1:40" hidden="1" x14ac:dyDescent="0.25">
      <c r="A118" t="str">
        <f t="shared" si="2"/>
        <v>0184</v>
      </c>
      <c r="B118" t="s">
        <v>4570</v>
      </c>
      <c r="C118" t="s">
        <v>4571</v>
      </c>
      <c r="D118" t="s">
        <v>2470</v>
      </c>
      <c r="E118" t="s">
        <v>657</v>
      </c>
      <c r="F118">
        <v>9788870771</v>
      </c>
      <c r="G118" t="s">
        <v>329</v>
      </c>
      <c r="H118" s="35">
        <v>45747</v>
      </c>
      <c r="I118" t="s">
        <v>328</v>
      </c>
      <c r="AM118" t="str">
        <f t="shared" si="3"/>
        <v/>
      </c>
      <c r="AN118"/>
    </row>
    <row r="119" spans="1:40" ht="150" hidden="1" x14ac:dyDescent="0.25">
      <c r="A119" t="str">
        <f t="shared" si="2"/>
        <v>0186</v>
      </c>
      <c r="B119" t="s">
        <v>4161</v>
      </c>
      <c r="C119" t="s">
        <v>4320</v>
      </c>
      <c r="D119" t="s">
        <v>4452</v>
      </c>
      <c r="E119" t="s">
        <v>4321</v>
      </c>
      <c r="F119" t="s">
        <v>1592</v>
      </c>
      <c r="G119" t="s">
        <v>329</v>
      </c>
      <c r="H119" s="35">
        <v>45742</v>
      </c>
      <c r="I119" t="s">
        <v>329</v>
      </c>
      <c r="J119" s="71" t="s">
        <v>5442</v>
      </c>
      <c r="K119" t="s">
        <v>329</v>
      </c>
      <c r="S119">
        <v>7</v>
      </c>
      <c r="T119">
        <v>8</v>
      </c>
      <c r="U119">
        <v>9</v>
      </c>
      <c r="V119">
        <v>10</v>
      </c>
      <c r="W119">
        <v>11</v>
      </c>
      <c r="X119">
        <v>12</v>
      </c>
      <c r="AM119" t="str">
        <f t="shared" si="3"/>
        <v>789101112</v>
      </c>
      <c r="AN119" s="2" t="s">
        <v>3</v>
      </c>
    </row>
    <row r="120" spans="1:40" hidden="1" x14ac:dyDescent="0.25">
      <c r="A120" t="str">
        <f t="shared" si="2"/>
        <v>0187</v>
      </c>
      <c r="B120" t="s">
        <v>4499</v>
      </c>
      <c r="C120" t="s">
        <v>4500</v>
      </c>
      <c r="D120" t="s">
        <v>2741</v>
      </c>
      <c r="E120" t="s">
        <v>4501</v>
      </c>
      <c r="F120">
        <v>5089063619</v>
      </c>
      <c r="G120" t="s">
        <v>329</v>
      </c>
      <c r="H120" s="35">
        <v>45727</v>
      </c>
      <c r="I120" t="s">
        <v>329</v>
      </c>
      <c r="K120" t="s">
        <v>329</v>
      </c>
      <c r="L120" t="s">
        <v>4</v>
      </c>
      <c r="M120">
        <v>1</v>
      </c>
      <c r="N120">
        <v>2</v>
      </c>
      <c r="O120">
        <v>3</v>
      </c>
      <c r="P120">
        <v>4</v>
      </c>
      <c r="Q120">
        <v>5</v>
      </c>
      <c r="S120">
        <v>7</v>
      </c>
      <c r="T120">
        <v>8</v>
      </c>
      <c r="V120">
        <v>10</v>
      </c>
      <c r="W120">
        <v>11</v>
      </c>
      <c r="X120">
        <v>12</v>
      </c>
      <c r="AM120" t="str">
        <f t="shared" si="3"/>
        <v>K1234578101112</v>
      </c>
      <c r="AN120" s="2" t="s">
        <v>5939</v>
      </c>
    </row>
    <row r="121" spans="1:40" hidden="1" x14ac:dyDescent="0.25">
      <c r="A121" t="str">
        <f t="shared" si="2"/>
        <v>0189</v>
      </c>
      <c r="B121" t="s">
        <v>5764</v>
      </c>
      <c r="C121" t="s">
        <v>5765</v>
      </c>
      <c r="D121" t="s">
        <v>5766</v>
      </c>
      <c r="E121" t="s">
        <v>5767</v>
      </c>
      <c r="F121">
        <v>6176964808</v>
      </c>
      <c r="G121" t="s">
        <v>329</v>
      </c>
      <c r="H121" s="35">
        <v>45798</v>
      </c>
      <c r="I121" t="s">
        <v>328</v>
      </c>
      <c r="AM121" t="str">
        <f t="shared" si="3"/>
        <v/>
      </c>
      <c r="AN121"/>
    </row>
    <row r="122" spans="1:40" ht="90" hidden="1" x14ac:dyDescent="0.25">
      <c r="A122" t="str">
        <f t="shared" si="2"/>
        <v>0191</v>
      </c>
      <c r="B122" t="s">
        <v>5751</v>
      </c>
      <c r="C122" t="s">
        <v>5752</v>
      </c>
      <c r="D122" t="s">
        <v>350</v>
      </c>
      <c r="E122" t="s">
        <v>5753</v>
      </c>
      <c r="F122" t="s">
        <v>5754</v>
      </c>
      <c r="G122" t="s">
        <v>329</v>
      </c>
      <c r="H122" s="35">
        <v>45784</v>
      </c>
      <c r="I122" t="s">
        <v>329</v>
      </c>
      <c r="J122" s="71" t="s">
        <v>5768</v>
      </c>
      <c r="K122" t="s">
        <v>329</v>
      </c>
      <c r="L122" t="s">
        <v>4</v>
      </c>
      <c r="M122">
        <v>1</v>
      </c>
      <c r="N122">
        <v>2</v>
      </c>
      <c r="O122">
        <v>3</v>
      </c>
      <c r="P122">
        <v>4</v>
      </c>
      <c r="Q122">
        <v>5</v>
      </c>
      <c r="S122">
        <v>7</v>
      </c>
      <c r="T122">
        <v>8</v>
      </c>
      <c r="U122">
        <v>9</v>
      </c>
      <c r="AM122" t="str">
        <f t="shared" si="3"/>
        <v>K12345789</v>
      </c>
      <c r="AN122" s="2" t="s">
        <v>4432</v>
      </c>
    </row>
    <row r="123" spans="1:40" hidden="1" x14ac:dyDescent="0.25">
      <c r="A123" t="str">
        <f t="shared" si="2"/>
        <v>0196</v>
      </c>
      <c r="B123" t="s">
        <v>4593</v>
      </c>
      <c r="C123" t="s">
        <v>5444</v>
      </c>
      <c r="D123" t="s">
        <v>350</v>
      </c>
      <c r="E123" t="s">
        <v>5443</v>
      </c>
      <c r="F123" t="s">
        <v>5445</v>
      </c>
      <c r="G123" t="s">
        <v>329</v>
      </c>
      <c r="H123" s="35">
        <v>45776</v>
      </c>
      <c r="I123" t="s">
        <v>328</v>
      </c>
      <c r="AM123" t="str">
        <f t="shared" si="3"/>
        <v/>
      </c>
      <c r="AN123"/>
    </row>
    <row r="124" spans="1:40" ht="300" hidden="1" x14ac:dyDescent="0.25">
      <c r="A124" t="str">
        <f t="shared" si="2"/>
        <v>0198</v>
      </c>
      <c r="B124" t="s">
        <v>4737</v>
      </c>
      <c r="C124" t="s">
        <v>5447</v>
      </c>
      <c r="D124" t="s">
        <v>4030</v>
      </c>
      <c r="E124" t="s">
        <v>5448</v>
      </c>
      <c r="F124">
        <v>5086476494</v>
      </c>
      <c r="G124" t="s">
        <v>329</v>
      </c>
      <c r="H124" s="35">
        <v>45775</v>
      </c>
      <c r="I124" t="s">
        <v>328</v>
      </c>
      <c r="J124" s="71" t="s">
        <v>5446</v>
      </c>
      <c r="AM124" t="str">
        <f t="shared" si="3"/>
        <v/>
      </c>
      <c r="AN124"/>
    </row>
    <row r="125" spans="1:40" ht="90" hidden="1" x14ac:dyDescent="0.25">
      <c r="A125" t="str">
        <f t="shared" si="2"/>
        <v>0199</v>
      </c>
      <c r="B125" t="s">
        <v>5746</v>
      </c>
      <c r="C125" t="s">
        <v>5747</v>
      </c>
      <c r="D125" t="s">
        <v>2476</v>
      </c>
      <c r="E125" t="s">
        <v>5748</v>
      </c>
      <c r="F125" t="s">
        <v>5749</v>
      </c>
      <c r="G125" t="s">
        <v>329</v>
      </c>
      <c r="H125" s="35">
        <v>45797</v>
      </c>
      <c r="I125" t="s">
        <v>328</v>
      </c>
      <c r="J125" s="71" t="s">
        <v>5449</v>
      </c>
      <c r="AM125" t="str">
        <f t="shared" si="3"/>
        <v/>
      </c>
      <c r="AN125"/>
    </row>
    <row r="126" spans="1:40" ht="300" hidden="1" x14ac:dyDescent="0.25">
      <c r="A126" t="str">
        <f t="shared" si="2"/>
        <v>0201</v>
      </c>
      <c r="B126" t="s">
        <v>5719</v>
      </c>
      <c r="C126" t="s">
        <v>5720</v>
      </c>
      <c r="D126" t="s">
        <v>5721</v>
      </c>
      <c r="E126" t="s">
        <v>5722</v>
      </c>
      <c r="F126" t="s">
        <v>5723</v>
      </c>
      <c r="G126" t="s">
        <v>329</v>
      </c>
      <c r="H126" s="35">
        <v>45761</v>
      </c>
      <c r="I126" t="s">
        <v>329</v>
      </c>
      <c r="J126" s="71" t="s">
        <v>5750</v>
      </c>
      <c r="K126" t="s">
        <v>328</v>
      </c>
      <c r="Y126" t="s">
        <v>4</v>
      </c>
      <c r="Z126">
        <v>1</v>
      </c>
      <c r="AA126">
        <v>2</v>
      </c>
      <c r="AB126">
        <v>3</v>
      </c>
      <c r="AC126">
        <v>4</v>
      </c>
      <c r="AD126">
        <v>5</v>
      </c>
      <c r="AE126">
        <v>6</v>
      </c>
      <c r="AF126">
        <v>7</v>
      </c>
      <c r="AG126">
        <v>8</v>
      </c>
      <c r="AH126">
        <v>9</v>
      </c>
      <c r="AI126">
        <v>10</v>
      </c>
      <c r="AJ126">
        <v>11</v>
      </c>
      <c r="AK126">
        <v>12</v>
      </c>
      <c r="AM126" t="str">
        <f t="shared" si="3"/>
        <v/>
      </c>
      <c r="AN126" t="s">
        <v>4434</v>
      </c>
    </row>
    <row r="127" spans="1:40" hidden="1" x14ac:dyDescent="0.25">
      <c r="A127" t="str">
        <f t="shared" si="2"/>
        <v>0207</v>
      </c>
      <c r="B127" t="s">
        <v>5284</v>
      </c>
      <c r="C127" t="s">
        <v>4920</v>
      </c>
      <c r="D127" t="s">
        <v>5312</v>
      </c>
      <c r="E127" t="s">
        <v>4921</v>
      </c>
      <c r="F127">
        <v>5082457886</v>
      </c>
      <c r="G127" t="s">
        <v>329</v>
      </c>
      <c r="H127" s="35">
        <v>45782</v>
      </c>
      <c r="I127" t="s">
        <v>328</v>
      </c>
      <c r="AM127" t="str">
        <f t="shared" si="3"/>
        <v/>
      </c>
      <c r="AN127"/>
    </row>
    <row r="128" spans="1:40" ht="405" hidden="1" x14ac:dyDescent="0.25">
      <c r="A128" t="str">
        <f t="shared" si="2"/>
        <v>0208</v>
      </c>
      <c r="B128" t="s">
        <v>5665</v>
      </c>
      <c r="C128" t="s">
        <v>5666</v>
      </c>
      <c r="D128" t="s">
        <v>350</v>
      </c>
      <c r="E128" t="s">
        <v>1727</v>
      </c>
      <c r="F128">
        <v>5085281225</v>
      </c>
      <c r="G128" t="s">
        <v>329</v>
      </c>
      <c r="H128" s="35">
        <v>45727</v>
      </c>
      <c r="I128" t="s">
        <v>328</v>
      </c>
      <c r="J128" s="71" t="s">
        <v>5450</v>
      </c>
      <c r="AM128" t="str">
        <f t="shared" si="3"/>
        <v/>
      </c>
      <c r="AN128"/>
    </row>
    <row r="129" spans="1:40" ht="60" hidden="1" x14ac:dyDescent="0.25">
      <c r="A129" t="str">
        <f t="shared" si="2"/>
        <v>0209</v>
      </c>
      <c r="B129" t="s">
        <v>5728</v>
      </c>
      <c r="C129" t="s">
        <v>5729</v>
      </c>
      <c r="D129" t="s">
        <v>4075</v>
      </c>
      <c r="E129" t="s">
        <v>5730</v>
      </c>
      <c r="F129" t="s">
        <v>5731</v>
      </c>
      <c r="G129" t="s">
        <v>329</v>
      </c>
      <c r="H129" s="35">
        <v>45783</v>
      </c>
      <c r="I129" t="s">
        <v>329</v>
      </c>
      <c r="J129" s="71" t="s">
        <v>5667</v>
      </c>
      <c r="K129" t="s">
        <v>329</v>
      </c>
      <c r="L129" t="s">
        <v>4</v>
      </c>
      <c r="M129">
        <v>1</v>
      </c>
      <c r="N129">
        <v>2</v>
      </c>
      <c r="O129">
        <v>3</v>
      </c>
      <c r="S129">
        <v>7</v>
      </c>
      <c r="T129">
        <v>8</v>
      </c>
      <c r="U129">
        <v>9</v>
      </c>
      <c r="V129">
        <v>10</v>
      </c>
      <c r="W129">
        <v>11</v>
      </c>
      <c r="X129">
        <v>12</v>
      </c>
      <c r="AM129" t="str">
        <f t="shared" si="3"/>
        <v>K123789101112</v>
      </c>
      <c r="AN129" s="2" t="s">
        <v>5915</v>
      </c>
    </row>
    <row r="130" spans="1:40" hidden="1" x14ac:dyDescent="0.25">
      <c r="A130" t="str">
        <f t="shared" si="2"/>
        <v>0210</v>
      </c>
      <c r="B130" t="s">
        <v>4597</v>
      </c>
      <c r="C130" t="s">
        <v>4823</v>
      </c>
      <c r="D130" t="s">
        <v>350</v>
      </c>
      <c r="E130" t="s">
        <v>4824</v>
      </c>
      <c r="F130" t="s">
        <v>4825</v>
      </c>
      <c r="G130" t="s">
        <v>328</v>
      </c>
      <c r="H130"/>
      <c r="I130" t="s">
        <v>329</v>
      </c>
      <c r="AM130" t="str">
        <f t="shared" si="3"/>
        <v/>
      </c>
      <c r="AN130" t="s">
        <v>4434</v>
      </c>
    </row>
    <row r="131" spans="1:40" hidden="1" x14ac:dyDescent="0.25">
      <c r="A131" t="str">
        <f t="shared" ref="A131:A194" si="4">LEFT(B131,4)</f>
        <v>0211</v>
      </c>
      <c r="B131" t="s">
        <v>5807</v>
      </c>
      <c r="C131" t="s">
        <v>5808</v>
      </c>
      <c r="D131" t="s">
        <v>5809</v>
      </c>
      <c r="E131" t="s">
        <v>5810</v>
      </c>
      <c r="F131">
        <v>9787941503</v>
      </c>
      <c r="G131" t="s">
        <v>329</v>
      </c>
      <c r="H131" s="35">
        <v>45806</v>
      </c>
      <c r="I131" t="s">
        <v>328</v>
      </c>
      <c r="AM131" t="str">
        <f t="shared" ref="AM131:AM194" si="5">_xlfn.CONCAT(L131:X131)</f>
        <v/>
      </c>
      <c r="AN131"/>
    </row>
    <row r="132" spans="1:40" ht="30" hidden="1" x14ac:dyDescent="0.25">
      <c r="A132" t="str">
        <f t="shared" si="4"/>
        <v>0212</v>
      </c>
      <c r="B132" t="s">
        <v>4416</v>
      </c>
      <c r="C132" t="s">
        <v>4417</v>
      </c>
      <c r="D132" t="s">
        <v>4418</v>
      </c>
      <c r="E132" t="s">
        <v>4419</v>
      </c>
      <c r="F132" t="s">
        <v>1753</v>
      </c>
      <c r="G132" t="s">
        <v>329</v>
      </c>
      <c r="H132" s="35">
        <v>45720</v>
      </c>
      <c r="I132" t="s">
        <v>329</v>
      </c>
      <c r="J132" s="71" t="s">
        <v>5811</v>
      </c>
      <c r="K132" t="s">
        <v>328</v>
      </c>
      <c r="AM132" t="str">
        <f t="shared" si="5"/>
        <v/>
      </c>
      <c r="AN132" t="s">
        <v>4434</v>
      </c>
    </row>
    <row r="133" spans="1:40" hidden="1" x14ac:dyDescent="0.25">
      <c r="A133" t="str">
        <f t="shared" si="4"/>
        <v>0213</v>
      </c>
      <c r="B133" t="s">
        <v>4741</v>
      </c>
      <c r="C133" t="s">
        <v>4742</v>
      </c>
      <c r="D133" t="s">
        <v>350</v>
      </c>
      <c r="E133" t="s">
        <v>4016</v>
      </c>
      <c r="F133" t="s">
        <v>1791</v>
      </c>
      <c r="G133" t="s">
        <v>329</v>
      </c>
      <c r="H133" s="35">
        <v>45749</v>
      </c>
      <c r="I133" t="s">
        <v>328</v>
      </c>
      <c r="AM133" t="str">
        <f t="shared" si="5"/>
        <v/>
      </c>
      <c r="AN133"/>
    </row>
    <row r="134" spans="1:40" hidden="1" x14ac:dyDescent="0.25">
      <c r="A134" t="str">
        <f t="shared" si="4"/>
        <v>0214</v>
      </c>
      <c r="B134" t="s">
        <v>5865</v>
      </c>
      <c r="C134" t="s">
        <v>5866</v>
      </c>
      <c r="D134" t="s">
        <v>350</v>
      </c>
      <c r="E134" t="s">
        <v>4115</v>
      </c>
      <c r="F134">
        <v>5082348156</v>
      </c>
      <c r="G134" t="s">
        <v>329</v>
      </c>
      <c r="H134" s="35">
        <v>45804</v>
      </c>
      <c r="I134" t="s">
        <v>329</v>
      </c>
      <c r="J134" s="71" t="s">
        <v>4826</v>
      </c>
      <c r="K134" t="s">
        <v>329</v>
      </c>
      <c r="R134">
        <v>6</v>
      </c>
      <c r="S134">
        <v>7</v>
      </c>
      <c r="T134">
        <v>8</v>
      </c>
      <c r="U134">
        <v>9</v>
      </c>
      <c r="V134">
        <v>10</v>
      </c>
      <c r="W134">
        <v>11</v>
      </c>
      <c r="X134">
        <v>12</v>
      </c>
      <c r="AM134" t="str">
        <f t="shared" si="5"/>
        <v>6789101112</v>
      </c>
      <c r="AN134" s="2" t="s">
        <v>4872</v>
      </c>
    </row>
    <row r="135" spans="1:40" hidden="1" x14ac:dyDescent="0.25">
      <c r="A135" t="str">
        <f t="shared" si="4"/>
        <v>0215</v>
      </c>
      <c r="B135" t="s">
        <v>5668</v>
      </c>
      <c r="C135" t="s">
        <v>5669</v>
      </c>
      <c r="D135" t="s">
        <v>350</v>
      </c>
      <c r="E135" t="s">
        <v>4708</v>
      </c>
      <c r="F135">
        <v>9784001161</v>
      </c>
      <c r="G135" t="s">
        <v>329</v>
      </c>
      <c r="H135" s="35">
        <v>45796</v>
      </c>
      <c r="I135" t="s">
        <v>329</v>
      </c>
      <c r="K135" t="s">
        <v>328</v>
      </c>
      <c r="Y135" t="s">
        <v>4</v>
      </c>
      <c r="Z135">
        <v>1</v>
      </c>
      <c r="AA135">
        <v>2</v>
      </c>
      <c r="AB135">
        <v>3</v>
      </c>
      <c r="AC135">
        <v>4</v>
      </c>
      <c r="AD135">
        <v>5</v>
      </c>
      <c r="AE135">
        <v>6</v>
      </c>
      <c r="AF135">
        <v>7</v>
      </c>
      <c r="AG135">
        <v>8</v>
      </c>
      <c r="AH135">
        <v>9</v>
      </c>
      <c r="AI135">
        <v>10</v>
      </c>
      <c r="AJ135">
        <v>11</v>
      </c>
      <c r="AK135">
        <v>12</v>
      </c>
      <c r="AM135" t="str">
        <f t="shared" si="5"/>
        <v/>
      </c>
      <c r="AN135" t="s">
        <v>4434</v>
      </c>
    </row>
    <row r="136" spans="1:40" hidden="1" x14ac:dyDescent="0.25">
      <c r="A136" t="str">
        <f t="shared" si="4"/>
        <v>0217</v>
      </c>
      <c r="B136" t="s">
        <v>4586</v>
      </c>
      <c r="C136" t="s">
        <v>4587</v>
      </c>
      <c r="D136" t="s">
        <v>350</v>
      </c>
      <c r="E136" t="s">
        <v>4014</v>
      </c>
      <c r="F136" t="s">
        <v>1769</v>
      </c>
      <c r="G136" t="s">
        <v>329</v>
      </c>
      <c r="H136" s="35">
        <v>45775</v>
      </c>
      <c r="I136" t="s">
        <v>328</v>
      </c>
      <c r="AM136" t="str">
        <f t="shared" si="5"/>
        <v/>
      </c>
      <c r="AN136"/>
    </row>
    <row r="137" spans="1:40" ht="180" hidden="1" x14ac:dyDescent="0.25">
      <c r="A137" t="str">
        <f t="shared" si="4"/>
        <v>0218</v>
      </c>
      <c r="B137" t="s">
        <v>4580</v>
      </c>
      <c r="C137" t="s">
        <v>4827</v>
      </c>
      <c r="D137" t="s">
        <v>2476</v>
      </c>
      <c r="E137" t="s">
        <v>4828</v>
      </c>
      <c r="F137">
        <v>5082850100</v>
      </c>
      <c r="G137" t="s">
        <v>329</v>
      </c>
      <c r="H137" s="35">
        <v>45763</v>
      </c>
      <c r="I137" t="s">
        <v>329</v>
      </c>
      <c r="J137" s="71" t="s">
        <v>5451</v>
      </c>
      <c r="K137" t="s">
        <v>329</v>
      </c>
      <c r="S137">
        <v>7</v>
      </c>
      <c r="U137">
        <v>9</v>
      </c>
      <c r="V137">
        <v>10</v>
      </c>
      <c r="AM137" t="str">
        <f t="shared" si="5"/>
        <v>7910</v>
      </c>
      <c r="AN137" s="2" t="s">
        <v>5916</v>
      </c>
    </row>
    <row r="138" spans="1:40" hidden="1" x14ac:dyDescent="0.25">
      <c r="A138" t="str">
        <f t="shared" si="4"/>
        <v>0219</v>
      </c>
      <c r="B138" t="s">
        <v>3961</v>
      </c>
      <c r="C138" t="s">
        <v>4074</v>
      </c>
      <c r="D138" t="s">
        <v>350</v>
      </c>
      <c r="E138" t="s">
        <v>1835</v>
      </c>
      <c r="F138">
        <v>7816598800</v>
      </c>
      <c r="G138" t="s">
        <v>329</v>
      </c>
      <c r="H138" s="35">
        <v>45747</v>
      </c>
      <c r="I138" t="s">
        <v>328</v>
      </c>
      <c r="AM138" t="str">
        <f t="shared" si="5"/>
        <v/>
      </c>
      <c r="AN138"/>
    </row>
    <row r="139" spans="1:40" ht="30" hidden="1" x14ac:dyDescent="0.25">
      <c r="A139" t="str">
        <f t="shared" si="4"/>
        <v>0220</v>
      </c>
      <c r="B139" t="s">
        <v>4610</v>
      </c>
      <c r="C139" t="s">
        <v>5453</v>
      </c>
      <c r="D139" t="s">
        <v>2470</v>
      </c>
      <c r="E139" t="s">
        <v>5454</v>
      </c>
      <c r="F139" t="s">
        <v>4611</v>
      </c>
      <c r="G139" t="s">
        <v>329</v>
      </c>
      <c r="H139" s="35">
        <v>45777</v>
      </c>
      <c r="I139" t="s">
        <v>328</v>
      </c>
      <c r="J139" s="71" t="s">
        <v>5452</v>
      </c>
      <c r="AM139" t="str">
        <f t="shared" si="5"/>
        <v/>
      </c>
      <c r="AN139"/>
    </row>
    <row r="140" spans="1:40" ht="60" hidden="1" x14ac:dyDescent="0.25">
      <c r="A140" t="str">
        <f t="shared" si="4"/>
        <v>0221</v>
      </c>
      <c r="B140" t="s">
        <v>4449</v>
      </c>
      <c r="C140" t="s">
        <v>5840</v>
      </c>
      <c r="D140" t="s">
        <v>5841</v>
      </c>
      <c r="E140" t="s">
        <v>5842</v>
      </c>
      <c r="F140">
        <v>5086932007</v>
      </c>
      <c r="G140" t="s">
        <v>329</v>
      </c>
      <c r="H140" s="35">
        <v>45734</v>
      </c>
      <c r="I140" t="s">
        <v>329</v>
      </c>
      <c r="J140" s="71" t="s">
        <v>5455</v>
      </c>
      <c r="K140" t="s">
        <v>328</v>
      </c>
      <c r="Y140" t="s">
        <v>4</v>
      </c>
      <c r="Z140">
        <v>1</v>
      </c>
      <c r="AA140">
        <v>2</v>
      </c>
      <c r="AB140">
        <v>3</v>
      </c>
      <c r="AC140">
        <v>4</v>
      </c>
      <c r="AD140">
        <v>5</v>
      </c>
      <c r="AE140">
        <v>6</v>
      </c>
      <c r="AF140">
        <v>7</v>
      </c>
      <c r="AG140">
        <v>8</v>
      </c>
      <c r="AM140" t="str">
        <f t="shared" si="5"/>
        <v/>
      </c>
      <c r="AN140" t="s">
        <v>4434</v>
      </c>
    </row>
    <row r="141" spans="1:40" hidden="1" x14ac:dyDescent="0.25">
      <c r="A141" t="str">
        <f t="shared" si="4"/>
        <v>0223</v>
      </c>
      <c r="B141" t="s">
        <v>5305</v>
      </c>
      <c r="C141" t="s">
        <v>2607</v>
      </c>
      <c r="D141" t="s">
        <v>350</v>
      </c>
      <c r="E141" t="s">
        <v>4116</v>
      </c>
      <c r="F141">
        <v>7745713308</v>
      </c>
      <c r="G141" t="s">
        <v>329</v>
      </c>
      <c r="H141" s="35">
        <v>45761</v>
      </c>
      <c r="I141" t="s">
        <v>328</v>
      </c>
      <c r="AM141" t="str">
        <f t="shared" si="5"/>
        <v/>
      </c>
      <c r="AN141"/>
    </row>
    <row r="142" spans="1:40" ht="60" hidden="1" x14ac:dyDescent="0.25">
      <c r="A142" t="str">
        <f t="shared" si="4"/>
        <v>0224</v>
      </c>
      <c r="B142" t="s">
        <v>5705</v>
      </c>
      <c r="C142" t="s">
        <v>5380</v>
      </c>
      <c r="D142" t="s">
        <v>5551</v>
      </c>
      <c r="E142" t="s">
        <v>5381</v>
      </c>
      <c r="F142" t="s">
        <v>4840</v>
      </c>
      <c r="G142" t="s">
        <v>329</v>
      </c>
      <c r="H142" s="35">
        <v>45796</v>
      </c>
      <c r="I142" t="s">
        <v>328</v>
      </c>
      <c r="J142" s="71" t="s">
        <v>5456</v>
      </c>
      <c r="AM142" t="str">
        <f t="shared" si="5"/>
        <v/>
      </c>
      <c r="AN142"/>
    </row>
    <row r="143" spans="1:40" ht="30" hidden="1" x14ac:dyDescent="0.25">
      <c r="A143" t="str">
        <f t="shared" si="4"/>
        <v>0226</v>
      </c>
      <c r="B143" t="s">
        <v>4513</v>
      </c>
      <c r="C143" t="s">
        <v>4514</v>
      </c>
      <c r="D143" t="s">
        <v>4515</v>
      </c>
      <c r="E143" t="s">
        <v>4516</v>
      </c>
      <c r="F143" t="s">
        <v>4517</v>
      </c>
      <c r="G143" t="s">
        <v>329</v>
      </c>
      <c r="H143" s="35">
        <v>45733</v>
      </c>
      <c r="I143" t="s">
        <v>329</v>
      </c>
      <c r="J143" s="71" t="s">
        <v>5706</v>
      </c>
      <c r="K143" t="s">
        <v>328</v>
      </c>
      <c r="Y143" t="s">
        <v>4</v>
      </c>
      <c r="Z143">
        <v>1</v>
      </c>
      <c r="AA143">
        <v>2</v>
      </c>
      <c r="AB143">
        <v>3</v>
      </c>
      <c r="AC143">
        <v>4</v>
      </c>
      <c r="AD143">
        <v>5</v>
      </c>
      <c r="AE143">
        <v>6</v>
      </c>
      <c r="AF143">
        <v>7</v>
      </c>
      <c r="AG143">
        <v>8</v>
      </c>
      <c r="AH143">
        <v>9</v>
      </c>
      <c r="AI143">
        <v>10</v>
      </c>
      <c r="AJ143">
        <v>11</v>
      </c>
      <c r="AK143">
        <v>12</v>
      </c>
      <c r="AM143" t="str">
        <f t="shared" si="5"/>
        <v/>
      </c>
      <c r="AN143" t="s">
        <v>4434</v>
      </c>
    </row>
    <row r="144" spans="1:40" hidden="1" x14ac:dyDescent="0.25">
      <c r="A144" t="str">
        <f t="shared" si="4"/>
        <v>0227</v>
      </c>
      <c r="B144" t="s">
        <v>4423</v>
      </c>
      <c r="C144" t="s">
        <v>4829</v>
      </c>
      <c r="D144" t="s">
        <v>350</v>
      </c>
      <c r="E144" t="s">
        <v>4830</v>
      </c>
      <c r="F144" t="s">
        <v>1875</v>
      </c>
      <c r="G144" t="s">
        <v>329</v>
      </c>
      <c r="H144" s="35">
        <v>45672</v>
      </c>
      <c r="I144" t="s">
        <v>329</v>
      </c>
      <c r="K144" t="s">
        <v>329</v>
      </c>
      <c r="R144">
        <v>6</v>
      </c>
      <c r="S144">
        <v>7</v>
      </c>
      <c r="T144">
        <v>8</v>
      </c>
      <c r="U144">
        <v>9</v>
      </c>
      <c r="V144">
        <v>10</v>
      </c>
      <c r="W144">
        <v>11</v>
      </c>
      <c r="X144">
        <v>12</v>
      </c>
      <c r="AM144" t="str">
        <f t="shared" si="5"/>
        <v>6789101112</v>
      </c>
      <c r="AN144" s="2" t="s">
        <v>4872</v>
      </c>
    </row>
    <row r="145" spans="1:40" hidden="1" x14ac:dyDescent="0.25">
      <c r="A145" t="str">
        <f t="shared" si="4"/>
        <v>0229</v>
      </c>
      <c r="B145" t="s">
        <v>5875</v>
      </c>
      <c r="C145" t="s">
        <v>5876</v>
      </c>
      <c r="D145" t="s">
        <v>5877</v>
      </c>
      <c r="E145" t="s">
        <v>5878</v>
      </c>
      <c r="F145" t="s">
        <v>5879</v>
      </c>
      <c r="G145" t="s">
        <v>328</v>
      </c>
      <c r="H145"/>
      <c r="I145" t="s">
        <v>329</v>
      </c>
      <c r="AM145" t="str">
        <f t="shared" si="5"/>
        <v/>
      </c>
      <c r="AN145" t="s">
        <v>4434</v>
      </c>
    </row>
    <row r="146" spans="1:40" hidden="1" x14ac:dyDescent="0.25">
      <c r="A146" t="str">
        <f t="shared" si="4"/>
        <v>0230</v>
      </c>
      <c r="B146" t="s">
        <v>5642</v>
      </c>
      <c r="C146" t="s">
        <v>5635</v>
      </c>
      <c r="D146" t="s">
        <v>5636</v>
      </c>
      <c r="E146" t="s">
        <v>5637</v>
      </c>
      <c r="F146">
        <v>4133621822</v>
      </c>
      <c r="G146" t="s">
        <v>329</v>
      </c>
      <c r="H146" s="35">
        <v>45783</v>
      </c>
      <c r="I146" t="s">
        <v>329</v>
      </c>
      <c r="K146" t="s">
        <v>328</v>
      </c>
      <c r="Y146" t="s">
        <v>4</v>
      </c>
      <c r="Z146">
        <v>1</v>
      </c>
      <c r="AA146">
        <v>2</v>
      </c>
      <c r="AB146">
        <v>3</v>
      </c>
      <c r="AC146">
        <v>4</v>
      </c>
      <c r="AD146">
        <v>5</v>
      </c>
      <c r="AE146">
        <v>6</v>
      </c>
      <c r="AM146" t="str">
        <f t="shared" si="5"/>
        <v/>
      </c>
      <c r="AN146" t="s">
        <v>4434</v>
      </c>
    </row>
    <row r="147" spans="1:40" hidden="1" x14ac:dyDescent="0.25">
      <c r="A147" t="str">
        <f t="shared" si="4"/>
        <v>0231</v>
      </c>
      <c r="B147" t="s">
        <v>5632</v>
      </c>
      <c r="C147" t="s">
        <v>1895</v>
      </c>
      <c r="D147" t="s">
        <v>350</v>
      </c>
      <c r="E147" t="s">
        <v>1900</v>
      </c>
      <c r="F147" t="s">
        <v>1898</v>
      </c>
      <c r="G147" t="s">
        <v>329</v>
      </c>
      <c r="H147" s="35">
        <v>45776</v>
      </c>
      <c r="I147" t="s">
        <v>328</v>
      </c>
      <c r="AM147" t="str">
        <f t="shared" si="5"/>
        <v/>
      </c>
      <c r="AN147"/>
    </row>
    <row r="148" spans="1:40" ht="135" hidden="1" x14ac:dyDescent="0.25">
      <c r="A148" t="str">
        <f t="shared" si="4"/>
        <v>0234</v>
      </c>
      <c r="B148" t="s">
        <v>5303</v>
      </c>
      <c r="C148" t="s">
        <v>2607</v>
      </c>
      <c r="D148" t="s">
        <v>350</v>
      </c>
      <c r="E148" t="s">
        <v>4116</v>
      </c>
      <c r="F148">
        <v>7745713308</v>
      </c>
      <c r="G148" t="s">
        <v>329</v>
      </c>
      <c r="H148" s="35">
        <v>45756</v>
      </c>
      <c r="I148" t="s">
        <v>329</v>
      </c>
      <c r="J148" s="71" t="s">
        <v>5633</v>
      </c>
      <c r="K148" t="s">
        <v>329</v>
      </c>
      <c r="L148" t="s">
        <v>4</v>
      </c>
      <c r="M148">
        <v>1</v>
      </c>
      <c r="N148">
        <v>2</v>
      </c>
      <c r="AM148" t="str">
        <f t="shared" si="5"/>
        <v>K12</v>
      </c>
      <c r="AN148" s="2" t="s">
        <v>5917</v>
      </c>
    </row>
    <row r="149" spans="1:40" hidden="1" x14ac:dyDescent="0.25">
      <c r="A149" t="str">
        <f t="shared" si="4"/>
        <v>0236</v>
      </c>
      <c r="B149" t="s">
        <v>4535</v>
      </c>
      <c r="C149" t="s">
        <v>5457</v>
      </c>
      <c r="D149" t="s">
        <v>4030</v>
      </c>
      <c r="E149" t="s">
        <v>5458</v>
      </c>
      <c r="F149" t="s">
        <v>5459</v>
      </c>
      <c r="G149" t="s">
        <v>329</v>
      </c>
      <c r="H149" s="35">
        <v>45777</v>
      </c>
      <c r="I149" t="s">
        <v>329</v>
      </c>
      <c r="K149" t="s">
        <v>328</v>
      </c>
      <c r="Y149" t="s">
        <v>4</v>
      </c>
      <c r="Z149">
        <v>1</v>
      </c>
      <c r="AA149">
        <v>2</v>
      </c>
      <c r="AB149">
        <v>3</v>
      </c>
      <c r="AC149">
        <v>4</v>
      </c>
      <c r="AD149">
        <v>5</v>
      </c>
      <c r="AE149">
        <v>6</v>
      </c>
      <c r="AF149">
        <v>7</v>
      </c>
      <c r="AG149">
        <v>8</v>
      </c>
      <c r="AH149">
        <v>9</v>
      </c>
      <c r="AI149">
        <v>10</v>
      </c>
      <c r="AJ149">
        <v>11</v>
      </c>
      <c r="AK149">
        <v>12</v>
      </c>
      <c r="AM149" t="str">
        <f t="shared" si="5"/>
        <v/>
      </c>
      <c r="AN149" t="s">
        <v>4434</v>
      </c>
    </row>
    <row r="150" spans="1:40" hidden="1" x14ac:dyDescent="0.25">
      <c r="A150" t="str">
        <f t="shared" si="4"/>
        <v>0238</v>
      </c>
      <c r="B150" t="s">
        <v>4524</v>
      </c>
      <c r="C150" t="s">
        <v>4525</v>
      </c>
      <c r="D150" t="s">
        <v>350</v>
      </c>
      <c r="E150" t="s">
        <v>4526</v>
      </c>
      <c r="F150" t="s">
        <v>1929</v>
      </c>
      <c r="G150" t="s">
        <v>329</v>
      </c>
      <c r="H150" s="35">
        <v>45778</v>
      </c>
      <c r="I150" t="s">
        <v>328</v>
      </c>
      <c r="AM150" t="str">
        <f t="shared" si="5"/>
        <v/>
      </c>
      <c r="AN150"/>
    </row>
    <row r="151" spans="1:40" ht="165" hidden="1" x14ac:dyDescent="0.25">
      <c r="A151" t="str">
        <f t="shared" si="4"/>
        <v>0239</v>
      </c>
      <c r="B151" t="s">
        <v>4585</v>
      </c>
      <c r="C151" t="s">
        <v>5461</v>
      </c>
      <c r="D151" t="s">
        <v>2470</v>
      </c>
      <c r="E151" t="s">
        <v>4122</v>
      </c>
      <c r="F151" t="s">
        <v>5462</v>
      </c>
      <c r="G151" t="s">
        <v>329</v>
      </c>
      <c r="H151" s="35">
        <v>45754</v>
      </c>
      <c r="I151" t="s">
        <v>328</v>
      </c>
      <c r="J151" s="71" t="s">
        <v>5460</v>
      </c>
      <c r="AM151" t="str">
        <f t="shared" si="5"/>
        <v/>
      </c>
      <c r="AN151"/>
    </row>
    <row r="152" spans="1:40" ht="225" hidden="1" x14ac:dyDescent="0.25">
      <c r="A152" t="str">
        <f t="shared" si="4"/>
        <v>0240</v>
      </c>
      <c r="B152" t="s">
        <v>4581</v>
      </c>
      <c r="C152" t="s">
        <v>4479</v>
      </c>
      <c r="D152" t="s">
        <v>4480</v>
      </c>
      <c r="E152" t="s">
        <v>4481</v>
      </c>
      <c r="F152" t="s">
        <v>4482</v>
      </c>
      <c r="G152" t="s">
        <v>329</v>
      </c>
      <c r="H152" s="35">
        <v>45775</v>
      </c>
      <c r="I152" t="s">
        <v>328</v>
      </c>
      <c r="J152" s="71" t="s">
        <v>5463</v>
      </c>
      <c r="AM152" t="str">
        <f t="shared" si="5"/>
        <v/>
      </c>
      <c r="AN152"/>
    </row>
    <row r="153" spans="1:40" ht="120" hidden="1" x14ac:dyDescent="0.25">
      <c r="A153" t="str">
        <f t="shared" si="4"/>
        <v>0242</v>
      </c>
      <c r="B153" t="s">
        <v>4415</v>
      </c>
      <c r="C153" t="s">
        <v>4709</v>
      </c>
      <c r="D153" t="s">
        <v>350</v>
      </c>
      <c r="E153" t="s">
        <v>4436</v>
      </c>
      <c r="F153" t="s">
        <v>5607</v>
      </c>
      <c r="G153" t="s">
        <v>329</v>
      </c>
      <c r="H153" s="35">
        <v>45735</v>
      </c>
      <c r="I153" t="s">
        <v>329</v>
      </c>
      <c r="J153" s="71" t="s">
        <v>5464</v>
      </c>
      <c r="K153" t="s">
        <v>328</v>
      </c>
      <c r="Y153" t="s">
        <v>4</v>
      </c>
      <c r="Z153">
        <v>1</v>
      </c>
      <c r="AA153">
        <v>2</v>
      </c>
      <c r="AB153">
        <v>3</v>
      </c>
      <c r="AC153">
        <v>4</v>
      </c>
      <c r="AD153">
        <v>5</v>
      </c>
      <c r="AE153">
        <v>6</v>
      </c>
      <c r="AF153">
        <v>7</v>
      </c>
      <c r="AG153">
        <v>8</v>
      </c>
      <c r="AM153" t="str">
        <f t="shared" si="5"/>
        <v/>
      </c>
      <c r="AN153" t="s">
        <v>4434</v>
      </c>
    </row>
    <row r="154" spans="1:40" hidden="1" x14ac:dyDescent="0.25">
      <c r="A154" t="str">
        <f t="shared" si="4"/>
        <v>0243</v>
      </c>
      <c r="B154" t="s">
        <v>4473</v>
      </c>
      <c r="C154" t="s">
        <v>4474</v>
      </c>
      <c r="D154" t="s">
        <v>4832</v>
      </c>
      <c r="E154" t="s">
        <v>4475</v>
      </c>
      <c r="F154" t="s">
        <v>4476</v>
      </c>
      <c r="G154" t="s">
        <v>329</v>
      </c>
      <c r="H154" s="35">
        <v>45756</v>
      </c>
      <c r="I154" t="s">
        <v>328</v>
      </c>
      <c r="AM154" t="str">
        <f t="shared" si="5"/>
        <v/>
      </c>
      <c r="AN154"/>
    </row>
    <row r="155" spans="1:40" ht="60" hidden="1" x14ac:dyDescent="0.25">
      <c r="A155" t="str">
        <f t="shared" si="4"/>
        <v>0246</v>
      </c>
      <c r="B155" t="s">
        <v>4753</v>
      </c>
      <c r="C155" t="s">
        <v>4754</v>
      </c>
      <c r="D155" t="s">
        <v>2476</v>
      </c>
      <c r="E155" t="s">
        <v>4755</v>
      </c>
      <c r="F155">
        <v>7819445800</v>
      </c>
      <c r="G155" t="s">
        <v>328</v>
      </c>
      <c r="H155"/>
      <c r="I155" t="s">
        <v>329</v>
      </c>
      <c r="J155" s="71" t="s">
        <v>5465</v>
      </c>
      <c r="AM155" t="str">
        <f t="shared" si="5"/>
        <v/>
      </c>
      <c r="AN155" t="s">
        <v>4434</v>
      </c>
    </row>
    <row r="156" spans="1:40" hidden="1" x14ac:dyDescent="0.25">
      <c r="A156" t="str">
        <f t="shared" si="4"/>
        <v>0248</v>
      </c>
      <c r="B156" t="s">
        <v>5652</v>
      </c>
      <c r="C156" t="s">
        <v>5653</v>
      </c>
      <c r="D156" t="s">
        <v>350</v>
      </c>
      <c r="E156" t="s">
        <v>2697</v>
      </c>
      <c r="F156">
        <v>7812868226</v>
      </c>
      <c r="G156" t="s">
        <v>329</v>
      </c>
      <c r="H156" s="35">
        <v>45797</v>
      </c>
      <c r="I156" t="s">
        <v>328</v>
      </c>
      <c r="AM156" t="str">
        <f t="shared" si="5"/>
        <v/>
      </c>
      <c r="AN156"/>
    </row>
    <row r="157" spans="1:40" ht="30" hidden="1" x14ac:dyDescent="0.25">
      <c r="A157" t="str">
        <f t="shared" si="4"/>
        <v>0250</v>
      </c>
      <c r="B157" t="s">
        <v>4613</v>
      </c>
      <c r="C157" t="s">
        <v>4440</v>
      </c>
      <c r="D157" t="s">
        <v>2476</v>
      </c>
      <c r="E157" t="s">
        <v>4441</v>
      </c>
      <c r="F157">
        <v>5087582772</v>
      </c>
      <c r="G157" t="s">
        <v>329</v>
      </c>
      <c r="H157" s="35">
        <v>45736</v>
      </c>
      <c r="I157" t="s">
        <v>328</v>
      </c>
      <c r="J157" s="71" t="s">
        <v>5654</v>
      </c>
      <c r="AM157" t="str">
        <f t="shared" si="5"/>
        <v/>
      </c>
      <c r="AN157"/>
    </row>
    <row r="158" spans="1:40" ht="45" hidden="1" x14ac:dyDescent="0.25">
      <c r="A158" t="str">
        <f t="shared" si="4"/>
        <v>0252</v>
      </c>
      <c r="B158" t="s">
        <v>5869</v>
      </c>
      <c r="C158" t="s">
        <v>4710</v>
      </c>
      <c r="D158" t="s">
        <v>350</v>
      </c>
      <c r="E158" t="s">
        <v>4711</v>
      </c>
      <c r="F158">
        <v>9785461200</v>
      </c>
      <c r="G158" t="s">
        <v>329</v>
      </c>
      <c r="H158" s="35">
        <v>45721</v>
      </c>
      <c r="I158" t="s">
        <v>329</v>
      </c>
      <c r="J158" s="71" t="s">
        <v>5466</v>
      </c>
      <c r="K158" t="s">
        <v>329</v>
      </c>
      <c r="L158" t="s">
        <v>4</v>
      </c>
      <c r="O158">
        <v>3</v>
      </c>
      <c r="R158">
        <v>6</v>
      </c>
      <c r="S158">
        <v>7</v>
      </c>
      <c r="U158">
        <v>9</v>
      </c>
      <c r="AM158" t="str">
        <f t="shared" si="5"/>
        <v>K3679</v>
      </c>
      <c r="AN158" s="2" t="s">
        <v>5938</v>
      </c>
    </row>
    <row r="159" spans="1:40" hidden="1" x14ac:dyDescent="0.25">
      <c r="A159" t="str">
        <f t="shared" si="4"/>
        <v>0253</v>
      </c>
      <c r="B159" t="s">
        <v>4577</v>
      </c>
      <c r="C159" t="s">
        <v>2698</v>
      </c>
      <c r="D159" t="s">
        <v>2470</v>
      </c>
      <c r="E159" t="s">
        <v>2950</v>
      </c>
      <c r="F159">
        <v>4136649292</v>
      </c>
      <c r="G159" t="s">
        <v>329</v>
      </c>
      <c r="H159" s="35">
        <v>45755</v>
      </c>
      <c r="I159" t="s">
        <v>329</v>
      </c>
      <c r="K159" t="s">
        <v>328</v>
      </c>
      <c r="Y159" t="s">
        <v>4</v>
      </c>
      <c r="Z159">
        <v>1</v>
      </c>
      <c r="AA159">
        <v>2</v>
      </c>
      <c r="AB159">
        <v>3</v>
      </c>
      <c r="AC159">
        <v>4</v>
      </c>
      <c r="AD159">
        <v>5</v>
      </c>
      <c r="AE159">
        <v>6</v>
      </c>
      <c r="AM159" t="str">
        <f t="shared" si="5"/>
        <v/>
      </c>
      <c r="AN159" t="s">
        <v>4434</v>
      </c>
    </row>
    <row r="160" spans="1:40" hidden="1" x14ac:dyDescent="0.25">
      <c r="A160" t="str">
        <f t="shared" si="4"/>
        <v>0258</v>
      </c>
      <c r="B160" t="s">
        <v>4505</v>
      </c>
      <c r="C160" t="s">
        <v>1303</v>
      </c>
      <c r="D160" t="s">
        <v>350</v>
      </c>
      <c r="E160" t="s">
        <v>4125</v>
      </c>
      <c r="F160">
        <v>7817716932</v>
      </c>
      <c r="G160" t="s">
        <v>329</v>
      </c>
      <c r="H160" s="35">
        <v>45782</v>
      </c>
      <c r="I160" t="s">
        <v>329</v>
      </c>
      <c r="K160" t="s">
        <v>329</v>
      </c>
      <c r="L160" t="s">
        <v>4</v>
      </c>
      <c r="M160">
        <v>1</v>
      </c>
      <c r="N160">
        <v>2</v>
      </c>
      <c r="O160">
        <v>3</v>
      </c>
      <c r="P160">
        <v>4</v>
      </c>
      <c r="Q160">
        <v>5</v>
      </c>
      <c r="U160">
        <v>9</v>
      </c>
      <c r="V160">
        <v>10</v>
      </c>
      <c r="W160">
        <v>11</v>
      </c>
      <c r="X160">
        <v>12</v>
      </c>
      <c r="AM160" t="str">
        <f t="shared" si="5"/>
        <v>K123459101112</v>
      </c>
      <c r="AN160" s="2" t="s">
        <v>5918</v>
      </c>
    </row>
    <row r="161" spans="1:40" hidden="1" x14ac:dyDescent="0.25">
      <c r="A161" t="str">
        <f t="shared" si="4"/>
        <v>0262</v>
      </c>
      <c r="B161" t="s">
        <v>5770</v>
      </c>
      <c r="C161" t="s">
        <v>4934</v>
      </c>
      <c r="D161" t="s">
        <v>350</v>
      </c>
      <c r="E161" t="s">
        <v>4935</v>
      </c>
      <c r="F161">
        <v>7812315000</v>
      </c>
      <c r="G161" t="s">
        <v>329</v>
      </c>
      <c r="H161" s="35">
        <v>45799</v>
      </c>
      <c r="I161" t="s">
        <v>328</v>
      </c>
      <c r="AM161" t="str">
        <f t="shared" si="5"/>
        <v/>
      </c>
      <c r="AN161"/>
    </row>
    <row r="162" spans="1:40" ht="60" hidden="1" x14ac:dyDescent="0.25">
      <c r="A162" t="str">
        <f t="shared" si="4"/>
        <v>0263</v>
      </c>
      <c r="B162" t="s">
        <v>4576</v>
      </c>
      <c r="C162" t="s">
        <v>2698</v>
      </c>
      <c r="D162" t="s">
        <v>2470</v>
      </c>
      <c r="E162" t="s">
        <v>2950</v>
      </c>
      <c r="F162">
        <v>4136649292</v>
      </c>
      <c r="G162" t="s">
        <v>329</v>
      </c>
      <c r="H162" s="35">
        <v>45782</v>
      </c>
      <c r="I162" t="s">
        <v>329</v>
      </c>
      <c r="J162" s="71" t="s">
        <v>5771</v>
      </c>
      <c r="K162" t="s">
        <v>329</v>
      </c>
      <c r="L162" t="s">
        <v>4</v>
      </c>
      <c r="AM162" t="str">
        <f t="shared" si="5"/>
        <v>K</v>
      </c>
      <c r="AN162" s="2" t="s">
        <v>4</v>
      </c>
    </row>
    <row r="163" spans="1:40" hidden="1" x14ac:dyDescent="0.25">
      <c r="A163" t="str">
        <f t="shared" si="4"/>
        <v>0264</v>
      </c>
      <c r="B163" t="s">
        <v>5836</v>
      </c>
      <c r="C163" t="s">
        <v>4126</v>
      </c>
      <c r="D163" t="s">
        <v>350</v>
      </c>
      <c r="E163" t="s">
        <v>5837</v>
      </c>
      <c r="F163" t="s">
        <v>5838</v>
      </c>
      <c r="G163" t="s">
        <v>329</v>
      </c>
      <c r="H163" s="35">
        <v>45810</v>
      </c>
      <c r="I163" t="s">
        <v>328</v>
      </c>
      <c r="AM163" t="str">
        <f t="shared" si="5"/>
        <v/>
      </c>
      <c r="AN163"/>
    </row>
    <row r="164" spans="1:40" ht="120" hidden="1" x14ac:dyDescent="0.25">
      <c r="A164" t="str">
        <f t="shared" si="4"/>
        <v>0265</v>
      </c>
      <c r="B164" t="s">
        <v>5282</v>
      </c>
      <c r="C164" t="s">
        <v>5467</v>
      </c>
      <c r="D164" t="s">
        <v>5468</v>
      </c>
      <c r="E164" t="s">
        <v>5469</v>
      </c>
      <c r="F164" t="s">
        <v>2052</v>
      </c>
      <c r="G164" t="s">
        <v>329</v>
      </c>
      <c r="H164" s="35">
        <v>45796</v>
      </c>
      <c r="I164" t="s">
        <v>329</v>
      </c>
      <c r="J164" s="71" t="s">
        <v>5839</v>
      </c>
      <c r="K164" t="s">
        <v>329</v>
      </c>
      <c r="U164">
        <v>9</v>
      </c>
      <c r="V164">
        <v>10</v>
      </c>
      <c r="W164">
        <v>11</v>
      </c>
      <c r="X164">
        <v>12</v>
      </c>
      <c r="AM164" t="str">
        <f t="shared" si="5"/>
        <v>9101112</v>
      </c>
      <c r="AN164" s="2" t="s">
        <v>2</v>
      </c>
    </row>
    <row r="165" spans="1:40" hidden="1" x14ac:dyDescent="0.25">
      <c r="A165" t="str">
        <f t="shared" si="4"/>
        <v>0266</v>
      </c>
      <c r="B165" t="s">
        <v>5870</v>
      </c>
      <c r="C165" t="s">
        <v>4395</v>
      </c>
      <c r="D165" t="s">
        <v>350</v>
      </c>
      <c r="E165" t="s">
        <v>4396</v>
      </c>
      <c r="F165">
        <v>5089623167</v>
      </c>
      <c r="G165" t="s">
        <v>329</v>
      </c>
      <c r="H165" s="35">
        <v>45784</v>
      </c>
      <c r="I165" t="s">
        <v>328</v>
      </c>
      <c r="AM165" t="str">
        <f t="shared" si="5"/>
        <v/>
      </c>
      <c r="AN165"/>
    </row>
    <row r="166" spans="1:40" ht="30" hidden="1" x14ac:dyDescent="0.25">
      <c r="A166" t="str">
        <f t="shared" si="4"/>
        <v>0269</v>
      </c>
      <c r="B166" t="s">
        <v>5885</v>
      </c>
      <c r="C166" t="s">
        <v>5881</v>
      </c>
      <c r="D166" t="s">
        <v>2732</v>
      </c>
      <c r="E166" t="s">
        <v>5882</v>
      </c>
      <c r="F166">
        <v>5087850036</v>
      </c>
      <c r="G166" t="s">
        <v>329</v>
      </c>
      <c r="H166" s="35">
        <v>45727</v>
      </c>
      <c r="I166" t="s">
        <v>328</v>
      </c>
      <c r="J166" s="71" t="s">
        <v>5871</v>
      </c>
      <c r="AM166" t="str">
        <f t="shared" si="5"/>
        <v/>
      </c>
      <c r="AN166"/>
    </row>
    <row r="167" spans="1:40" ht="135" hidden="1" x14ac:dyDescent="0.25">
      <c r="A167" t="str">
        <f t="shared" si="4"/>
        <v>0271</v>
      </c>
      <c r="B167" t="s">
        <v>4547</v>
      </c>
      <c r="C167" t="s">
        <v>4548</v>
      </c>
      <c r="D167" t="s">
        <v>4549</v>
      </c>
      <c r="E167" t="s">
        <v>4550</v>
      </c>
      <c r="F167">
        <v>508841816</v>
      </c>
      <c r="G167" t="s">
        <v>329</v>
      </c>
      <c r="H167" s="35">
        <v>45728</v>
      </c>
      <c r="I167" t="s">
        <v>328</v>
      </c>
      <c r="J167" s="71" t="s">
        <v>5883</v>
      </c>
      <c r="AM167" t="str">
        <f t="shared" si="5"/>
        <v/>
      </c>
      <c r="AN167"/>
    </row>
    <row r="168" spans="1:40" hidden="1" x14ac:dyDescent="0.25">
      <c r="A168" t="str">
        <f t="shared" si="4"/>
        <v>0272</v>
      </c>
      <c r="B168" t="s">
        <v>5299</v>
      </c>
      <c r="C168" t="s">
        <v>5385</v>
      </c>
      <c r="D168" t="s">
        <v>2476</v>
      </c>
      <c r="E168" t="s">
        <v>5386</v>
      </c>
      <c r="F168" t="s">
        <v>989</v>
      </c>
      <c r="G168" t="s">
        <v>329</v>
      </c>
      <c r="H168" s="35">
        <v>45762</v>
      </c>
      <c r="I168" t="s">
        <v>329</v>
      </c>
      <c r="J168" s="71" t="s">
        <v>5470</v>
      </c>
      <c r="K168" t="s">
        <v>328</v>
      </c>
      <c r="Y168" t="s">
        <v>4</v>
      </c>
      <c r="AA168">
        <v>2</v>
      </c>
      <c r="AC168">
        <v>4</v>
      </c>
      <c r="AM168" t="str">
        <f t="shared" si="5"/>
        <v/>
      </c>
      <c r="AN168" t="s">
        <v>4434</v>
      </c>
    </row>
    <row r="169" spans="1:40" hidden="1" x14ac:dyDescent="0.25">
      <c r="A169" t="str">
        <f t="shared" si="4"/>
        <v>0273</v>
      </c>
      <c r="B169" t="s">
        <v>4770</v>
      </c>
      <c r="C169" t="s">
        <v>5471</v>
      </c>
      <c r="D169" t="s">
        <v>2731</v>
      </c>
      <c r="E169" t="s">
        <v>5472</v>
      </c>
      <c r="F169" t="s">
        <v>5473</v>
      </c>
      <c r="G169" t="s">
        <v>329</v>
      </c>
      <c r="H169" s="35">
        <v>45762</v>
      </c>
      <c r="I169" t="s">
        <v>328</v>
      </c>
      <c r="AM169" t="str">
        <f t="shared" si="5"/>
        <v/>
      </c>
      <c r="AN169"/>
    </row>
    <row r="170" spans="1:40" ht="60" hidden="1" x14ac:dyDescent="0.25">
      <c r="A170" t="str">
        <f t="shared" si="4"/>
        <v>0274</v>
      </c>
      <c r="B170" t="s">
        <v>5699</v>
      </c>
      <c r="C170" t="s">
        <v>4938</v>
      </c>
      <c r="D170" t="s">
        <v>350</v>
      </c>
      <c r="E170" t="s">
        <v>4941</v>
      </c>
      <c r="F170">
        <v>6176295211</v>
      </c>
      <c r="G170" t="s">
        <v>329</v>
      </c>
      <c r="H170" s="35">
        <v>45796</v>
      </c>
      <c r="I170" t="s">
        <v>328</v>
      </c>
      <c r="J170" s="71" t="s">
        <v>5474</v>
      </c>
      <c r="AM170" t="str">
        <f t="shared" si="5"/>
        <v/>
      </c>
      <c r="AN170"/>
    </row>
    <row r="171" spans="1:40" ht="45" hidden="1" x14ac:dyDescent="0.25">
      <c r="A171" t="str">
        <f t="shared" si="4"/>
        <v>0275</v>
      </c>
      <c r="B171" t="s">
        <v>4546</v>
      </c>
      <c r="C171" t="s">
        <v>5475</v>
      </c>
      <c r="D171" t="s">
        <v>4153</v>
      </c>
      <c r="E171" t="s">
        <v>5476</v>
      </c>
      <c r="F171">
        <v>4135270811</v>
      </c>
      <c r="G171" t="s">
        <v>329</v>
      </c>
      <c r="H171" s="35">
        <v>45728</v>
      </c>
      <c r="I171" t="s">
        <v>329</v>
      </c>
      <c r="J171" s="71" t="s">
        <v>5700</v>
      </c>
      <c r="K171" t="s">
        <v>329</v>
      </c>
      <c r="L171" t="s">
        <v>4</v>
      </c>
      <c r="AM171" t="str">
        <f t="shared" si="5"/>
        <v>K</v>
      </c>
      <c r="AN171" s="2" t="s">
        <v>4</v>
      </c>
    </row>
    <row r="172" spans="1:40" hidden="1" x14ac:dyDescent="0.25">
      <c r="A172" t="str">
        <f t="shared" si="4"/>
        <v>0276</v>
      </c>
      <c r="B172" t="s">
        <v>4743</v>
      </c>
      <c r="C172" t="s">
        <v>4742</v>
      </c>
      <c r="D172" t="s">
        <v>350</v>
      </c>
      <c r="E172" t="s">
        <v>4016</v>
      </c>
      <c r="F172">
        <v>5084865115</v>
      </c>
      <c r="G172" t="s">
        <v>329</v>
      </c>
      <c r="H172" s="35">
        <v>45756</v>
      </c>
      <c r="I172" t="s">
        <v>328</v>
      </c>
      <c r="AM172" t="str">
        <f t="shared" si="5"/>
        <v/>
      </c>
      <c r="AN172"/>
    </row>
    <row r="173" spans="1:40" hidden="1" x14ac:dyDescent="0.25">
      <c r="A173" t="str">
        <f t="shared" si="4"/>
        <v>0278</v>
      </c>
      <c r="B173" t="s">
        <v>4444</v>
      </c>
      <c r="C173" t="s">
        <v>5477</v>
      </c>
      <c r="D173" t="s">
        <v>2476</v>
      </c>
      <c r="E173" t="s">
        <v>5478</v>
      </c>
      <c r="F173" t="s">
        <v>5479</v>
      </c>
      <c r="G173" t="s">
        <v>329</v>
      </c>
      <c r="H173" s="35">
        <v>45764</v>
      </c>
      <c r="I173" t="s">
        <v>329</v>
      </c>
      <c r="J173" s="71" t="s">
        <v>4826</v>
      </c>
      <c r="K173" t="s">
        <v>329</v>
      </c>
      <c r="N173">
        <v>2</v>
      </c>
      <c r="O173">
        <v>3</v>
      </c>
      <c r="Q173">
        <v>5</v>
      </c>
      <c r="R173">
        <v>6</v>
      </c>
      <c r="T173">
        <v>8</v>
      </c>
      <c r="U173">
        <v>9</v>
      </c>
      <c r="V173">
        <v>10</v>
      </c>
      <c r="W173">
        <v>11</v>
      </c>
      <c r="AM173" t="str">
        <f t="shared" si="5"/>
        <v>2356891011</v>
      </c>
      <c r="AN173" s="2" t="s">
        <v>5919</v>
      </c>
    </row>
    <row r="174" spans="1:40" hidden="1" x14ac:dyDescent="0.25">
      <c r="A174" t="str">
        <f t="shared" si="4"/>
        <v>0284</v>
      </c>
      <c r="B174" t="s">
        <v>5326</v>
      </c>
      <c r="C174" t="s">
        <v>5334</v>
      </c>
      <c r="D174" t="s">
        <v>350</v>
      </c>
      <c r="E174" t="s">
        <v>4537</v>
      </c>
      <c r="F174">
        <v>7812793802</v>
      </c>
      <c r="G174" t="s">
        <v>329</v>
      </c>
      <c r="H174" s="35">
        <v>45666</v>
      </c>
      <c r="I174" t="s">
        <v>328</v>
      </c>
      <c r="AM174" t="str">
        <f t="shared" si="5"/>
        <v/>
      </c>
      <c r="AN174"/>
    </row>
    <row r="175" spans="1:40" ht="30" hidden="1" x14ac:dyDescent="0.25">
      <c r="A175" t="str">
        <f t="shared" si="4"/>
        <v>0285</v>
      </c>
      <c r="B175" t="s">
        <v>5789</v>
      </c>
      <c r="C175" t="s">
        <v>5790</v>
      </c>
      <c r="D175" t="s">
        <v>350</v>
      </c>
      <c r="E175" t="s">
        <v>4942</v>
      </c>
      <c r="F175" t="s">
        <v>5791</v>
      </c>
      <c r="G175" t="s">
        <v>329</v>
      </c>
      <c r="H175" s="35">
        <v>45804</v>
      </c>
      <c r="I175" t="s">
        <v>328</v>
      </c>
      <c r="J175" s="71" t="s">
        <v>5480</v>
      </c>
      <c r="AM175" t="str">
        <f t="shared" si="5"/>
        <v/>
      </c>
      <c r="AN175"/>
    </row>
    <row r="176" spans="1:40" ht="45" hidden="1" x14ac:dyDescent="0.25">
      <c r="A176" t="str">
        <f t="shared" si="4"/>
        <v>0287</v>
      </c>
      <c r="B176" t="s">
        <v>4618</v>
      </c>
      <c r="C176" t="s">
        <v>4344</v>
      </c>
      <c r="D176" t="s">
        <v>350</v>
      </c>
      <c r="E176" t="s">
        <v>4345</v>
      </c>
      <c r="F176">
        <v>5083473077</v>
      </c>
      <c r="G176" t="s">
        <v>329</v>
      </c>
      <c r="H176" s="35">
        <v>45775</v>
      </c>
      <c r="I176" t="s">
        <v>328</v>
      </c>
      <c r="J176" s="71" t="s">
        <v>5792</v>
      </c>
      <c r="AM176" t="str">
        <f t="shared" si="5"/>
        <v/>
      </c>
      <c r="AN176"/>
    </row>
    <row r="177" spans="1:40" ht="60" hidden="1" x14ac:dyDescent="0.25">
      <c r="A177" t="str">
        <f t="shared" si="4"/>
        <v>0288</v>
      </c>
      <c r="B177" t="s">
        <v>5313</v>
      </c>
      <c r="C177" t="s">
        <v>5481</v>
      </c>
      <c r="D177" t="s">
        <v>4785</v>
      </c>
      <c r="E177" t="s">
        <v>5482</v>
      </c>
      <c r="F177" t="s">
        <v>5483</v>
      </c>
      <c r="G177" t="s">
        <v>329</v>
      </c>
      <c r="H177" s="35">
        <v>45733</v>
      </c>
      <c r="I177" t="s">
        <v>328</v>
      </c>
      <c r="J177" s="71" t="s">
        <v>5367</v>
      </c>
      <c r="AM177" t="str">
        <f t="shared" si="5"/>
        <v/>
      </c>
      <c r="AN177"/>
    </row>
    <row r="178" spans="1:40" ht="180" hidden="1" x14ac:dyDescent="0.25">
      <c r="A178" t="str">
        <f t="shared" si="4"/>
        <v>0289</v>
      </c>
      <c r="B178" t="s">
        <v>4490</v>
      </c>
      <c r="C178" t="s">
        <v>4487</v>
      </c>
      <c r="D178" t="s">
        <v>350</v>
      </c>
      <c r="E178" t="s">
        <v>2606</v>
      </c>
      <c r="F178">
        <v>4136652118</v>
      </c>
      <c r="G178" t="s">
        <v>329</v>
      </c>
      <c r="H178" s="35">
        <v>45693</v>
      </c>
      <c r="I178" t="s">
        <v>329</v>
      </c>
      <c r="J178" s="71" t="s">
        <v>5484</v>
      </c>
      <c r="K178" t="s">
        <v>328</v>
      </c>
      <c r="AM178" t="str">
        <f t="shared" si="5"/>
        <v/>
      </c>
      <c r="AN178" t="s">
        <v>4434</v>
      </c>
    </row>
    <row r="179" spans="1:40" hidden="1" x14ac:dyDescent="0.25">
      <c r="A179" t="str">
        <f t="shared" si="4"/>
        <v>0290</v>
      </c>
      <c r="B179" t="s">
        <v>4466</v>
      </c>
      <c r="C179" t="s">
        <v>4467</v>
      </c>
      <c r="D179" t="s">
        <v>2476</v>
      </c>
      <c r="E179" t="s">
        <v>4468</v>
      </c>
      <c r="F179">
        <v>5085811600</v>
      </c>
      <c r="G179" t="s">
        <v>329</v>
      </c>
      <c r="H179" s="35">
        <v>45754</v>
      </c>
      <c r="I179" t="s">
        <v>329</v>
      </c>
      <c r="K179" t="s">
        <v>329</v>
      </c>
      <c r="R179">
        <v>6</v>
      </c>
      <c r="U179">
        <v>9</v>
      </c>
      <c r="V179">
        <v>10</v>
      </c>
      <c r="W179">
        <v>11</v>
      </c>
      <c r="AM179" t="str">
        <f t="shared" si="5"/>
        <v>691011</v>
      </c>
      <c r="AN179" s="2" t="s">
        <v>5920</v>
      </c>
    </row>
    <row r="180" spans="1:40" hidden="1" x14ac:dyDescent="0.25">
      <c r="A180" t="str">
        <f t="shared" si="4"/>
        <v>0291</v>
      </c>
      <c r="B180" t="s">
        <v>2473</v>
      </c>
      <c r="C180" t="s">
        <v>5485</v>
      </c>
      <c r="D180" t="s">
        <v>5486</v>
      </c>
      <c r="E180" t="s">
        <v>5487</v>
      </c>
      <c r="F180" t="s">
        <v>5488</v>
      </c>
      <c r="G180" t="s">
        <v>329</v>
      </c>
      <c r="H180" s="35">
        <v>45694</v>
      </c>
      <c r="I180" t="s">
        <v>328</v>
      </c>
      <c r="AM180" t="str">
        <f t="shared" si="5"/>
        <v/>
      </c>
      <c r="AN180"/>
    </row>
    <row r="181" spans="1:40" ht="150" hidden="1" x14ac:dyDescent="0.25">
      <c r="A181" t="str">
        <f t="shared" si="4"/>
        <v>0293</v>
      </c>
      <c r="B181" t="s">
        <v>5823</v>
      </c>
      <c r="C181" t="s">
        <v>5824</v>
      </c>
      <c r="D181" t="s">
        <v>5825</v>
      </c>
      <c r="E181" t="s">
        <v>5826</v>
      </c>
      <c r="F181">
        <v>5088845842</v>
      </c>
      <c r="G181" t="s">
        <v>329</v>
      </c>
      <c r="H181" s="35">
        <v>45784</v>
      </c>
      <c r="I181" t="s">
        <v>329</v>
      </c>
      <c r="J181" s="71" t="s">
        <v>5489</v>
      </c>
      <c r="K181" t="s">
        <v>328</v>
      </c>
      <c r="Y181" t="s">
        <v>4</v>
      </c>
      <c r="Z181">
        <v>1</v>
      </c>
      <c r="AA181">
        <v>2</v>
      </c>
      <c r="AB181">
        <v>3</v>
      </c>
      <c r="AC181">
        <v>4</v>
      </c>
      <c r="AD181">
        <v>5</v>
      </c>
      <c r="AE181">
        <v>6</v>
      </c>
      <c r="AF181">
        <v>7</v>
      </c>
      <c r="AG181">
        <v>8</v>
      </c>
      <c r="AH181">
        <v>9</v>
      </c>
      <c r="AI181">
        <v>10</v>
      </c>
      <c r="AJ181">
        <v>11</v>
      </c>
      <c r="AK181">
        <v>12</v>
      </c>
      <c r="AM181" t="str">
        <f t="shared" si="5"/>
        <v/>
      </c>
      <c r="AN181" t="s">
        <v>4434</v>
      </c>
    </row>
    <row r="182" spans="1:40" hidden="1" x14ac:dyDescent="0.25">
      <c r="A182" t="str">
        <f t="shared" si="4"/>
        <v>0295</v>
      </c>
      <c r="B182" t="s">
        <v>4556</v>
      </c>
      <c r="C182" t="s">
        <v>4833</v>
      </c>
      <c r="D182" t="s">
        <v>2727</v>
      </c>
      <c r="E182" t="s">
        <v>4834</v>
      </c>
      <c r="F182" t="s">
        <v>2211</v>
      </c>
      <c r="G182" t="s">
        <v>329</v>
      </c>
      <c r="H182" s="35">
        <v>45763</v>
      </c>
      <c r="I182" t="s">
        <v>328</v>
      </c>
      <c r="AM182" t="str">
        <f t="shared" si="5"/>
        <v/>
      </c>
      <c r="AN182"/>
    </row>
    <row r="183" spans="1:40" ht="270" hidden="1" x14ac:dyDescent="0.25">
      <c r="A183" t="str">
        <f t="shared" si="4"/>
        <v>0296</v>
      </c>
      <c r="B183" t="s">
        <v>4450</v>
      </c>
      <c r="C183" t="s">
        <v>5840</v>
      </c>
      <c r="D183" t="s">
        <v>5841</v>
      </c>
      <c r="E183" t="s">
        <v>5842</v>
      </c>
      <c r="F183">
        <v>5086932007</v>
      </c>
      <c r="G183" t="s">
        <v>329</v>
      </c>
      <c r="H183" s="35">
        <v>45727</v>
      </c>
      <c r="I183" t="s">
        <v>329</v>
      </c>
      <c r="J183" s="71" t="s">
        <v>5490</v>
      </c>
      <c r="K183" t="s">
        <v>328</v>
      </c>
      <c r="Y183" t="s">
        <v>4</v>
      </c>
      <c r="Z183">
        <v>1</v>
      </c>
      <c r="AA183">
        <v>2</v>
      </c>
      <c r="AB183">
        <v>3</v>
      </c>
      <c r="AC183">
        <v>4</v>
      </c>
      <c r="AD183">
        <v>5</v>
      </c>
      <c r="AE183">
        <v>6</v>
      </c>
      <c r="AF183">
        <v>7</v>
      </c>
      <c r="AG183">
        <v>8</v>
      </c>
      <c r="AM183" t="str">
        <f t="shared" si="5"/>
        <v/>
      </c>
      <c r="AN183" t="s">
        <v>4434</v>
      </c>
    </row>
    <row r="184" spans="1:40" hidden="1" x14ac:dyDescent="0.25">
      <c r="A184" t="str">
        <f t="shared" si="4"/>
        <v>0298</v>
      </c>
      <c r="B184" t="s">
        <v>4572</v>
      </c>
      <c r="C184" t="s">
        <v>4571</v>
      </c>
      <c r="D184" t="s">
        <v>2470</v>
      </c>
      <c r="E184" t="s">
        <v>657</v>
      </c>
      <c r="F184">
        <v>9788870771</v>
      </c>
      <c r="G184" t="s">
        <v>329</v>
      </c>
      <c r="H184" s="35">
        <v>45736</v>
      </c>
      <c r="I184" t="s">
        <v>328</v>
      </c>
      <c r="AM184" t="str">
        <f t="shared" si="5"/>
        <v/>
      </c>
      <c r="AN184"/>
    </row>
    <row r="185" spans="1:40" ht="150" hidden="1" x14ac:dyDescent="0.25">
      <c r="A185" t="str">
        <f t="shared" si="4"/>
        <v>0300</v>
      </c>
      <c r="B185" t="s">
        <v>5712</v>
      </c>
      <c r="C185" t="s">
        <v>4402</v>
      </c>
      <c r="D185" t="s">
        <v>350</v>
      </c>
      <c r="E185" t="s">
        <v>4403</v>
      </c>
      <c r="F185">
        <v>5084871558</v>
      </c>
      <c r="G185" t="s">
        <v>329</v>
      </c>
      <c r="H185" s="35">
        <v>45785</v>
      </c>
      <c r="I185" t="s">
        <v>329</v>
      </c>
      <c r="J185" s="71" t="s">
        <v>5491</v>
      </c>
      <c r="K185" t="s">
        <v>329</v>
      </c>
      <c r="L185" t="s">
        <v>4</v>
      </c>
      <c r="M185">
        <v>1</v>
      </c>
      <c r="N185">
        <v>2</v>
      </c>
      <c r="O185">
        <v>3</v>
      </c>
      <c r="P185">
        <v>4</v>
      </c>
      <c r="Q185">
        <v>5</v>
      </c>
      <c r="R185">
        <v>6</v>
      </c>
      <c r="AM185" t="str">
        <f t="shared" si="5"/>
        <v>K123456</v>
      </c>
      <c r="AN185" s="2" t="s">
        <v>4427</v>
      </c>
    </row>
    <row r="186" spans="1:40" hidden="1" x14ac:dyDescent="0.25">
      <c r="A186" t="str">
        <f t="shared" si="4"/>
        <v>0301</v>
      </c>
      <c r="B186" t="s">
        <v>4150</v>
      </c>
      <c r="C186" t="s">
        <v>4835</v>
      </c>
      <c r="D186" t="s">
        <v>4553</v>
      </c>
      <c r="E186" t="s">
        <v>4836</v>
      </c>
      <c r="F186" t="s">
        <v>2239</v>
      </c>
      <c r="G186" t="s">
        <v>329</v>
      </c>
      <c r="H186" s="35">
        <v>45804</v>
      </c>
      <c r="I186" t="s">
        <v>329</v>
      </c>
      <c r="K186" t="s">
        <v>329</v>
      </c>
      <c r="L186" t="s">
        <v>4</v>
      </c>
      <c r="M186">
        <v>1</v>
      </c>
      <c r="N186">
        <v>2</v>
      </c>
      <c r="O186">
        <v>3</v>
      </c>
      <c r="P186">
        <v>4</v>
      </c>
      <c r="Q186">
        <v>5</v>
      </c>
      <c r="R186">
        <v>6</v>
      </c>
      <c r="S186">
        <v>7</v>
      </c>
      <c r="T186">
        <v>8</v>
      </c>
      <c r="U186">
        <v>9</v>
      </c>
      <c r="V186">
        <v>10</v>
      </c>
      <c r="W186">
        <v>11</v>
      </c>
      <c r="X186">
        <v>12</v>
      </c>
      <c r="AM186" t="str">
        <f t="shared" si="5"/>
        <v>K123456789101112</v>
      </c>
      <c r="AN186" s="2" t="s">
        <v>4179</v>
      </c>
    </row>
    <row r="187" spans="1:40" hidden="1" x14ac:dyDescent="0.25">
      <c r="A187" t="str">
        <f t="shared" si="4"/>
        <v>0304</v>
      </c>
      <c r="B187" t="s">
        <v>4508</v>
      </c>
      <c r="C187" t="s">
        <v>4837</v>
      </c>
      <c r="D187" t="s">
        <v>2474</v>
      </c>
      <c r="E187" t="s">
        <v>4838</v>
      </c>
      <c r="F187">
        <v>5082788648</v>
      </c>
      <c r="G187" t="s">
        <v>329</v>
      </c>
      <c r="H187" s="35">
        <v>45748</v>
      </c>
      <c r="I187" t="s">
        <v>329</v>
      </c>
      <c r="K187" t="s">
        <v>329</v>
      </c>
      <c r="M187">
        <v>1</v>
      </c>
      <c r="O187">
        <v>3</v>
      </c>
      <c r="P187">
        <v>4</v>
      </c>
      <c r="Q187">
        <v>5</v>
      </c>
      <c r="R187">
        <v>6</v>
      </c>
      <c r="S187">
        <v>7</v>
      </c>
      <c r="T187">
        <v>8</v>
      </c>
      <c r="U187">
        <v>9</v>
      </c>
      <c r="V187">
        <v>10</v>
      </c>
      <c r="W187">
        <v>11</v>
      </c>
      <c r="X187">
        <v>12</v>
      </c>
      <c r="AM187" t="str">
        <f t="shared" si="5"/>
        <v>13456789101112</v>
      </c>
      <c r="AN187" s="2" t="s">
        <v>5921</v>
      </c>
    </row>
    <row r="188" spans="1:40" hidden="1" x14ac:dyDescent="0.25">
      <c r="A188" t="str">
        <f t="shared" si="4"/>
        <v>0305</v>
      </c>
      <c r="B188" t="s">
        <v>5832</v>
      </c>
      <c r="C188" t="s">
        <v>2710</v>
      </c>
      <c r="D188" t="s">
        <v>350</v>
      </c>
      <c r="E188" t="s">
        <v>5833</v>
      </c>
      <c r="F188" t="s">
        <v>5834</v>
      </c>
      <c r="G188" t="s">
        <v>329</v>
      </c>
      <c r="H188" s="35">
        <v>45804</v>
      </c>
      <c r="I188" t="s">
        <v>329</v>
      </c>
      <c r="K188" t="s">
        <v>329</v>
      </c>
      <c r="U188">
        <v>9</v>
      </c>
      <c r="V188">
        <v>10</v>
      </c>
      <c r="W188">
        <v>11</v>
      </c>
      <c r="X188">
        <v>12</v>
      </c>
      <c r="AM188" t="str">
        <f t="shared" si="5"/>
        <v>9101112</v>
      </c>
      <c r="AN188" s="2" t="s">
        <v>2</v>
      </c>
    </row>
    <row r="189" spans="1:40" hidden="1" x14ac:dyDescent="0.25">
      <c r="A189" t="str">
        <f t="shared" si="4"/>
        <v>0306</v>
      </c>
      <c r="B189" t="s">
        <v>4447</v>
      </c>
      <c r="C189" t="s">
        <v>4344</v>
      </c>
      <c r="D189" t="s">
        <v>350</v>
      </c>
      <c r="E189" t="s">
        <v>4345</v>
      </c>
      <c r="F189">
        <v>5083473077</v>
      </c>
      <c r="G189" t="s">
        <v>329</v>
      </c>
      <c r="H189" s="35">
        <v>45749</v>
      </c>
      <c r="I189" t="s">
        <v>329</v>
      </c>
      <c r="K189" t="s">
        <v>328</v>
      </c>
      <c r="Y189" t="s">
        <v>4</v>
      </c>
      <c r="Z189">
        <v>1</v>
      </c>
      <c r="AA189">
        <v>2</v>
      </c>
      <c r="AB189">
        <v>3</v>
      </c>
      <c r="AC189">
        <v>4</v>
      </c>
      <c r="AD189">
        <v>5</v>
      </c>
      <c r="AE189">
        <v>6</v>
      </c>
      <c r="AM189" t="str">
        <f t="shared" si="5"/>
        <v/>
      </c>
      <c r="AN189" t="s">
        <v>4434</v>
      </c>
    </row>
    <row r="190" spans="1:40" hidden="1" x14ac:dyDescent="0.25">
      <c r="A190" t="str">
        <f t="shared" si="4"/>
        <v>0307</v>
      </c>
      <c r="B190" t="s">
        <v>4596</v>
      </c>
      <c r="C190" t="s">
        <v>5492</v>
      </c>
      <c r="D190" t="s">
        <v>350</v>
      </c>
      <c r="E190" t="s">
        <v>4022</v>
      </c>
      <c r="F190">
        <v>5086607226</v>
      </c>
      <c r="G190" t="s">
        <v>329</v>
      </c>
      <c r="H190" s="35">
        <v>45778</v>
      </c>
      <c r="I190" t="s">
        <v>328</v>
      </c>
      <c r="AM190" t="str">
        <f t="shared" si="5"/>
        <v/>
      </c>
      <c r="AN190"/>
    </row>
    <row r="191" spans="1:40" ht="45" hidden="1" x14ac:dyDescent="0.25">
      <c r="A191" t="str">
        <f t="shared" si="4"/>
        <v>0308</v>
      </c>
      <c r="B191" t="s">
        <v>4589</v>
      </c>
      <c r="C191" t="s">
        <v>4590</v>
      </c>
      <c r="D191" t="s">
        <v>4591</v>
      </c>
      <c r="E191" t="s">
        <v>4592</v>
      </c>
      <c r="F191">
        <v>7813145402</v>
      </c>
      <c r="G191" t="s">
        <v>329</v>
      </c>
      <c r="H191" s="35">
        <v>45749</v>
      </c>
      <c r="I191" t="s">
        <v>328</v>
      </c>
      <c r="J191" s="71" t="s">
        <v>5493</v>
      </c>
      <c r="AM191" t="str">
        <f t="shared" si="5"/>
        <v/>
      </c>
      <c r="AN191"/>
    </row>
    <row r="192" spans="1:40" ht="255" hidden="1" x14ac:dyDescent="0.25">
      <c r="A192" t="str">
        <f t="shared" si="4"/>
        <v>0309</v>
      </c>
      <c r="B192" t="s">
        <v>5707</v>
      </c>
      <c r="C192" t="s">
        <v>5708</v>
      </c>
      <c r="D192" t="s">
        <v>350</v>
      </c>
      <c r="E192" t="s">
        <v>4947</v>
      </c>
      <c r="F192">
        <v>5055771684</v>
      </c>
      <c r="G192" t="s">
        <v>329</v>
      </c>
      <c r="H192" s="35">
        <v>45770</v>
      </c>
      <c r="I192" t="s">
        <v>329</v>
      </c>
      <c r="J192" s="71" t="s">
        <v>5494</v>
      </c>
      <c r="K192" t="s">
        <v>329</v>
      </c>
      <c r="L192" t="s">
        <v>4</v>
      </c>
      <c r="M192">
        <v>1</v>
      </c>
      <c r="N192">
        <v>2</v>
      </c>
      <c r="O192">
        <v>3</v>
      </c>
      <c r="P192">
        <v>4</v>
      </c>
      <c r="Q192">
        <v>5</v>
      </c>
      <c r="R192">
        <v>6</v>
      </c>
      <c r="S192">
        <v>7</v>
      </c>
      <c r="T192">
        <v>8</v>
      </c>
      <c r="U192">
        <v>9</v>
      </c>
      <c r="V192">
        <v>10</v>
      </c>
      <c r="W192">
        <v>11</v>
      </c>
      <c r="X192">
        <v>12</v>
      </c>
      <c r="AM192" t="str">
        <f t="shared" si="5"/>
        <v>K123456789101112</v>
      </c>
      <c r="AN192" s="2" t="s">
        <v>4179</v>
      </c>
    </row>
    <row r="193" spans="1:40" hidden="1" x14ac:dyDescent="0.25">
      <c r="A193" t="str">
        <f t="shared" si="4"/>
        <v>0310</v>
      </c>
      <c r="B193" t="s">
        <v>5300</v>
      </c>
      <c r="C193" t="s">
        <v>5301</v>
      </c>
      <c r="D193" t="s">
        <v>350</v>
      </c>
      <c r="E193" t="s">
        <v>4612</v>
      </c>
      <c r="F193" t="s">
        <v>2292</v>
      </c>
      <c r="G193" t="s">
        <v>329</v>
      </c>
      <c r="H193" s="35">
        <v>45694</v>
      </c>
      <c r="I193" t="s">
        <v>329</v>
      </c>
      <c r="K193" t="s">
        <v>329</v>
      </c>
      <c r="L193" t="s">
        <v>4</v>
      </c>
      <c r="M193">
        <v>1</v>
      </c>
      <c r="N193">
        <v>2</v>
      </c>
      <c r="O193">
        <v>3</v>
      </c>
      <c r="P193">
        <v>4</v>
      </c>
      <c r="Q193">
        <v>5</v>
      </c>
      <c r="R193">
        <v>6</v>
      </c>
      <c r="S193">
        <v>7</v>
      </c>
      <c r="T193">
        <v>8</v>
      </c>
      <c r="U193">
        <v>9</v>
      </c>
      <c r="V193">
        <v>10</v>
      </c>
      <c r="W193">
        <v>11</v>
      </c>
      <c r="X193">
        <v>12</v>
      </c>
      <c r="AM193" t="str">
        <f t="shared" si="5"/>
        <v>K123456789101112</v>
      </c>
      <c r="AN193" s="2" t="s">
        <v>4179</v>
      </c>
    </row>
    <row r="194" spans="1:40" hidden="1" x14ac:dyDescent="0.25">
      <c r="A194" t="str">
        <f t="shared" si="4"/>
        <v>0312</v>
      </c>
      <c r="B194" t="s">
        <v>5799</v>
      </c>
      <c r="C194" t="s">
        <v>4948</v>
      </c>
      <c r="D194" t="s">
        <v>5312</v>
      </c>
      <c r="E194" t="s">
        <v>4727</v>
      </c>
      <c r="F194">
        <v>4132304174</v>
      </c>
      <c r="G194" t="s">
        <v>329</v>
      </c>
      <c r="H194" s="35">
        <v>45805</v>
      </c>
      <c r="I194" t="s">
        <v>328</v>
      </c>
      <c r="AM194" t="str">
        <f t="shared" si="5"/>
        <v/>
      </c>
      <c r="AN194"/>
    </row>
    <row r="195" spans="1:40" ht="180" hidden="1" x14ac:dyDescent="0.25">
      <c r="A195" t="str">
        <f t="shared" ref="A195:A258" si="6">LEFT(B195,4)</f>
        <v>0314</v>
      </c>
      <c r="B195" t="s">
        <v>4778</v>
      </c>
      <c r="C195" t="s">
        <v>2552</v>
      </c>
      <c r="D195" t="s">
        <v>350</v>
      </c>
      <c r="E195" t="s">
        <v>5342</v>
      </c>
      <c r="F195" t="s">
        <v>5495</v>
      </c>
      <c r="G195" t="s">
        <v>329</v>
      </c>
      <c r="H195" s="35">
        <v>45719</v>
      </c>
      <c r="I195" t="s">
        <v>328</v>
      </c>
      <c r="J195" s="71" t="s">
        <v>5800</v>
      </c>
      <c r="AM195" t="str">
        <f t="shared" ref="AM195:AM258" si="7">_xlfn.CONCAT(L195:X195)</f>
        <v/>
      </c>
      <c r="AN195"/>
    </row>
    <row r="196" spans="1:40" ht="105" hidden="1" x14ac:dyDescent="0.25">
      <c r="A196" t="str">
        <f t="shared" si="6"/>
        <v>0315</v>
      </c>
      <c r="B196" t="s">
        <v>5285</v>
      </c>
      <c r="C196" t="s">
        <v>5497</v>
      </c>
      <c r="D196" t="s">
        <v>5498</v>
      </c>
      <c r="E196" t="s">
        <v>5499</v>
      </c>
      <c r="F196" t="s">
        <v>5500</v>
      </c>
      <c r="G196" t="s">
        <v>329</v>
      </c>
      <c r="H196" s="35">
        <v>45791</v>
      </c>
      <c r="I196" t="s">
        <v>328</v>
      </c>
      <c r="J196" s="71" t="s">
        <v>5496</v>
      </c>
      <c r="AM196" t="str">
        <f t="shared" si="7"/>
        <v/>
      </c>
      <c r="AN196"/>
    </row>
    <row r="197" spans="1:40" ht="195" hidden="1" x14ac:dyDescent="0.25">
      <c r="A197" t="str">
        <f t="shared" si="6"/>
        <v>0316</v>
      </c>
      <c r="B197" t="s">
        <v>4758</v>
      </c>
      <c r="C197" t="s">
        <v>4728</v>
      </c>
      <c r="D197" t="s">
        <v>350</v>
      </c>
      <c r="E197" t="s">
        <v>4729</v>
      </c>
      <c r="F197" t="s">
        <v>2310</v>
      </c>
      <c r="G197" t="s">
        <v>329</v>
      </c>
      <c r="H197" s="35">
        <v>45755</v>
      </c>
      <c r="I197" t="s">
        <v>329</v>
      </c>
      <c r="J197" s="71" t="s">
        <v>5501</v>
      </c>
      <c r="K197" t="s">
        <v>329</v>
      </c>
      <c r="L197" t="s">
        <v>4</v>
      </c>
      <c r="N197">
        <v>2</v>
      </c>
      <c r="U197">
        <v>9</v>
      </c>
      <c r="V197">
        <v>10</v>
      </c>
      <c r="W197">
        <v>11</v>
      </c>
      <c r="X197">
        <v>12</v>
      </c>
      <c r="AM197" t="str">
        <f t="shared" si="7"/>
        <v>K29101112</v>
      </c>
      <c r="AN197" s="2" t="s">
        <v>5913</v>
      </c>
    </row>
    <row r="198" spans="1:40" hidden="1" x14ac:dyDescent="0.25">
      <c r="A198" t="str">
        <f t="shared" si="6"/>
        <v>0317</v>
      </c>
      <c r="B198" t="s">
        <v>5784</v>
      </c>
      <c r="C198" t="s">
        <v>5785</v>
      </c>
      <c r="D198" t="s">
        <v>5786</v>
      </c>
      <c r="E198" t="s">
        <v>5787</v>
      </c>
      <c r="F198">
        <v>7814466210</v>
      </c>
      <c r="G198" t="s">
        <v>329</v>
      </c>
      <c r="H198" s="35">
        <v>45804</v>
      </c>
      <c r="I198" t="s">
        <v>328</v>
      </c>
      <c r="AM198" t="str">
        <f t="shared" si="7"/>
        <v/>
      </c>
      <c r="AN198"/>
    </row>
    <row r="199" spans="1:40" ht="150" hidden="1" x14ac:dyDescent="0.25">
      <c r="A199" t="str">
        <f t="shared" si="6"/>
        <v>0318</v>
      </c>
      <c r="B199" t="s">
        <v>4626</v>
      </c>
      <c r="C199" t="s">
        <v>5380</v>
      </c>
      <c r="D199" t="s">
        <v>5551</v>
      </c>
      <c r="E199" t="s">
        <v>5381</v>
      </c>
      <c r="F199" t="s">
        <v>4840</v>
      </c>
      <c r="G199" t="s">
        <v>328</v>
      </c>
      <c r="H199"/>
      <c r="I199" t="s">
        <v>329</v>
      </c>
      <c r="J199" s="71" t="s">
        <v>5788</v>
      </c>
      <c r="AM199" t="str">
        <f t="shared" si="7"/>
        <v/>
      </c>
      <c r="AN199" t="s">
        <v>4434</v>
      </c>
    </row>
    <row r="200" spans="1:40" hidden="1" x14ac:dyDescent="0.25">
      <c r="A200" t="str">
        <f t="shared" si="6"/>
        <v>0321</v>
      </c>
      <c r="B200" t="s">
        <v>4599</v>
      </c>
      <c r="C200" t="s">
        <v>5502</v>
      </c>
      <c r="D200" t="s">
        <v>350</v>
      </c>
      <c r="E200" t="s">
        <v>5503</v>
      </c>
      <c r="F200" t="s">
        <v>5504</v>
      </c>
      <c r="G200" t="s">
        <v>329</v>
      </c>
      <c r="H200" s="35">
        <v>45777</v>
      </c>
      <c r="I200" t="s">
        <v>328</v>
      </c>
      <c r="AM200" t="str">
        <f t="shared" si="7"/>
        <v/>
      </c>
      <c r="AN200"/>
    </row>
    <row r="201" spans="1:40" ht="105" hidden="1" x14ac:dyDescent="0.25">
      <c r="A201" t="str">
        <f t="shared" si="6"/>
        <v>0322</v>
      </c>
      <c r="B201" t="s">
        <v>5639</v>
      </c>
      <c r="C201" t="s">
        <v>5640</v>
      </c>
      <c r="D201" t="s">
        <v>350</v>
      </c>
      <c r="E201" t="s">
        <v>5641</v>
      </c>
      <c r="F201">
        <v>5084399669</v>
      </c>
      <c r="G201" t="s">
        <v>329</v>
      </c>
      <c r="H201" s="35">
        <v>45728</v>
      </c>
      <c r="I201" t="s">
        <v>329</v>
      </c>
      <c r="J201" s="71" t="s">
        <v>5505</v>
      </c>
      <c r="K201" t="s">
        <v>329</v>
      </c>
      <c r="R201">
        <v>6</v>
      </c>
      <c r="S201">
        <v>7</v>
      </c>
      <c r="T201">
        <v>8</v>
      </c>
      <c r="U201">
        <v>9</v>
      </c>
      <c r="V201">
        <v>10</v>
      </c>
      <c r="W201">
        <v>11</v>
      </c>
      <c r="X201">
        <v>12</v>
      </c>
      <c r="AM201" t="str">
        <f t="shared" si="7"/>
        <v>6789101112</v>
      </c>
      <c r="AN201" s="2" t="s">
        <v>4872</v>
      </c>
    </row>
    <row r="202" spans="1:40" hidden="1" x14ac:dyDescent="0.25">
      <c r="A202" t="str">
        <f t="shared" si="6"/>
        <v>0323</v>
      </c>
      <c r="B202" t="s">
        <v>5311</v>
      </c>
      <c r="C202" t="s">
        <v>5506</v>
      </c>
      <c r="D202" t="s">
        <v>5507</v>
      </c>
      <c r="E202" t="s">
        <v>5508</v>
      </c>
      <c r="F202" t="s">
        <v>2333</v>
      </c>
      <c r="G202" t="s">
        <v>329</v>
      </c>
      <c r="H202" s="35">
        <v>45670</v>
      </c>
      <c r="I202" t="s">
        <v>329</v>
      </c>
      <c r="K202" t="s">
        <v>328</v>
      </c>
      <c r="Y202" t="s">
        <v>4</v>
      </c>
      <c r="Z202">
        <v>1</v>
      </c>
      <c r="AA202">
        <v>2</v>
      </c>
      <c r="AB202">
        <v>3</v>
      </c>
      <c r="AC202">
        <v>4</v>
      </c>
      <c r="AD202">
        <v>5</v>
      </c>
      <c r="AE202">
        <v>6</v>
      </c>
      <c r="AF202">
        <v>7</v>
      </c>
      <c r="AG202">
        <v>8</v>
      </c>
      <c r="AH202">
        <v>9</v>
      </c>
      <c r="AI202">
        <v>10</v>
      </c>
      <c r="AJ202">
        <v>11</v>
      </c>
      <c r="AK202">
        <v>12</v>
      </c>
      <c r="AM202" t="str">
        <f t="shared" si="7"/>
        <v/>
      </c>
      <c r="AN202" t="s">
        <v>4434</v>
      </c>
    </row>
    <row r="203" spans="1:40" hidden="1" x14ac:dyDescent="0.25">
      <c r="A203" t="str">
        <f t="shared" si="6"/>
        <v>0325</v>
      </c>
      <c r="B203" t="s">
        <v>5709</v>
      </c>
      <c r="C203" t="s">
        <v>5710</v>
      </c>
      <c r="D203" t="s">
        <v>350</v>
      </c>
      <c r="E203" t="s">
        <v>2358</v>
      </c>
      <c r="F203" t="s">
        <v>5711</v>
      </c>
      <c r="G203" t="s">
        <v>329</v>
      </c>
      <c r="H203" s="35">
        <v>45796</v>
      </c>
      <c r="I203" t="s">
        <v>329</v>
      </c>
      <c r="K203" t="s">
        <v>329</v>
      </c>
      <c r="L203" t="s">
        <v>4</v>
      </c>
      <c r="M203">
        <v>1</v>
      </c>
      <c r="N203">
        <v>2</v>
      </c>
      <c r="O203">
        <v>3</v>
      </c>
      <c r="P203">
        <v>4</v>
      </c>
      <c r="Q203">
        <v>5</v>
      </c>
      <c r="U203">
        <v>9</v>
      </c>
      <c r="V203">
        <v>10</v>
      </c>
      <c r="W203">
        <v>11</v>
      </c>
      <c r="X203">
        <v>12</v>
      </c>
      <c r="AM203" t="str">
        <f t="shared" si="7"/>
        <v>K123459101112</v>
      </c>
      <c r="AN203" s="2" t="s">
        <v>5918</v>
      </c>
    </row>
    <row r="204" spans="1:40" hidden="1" x14ac:dyDescent="0.25">
      <c r="A204" t="str">
        <f t="shared" si="6"/>
        <v>0326</v>
      </c>
      <c r="B204" t="s">
        <v>4759</v>
      </c>
      <c r="C204" t="s">
        <v>4760</v>
      </c>
      <c r="D204" t="s">
        <v>4831</v>
      </c>
      <c r="E204" t="s">
        <v>4761</v>
      </c>
      <c r="F204" t="s">
        <v>5509</v>
      </c>
      <c r="G204" t="s">
        <v>329</v>
      </c>
      <c r="H204" s="35">
        <v>45748</v>
      </c>
      <c r="I204" t="s">
        <v>329</v>
      </c>
      <c r="K204" t="s">
        <v>329</v>
      </c>
      <c r="L204" t="s">
        <v>4</v>
      </c>
      <c r="M204">
        <v>1</v>
      </c>
      <c r="O204">
        <v>3</v>
      </c>
      <c r="P204">
        <v>4</v>
      </c>
      <c r="Q204">
        <v>5</v>
      </c>
      <c r="R204">
        <v>6</v>
      </c>
      <c r="S204">
        <v>7</v>
      </c>
      <c r="T204">
        <v>8</v>
      </c>
      <c r="U204">
        <v>9</v>
      </c>
      <c r="V204">
        <v>10</v>
      </c>
      <c r="AM204" t="str">
        <f t="shared" si="7"/>
        <v>K1345678910</v>
      </c>
      <c r="AN204" s="2" t="s">
        <v>5922</v>
      </c>
    </row>
    <row r="205" spans="1:40" hidden="1" x14ac:dyDescent="0.25">
      <c r="A205" t="str">
        <f t="shared" si="6"/>
        <v>0327</v>
      </c>
      <c r="B205" t="s">
        <v>5310</v>
      </c>
      <c r="C205" t="s">
        <v>5510</v>
      </c>
      <c r="D205" t="s">
        <v>4153</v>
      </c>
      <c r="E205" t="s">
        <v>5511</v>
      </c>
      <c r="F205" t="s">
        <v>5512</v>
      </c>
      <c r="G205" t="s">
        <v>329</v>
      </c>
      <c r="H205" s="35">
        <v>45727</v>
      </c>
      <c r="I205" t="s">
        <v>329</v>
      </c>
      <c r="K205" t="s">
        <v>329</v>
      </c>
      <c r="L205" t="s">
        <v>4</v>
      </c>
      <c r="M205">
        <v>1</v>
      </c>
      <c r="N205">
        <v>2</v>
      </c>
      <c r="AM205" t="str">
        <f t="shared" si="7"/>
        <v>K12</v>
      </c>
      <c r="AN205" s="2" t="s">
        <v>5917</v>
      </c>
    </row>
    <row r="206" spans="1:40" hidden="1" x14ac:dyDescent="0.25">
      <c r="A206" t="str">
        <f t="shared" si="6"/>
        <v>0330</v>
      </c>
      <c r="B206" t="s">
        <v>5735</v>
      </c>
      <c r="C206" t="s">
        <v>5736</v>
      </c>
      <c r="D206" t="s">
        <v>350</v>
      </c>
      <c r="E206" t="s">
        <v>4952</v>
      </c>
      <c r="F206">
        <v>7812491162</v>
      </c>
      <c r="G206" t="s">
        <v>329</v>
      </c>
      <c r="H206" s="35">
        <v>45740</v>
      </c>
      <c r="I206" t="s">
        <v>328</v>
      </c>
      <c r="AM206" t="str">
        <f t="shared" si="7"/>
        <v/>
      </c>
      <c r="AN206"/>
    </row>
    <row r="207" spans="1:40" ht="90" hidden="1" x14ac:dyDescent="0.25">
      <c r="A207" t="str">
        <f t="shared" si="6"/>
        <v>0331</v>
      </c>
      <c r="B207" t="s">
        <v>4469</v>
      </c>
      <c r="C207" t="s">
        <v>5513</v>
      </c>
      <c r="D207" t="s">
        <v>5514</v>
      </c>
      <c r="E207" t="s">
        <v>5515</v>
      </c>
      <c r="F207" t="s">
        <v>5516</v>
      </c>
      <c r="G207" t="s">
        <v>329</v>
      </c>
      <c r="H207" s="35">
        <v>45748</v>
      </c>
      <c r="I207" t="s">
        <v>329</v>
      </c>
      <c r="J207" s="71" t="s">
        <v>5737</v>
      </c>
      <c r="K207" t="s">
        <v>329</v>
      </c>
      <c r="P207">
        <v>4</v>
      </c>
      <c r="U207">
        <v>9</v>
      </c>
      <c r="V207">
        <v>10</v>
      </c>
      <c r="AM207" t="str">
        <f t="shared" si="7"/>
        <v>4910</v>
      </c>
      <c r="AN207" s="2" t="s">
        <v>5923</v>
      </c>
    </row>
    <row r="208" spans="1:40" hidden="1" x14ac:dyDescent="0.25">
      <c r="A208" t="str">
        <f t="shared" si="6"/>
        <v>0332</v>
      </c>
      <c r="B208" t="s">
        <v>4465</v>
      </c>
      <c r="C208" t="s">
        <v>4841</v>
      </c>
      <c r="D208" t="s">
        <v>2476</v>
      </c>
      <c r="E208" t="s">
        <v>4842</v>
      </c>
      <c r="F208" t="s">
        <v>4843</v>
      </c>
      <c r="G208" t="s">
        <v>329</v>
      </c>
      <c r="H208" s="35">
        <v>45748</v>
      </c>
      <c r="I208" t="s">
        <v>328</v>
      </c>
      <c r="AM208" t="str">
        <f t="shared" si="7"/>
        <v/>
      </c>
      <c r="AN208"/>
    </row>
    <row r="209" spans="1:40" ht="150" hidden="1" x14ac:dyDescent="0.25">
      <c r="A209" t="str">
        <f t="shared" si="6"/>
        <v>0335</v>
      </c>
      <c r="B209" t="s">
        <v>5677</v>
      </c>
      <c r="C209" t="s">
        <v>5678</v>
      </c>
      <c r="D209" t="s">
        <v>350</v>
      </c>
      <c r="E209" t="s">
        <v>4844</v>
      </c>
      <c r="F209" t="s">
        <v>5679</v>
      </c>
      <c r="G209" t="s">
        <v>329</v>
      </c>
      <c r="H209" s="35">
        <v>45785</v>
      </c>
      <c r="I209" t="s">
        <v>328</v>
      </c>
      <c r="J209" s="71" t="s">
        <v>5517</v>
      </c>
      <c r="AM209" t="str">
        <f t="shared" si="7"/>
        <v/>
      </c>
      <c r="AN209"/>
    </row>
    <row r="210" spans="1:40" ht="75" hidden="1" x14ac:dyDescent="0.25">
      <c r="A210" t="str">
        <f t="shared" si="6"/>
        <v>0336</v>
      </c>
      <c r="B210" t="s">
        <v>4027</v>
      </c>
      <c r="C210" t="s">
        <v>5518</v>
      </c>
      <c r="D210" t="s">
        <v>350</v>
      </c>
      <c r="E210" t="s">
        <v>5519</v>
      </c>
      <c r="F210" t="s">
        <v>4451</v>
      </c>
      <c r="G210" t="s">
        <v>329</v>
      </c>
      <c r="H210" s="35">
        <v>45729</v>
      </c>
      <c r="I210" t="s">
        <v>328</v>
      </c>
      <c r="J210" s="71" t="s">
        <v>5680</v>
      </c>
      <c r="AM210" t="str">
        <f t="shared" si="7"/>
        <v/>
      </c>
      <c r="AN210"/>
    </row>
    <row r="211" spans="1:40" ht="60" hidden="1" x14ac:dyDescent="0.25">
      <c r="A211" t="str">
        <f t="shared" si="6"/>
        <v>0337</v>
      </c>
      <c r="B211" t="s">
        <v>4489</v>
      </c>
      <c r="C211" t="s">
        <v>4487</v>
      </c>
      <c r="D211" t="s">
        <v>350</v>
      </c>
      <c r="E211" t="s">
        <v>2606</v>
      </c>
      <c r="F211">
        <v>4136652118</v>
      </c>
      <c r="G211" t="s">
        <v>329</v>
      </c>
      <c r="H211" s="35">
        <v>45692</v>
      </c>
      <c r="I211" t="s">
        <v>329</v>
      </c>
      <c r="J211" s="71" t="s">
        <v>5520</v>
      </c>
      <c r="K211" t="s">
        <v>328</v>
      </c>
      <c r="AM211" t="str">
        <f t="shared" si="7"/>
        <v/>
      </c>
      <c r="AN211" t="s">
        <v>4434</v>
      </c>
    </row>
    <row r="212" spans="1:40" hidden="1" x14ac:dyDescent="0.25">
      <c r="A212" t="str">
        <f t="shared" si="6"/>
        <v>0340</v>
      </c>
      <c r="B212" t="s">
        <v>5329</v>
      </c>
      <c r="C212" t="s">
        <v>5521</v>
      </c>
      <c r="D212" t="s">
        <v>4153</v>
      </c>
      <c r="E212" t="s">
        <v>5341</v>
      </c>
      <c r="F212">
        <v>4132688421</v>
      </c>
      <c r="G212" t="s">
        <v>329</v>
      </c>
      <c r="H212" s="35">
        <v>45715</v>
      </c>
      <c r="I212" t="s">
        <v>329</v>
      </c>
      <c r="K212" t="s">
        <v>329</v>
      </c>
      <c r="L212" t="s">
        <v>4</v>
      </c>
      <c r="M212">
        <v>1</v>
      </c>
      <c r="N212">
        <v>2</v>
      </c>
      <c r="O212">
        <v>3</v>
      </c>
      <c r="Q212">
        <v>5</v>
      </c>
      <c r="AM212" t="str">
        <f t="shared" si="7"/>
        <v>K1235</v>
      </c>
      <c r="AN212" s="2" t="s">
        <v>5924</v>
      </c>
    </row>
    <row r="213" spans="1:40" hidden="1" x14ac:dyDescent="0.25">
      <c r="A213" t="str">
        <f t="shared" si="6"/>
        <v>0342</v>
      </c>
      <c r="B213" t="s">
        <v>4538</v>
      </c>
      <c r="C213" t="s">
        <v>4539</v>
      </c>
      <c r="D213" t="s">
        <v>2476</v>
      </c>
      <c r="E213" t="s">
        <v>4540</v>
      </c>
      <c r="F213" t="s">
        <v>2410</v>
      </c>
      <c r="G213" t="s">
        <v>329</v>
      </c>
      <c r="H213" s="35">
        <v>45791</v>
      </c>
      <c r="I213" t="s">
        <v>328</v>
      </c>
      <c r="AM213" t="str">
        <f t="shared" si="7"/>
        <v/>
      </c>
      <c r="AN213"/>
    </row>
    <row r="214" spans="1:40" ht="135" hidden="1" x14ac:dyDescent="0.25">
      <c r="A214" t="str">
        <f t="shared" si="6"/>
        <v>0343</v>
      </c>
      <c r="B214" t="s">
        <v>5523</v>
      </c>
      <c r="C214" t="s">
        <v>5524</v>
      </c>
      <c r="D214" t="s">
        <v>4030</v>
      </c>
      <c r="E214" t="s">
        <v>5525</v>
      </c>
      <c r="F214">
        <v>9782971850</v>
      </c>
      <c r="G214" t="s">
        <v>329</v>
      </c>
      <c r="H214" s="35">
        <v>45778</v>
      </c>
      <c r="I214" t="s">
        <v>329</v>
      </c>
      <c r="J214" s="71" t="s">
        <v>5522</v>
      </c>
      <c r="K214" t="s">
        <v>328</v>
      </c>
      <c r="Y214" t="s">
        <v>4</v>
      </c>
      <c r="Z214">
        <v>1</v>
      </c>
      <c r="AA214">
        <v>2</v>
      </c>
      <c r="AB214">
        <v>3</v>
      </c>
      <c r="AC214">
        <v>4</v>
      </c>
      <c r="AD214">
        <v>5</v>
      </c>
      <c r="AE214">
        <v>6</v>
      </c>
      <c r="AF214">
        <v>7</v>
      </c>
      <c r="AG214">
        <v>8</v>
      </c>
      <c r="AH214">
        <v>9</v>
      </c>
      <c r="AI214">
        <v>10</v>
      </c>
      <c r="AJ214">
        <v>11</v>
      </c>
      <c r="AK214">
        <v>12</v>
      </c>
      <c r="AM214" t="str">
        <f t="shared" si="7"/>
        <v/>
      </c>
      <c r="AN214" t="s">
        <v>4434</v>
      </c>
    </row>
    <row r="215" spans="1:40" hidden="1" x14ac:dyDescent="0.25">
      <c r="A215" t="str">
        <f t="shared" si="6"/>
        <v>0344</v>
      </c>
      <c r="B215" t="s">
        <v>5774</v>
      </c>
      <c r="C215" t="s">
        <v>5775</v>
      </c>
      <c r="D215" t="s">
        <v>2731</v>
      </c>
      <c r="E215" t="s">
        <v>5776</v>
      </c>
      <c r="F215" t="s">
        <v>5777</v>
      </c>
      <c r="G215" t="s">
        <v>329</v>
      </c>
      <c r="H215" s="35">
        <v>45799</v>
      </c>
      <c r="I215" t="s">
        <v>328</v>
      </c>
      <c r="AM215" t="str">
        <f t="shared" si="7"/>
        <v/>
      </c>
      <c r="AN215"/>
    </row>
    <row r="216" spans="1:40" hidden="1" x14ac:dyDescent="0.25">
      <c r="A216" t="str">
        <f t="shared" si="6"/>
        <v>0346</v>
      </c>
      <c r="B216" t="s">
        <v>4029</v>
      </c>
      <c r="C216" t="s">
        <v>5338</v>
      </c>
      <c r="D216" t="s">
        <v>5339</v>
      </c>
      <c r="E216" t="s">
        <v>5340</v>
      </c>
      <c r="F216" t="s">
        <v>5526</v>
      </c>
      <c r="G216" t="s">
        <v>329</v>
      </c>
      <c r="H216" s="35">
        <v>45761</v>
      </c>
      <c r="I216" t="s">
        <v>328</v>
      </c>
      <c r="J216" s="71" t="s">
        <v>5778</v>
      </c>
      <c r="AM216" t="str">
        <f t="shared" si="7"/>
        <v/>
      </c>
      <c r="AN216"/>
    </row>
    <row r="217" spans="1:40" ht="45" hidden="1" x14ac:dyDescent="0.25">
      <c r="A217" t="str">
        <f t="shared" si="6"/>
        <v>0347</v>
      </c>
      <c r="B217" t="s">
        <v>5321</v>
      </c>
      <c r="C217" t="s">
        <v>5322</v>
      </c>
      <c r="D217" t="s">
        <v>350</v>
      </c>
      <c r="E217" t="s">
        <v>2565</v>
      </c>
      <c r="F217">
        <v>6172403088</v>
      </c>
      <c r="G217" t="s">
        <v>329</v>
      </c>
      <c r="H217" s="35">
        <v>45755</v>
      </c>
      <c r="I217" t="s">
        <v>328</v>
      </c>
      <c r="J217" s="71" t="s">
        <v>5527</v>
      </c>
      <c r="AM217" t="str">
        <f t="shared" si="7"/>
        <v/>
      </c>
      <c r="AN217"/>
    </row>
    <row r="218" spans="1:40" hidden="1" x14ac:dyDescent="0.25">
      <c r="A218" t="str">
        <f t="shared" si="6"/>
        <v>0349</v>
      </c>
      <c r="B218" t="s">
        <v>5297</v>
      </c>
      <c r="C218" t="s">
        <v>2718</v>
      </c>
      <c r="D218" t="s">
        <v>350</v>
      </c>
      <c r="E218" t="s">
        <v>5529</v>
      </c>
      <c r="F218">
        <v>4136957893</v>
      </c>
      <c r="G218" t="s">
        <v>329</v>
      </c>
      <c r="H218" s="35">
        <v>45729</v>
      </c>
      <c r="I218" t="s">
        <v>329</v>
      </c>
      <c r="J218" s="71" t="s">
        <v>5528</v>
      </c>
      <c r="K218" t="s">
        <v>329</v>
      </c>
      <c r="M218">
        <v>1</v>
      </c>
      <c r="N218">
        <v>2</v>
      </c>
      <c r="P218">
        <v>4</v>
      </c>
      <c r="AM218" t="str">
        <f t="shared" si="7"/>
        <v>124</v>
      </c>
      <c r="AN218" s="2" t="s">
        <v>5937</v>
      </c>
    </row>
    <row r="219" spans="1:40" hidden="1" x14ac:dyDescent="0.25">
      <c r="A219" t="str">
        <f t="shared" si="6"/>
        <v>0350</v>
      </c>
      <c r="B219" t="s">
        <v>2739</v>
      </c>
      <c r="C219" t="s">
        <v>5530</v>
      </c>
      <c r="D219" t="s">
        <v>2470</v>
      </c>
      <c r="E219" t="s">
        <v>2453</v>
      </c>
      <c r="F219" t="s">
        <v>5531</v>
      </c>
      <c r="G219" t="s">
        <v>329</v>
      </c>
      <c r="H219" s="35">
        <v>45762</v>
      </c>
      <c r="I219" t="s">
        <v>328</v>
      </c>
      <c r="AM219" t="str">
        <f t="shared" si="7"/>
        <v/>
      </c>
      <c r="AN219"/>
    </row>
    <row r="220" spans="1:40" ht="120" hidden="1" x14ac:dyDescent="0.25">
      <c r="A220" t="str">
        <f t="shared" si="6"/>
        <v>0406</v>
      </c>
      <c r="B220" t="s">
        <v>5643</v>
      </c>
      <c r="C220" t="s">
        <v>2573</v>
      </c>
      <c r="D220" t="s">
        <v>350</v>
      </c>
      <c r="E220" t="s">
        <v>2574</v>
      </c>
      <c r="F220" t="s">
        <v>5644</v>
      </c>
      <c r="G220" t="s">
        <v>329</v>
      </c>
      <c r="H220" s="35">
        <v>45797</v>
      </c>
      <c r="I220" t="s">
        <v>328</v>
      </c>
      <c r="J220" s="71" t="s">
        <v>5532</v>
      </c>
      <c r="AM220" t="str">
        <f t="shared" si="7"/>
        <v/>
      </c>
      <c r="AN220"/>
    </row>
    <row r="221" spans="1:40" ht="75" hidden="1" x14ac:dyDescent="0.25">
      <c r="A221" t="str">
        <f t="shared" si="6"/>
        <v>0600</v>
      </c>
      <c r="B221" t="s">
        <v>4565</v>
      </c>
      <c r="C221" t="s">
        <v>4566</v>
      </c>
      <c r="D221" t="s">
        <v>2470</v>
      </c>
      <c r="E221" t="s">
        <v>2625</v>
      </c>
      <c r="F221" t="s">
        <v>4567</v>
      </c>
      <c r="G221" t="s">
        <v>329</v>
      </c>
      <c r="H221" s="35">
        <v>45764</v>
      </c>
      <c r="I221" t="s">
        <v>328</v>
      </c>
      <c r="J221" s="71" t="s">
        <v>5645</v>
      </c>
      <c r="AM221" t="str">
        <f t="shared" si="7"/>
        <v/>
      </c>
      <c r="AN221"/>
    </row>
    <row r="222" spans="1:40" ht="75" hidden="1" x14ac:dyDescent="0.25">
      <c r="A222" t="str">
        <f t="shared" si="6"/>
        <v>0603</v>
      </c>
      <c r="B222" t="s">
        <v>4614</v>
      </c>
      <c r="C222" t="s">
        <v>4615</v>
      </c>
      <c r="D222" t="s">
        <v>4616</v>
      </c>
      <c r="E222" t="s">
        <v>4617</v>
      </c>
      <c r="F222">
        <v>4137432939</v>
      </c>
      <c r="G222" t="s">
        <v>329</v>
      </c>
      <c r="H222" s="35">
        <v>45740</v>
      </c>
      <c r="I222" t="s">
        <v>329</v>
      </c>
      <c r="J222" s="71" t="s">
        <v>5533</v>
      </c>
      <c r="K222" t="s">
        <v>329</v>
      </c>
      <c r="L222" t="s">
        <v>4</v>
      </c>
      <c r="M222">
        <v>1</v>
      </c>
      <c r="N222">
        <v>2</v>
      </c>
      <c r="Q222">
        <v>5</v>
      </c>
      <c r="S222">
        <v>7</v>
      </c>
      <c r="T222">
        <v>8</v>
      </c>
      <c r="U222">
        <v>9</v>
      </c>
      <c r="V222">
        <v>10</v>
      </c>
      <c r="W222">
        <v>11</v>
      </c>
      <c r="X222">
        <v>12</v>
      </c>
      <c r="AM222" t="str">
        <f t="shared" si="7"/>
        <v>K125789101112</v>
      </c>
      <c r="AN222" s="2" t="s">
        <v>5925</v>
      </c>
    </row>
    <row r="223" spans="1:40" hidden="1" x14ac:dyDescent="0.25">
      <c r="A223" t="str">
        <f t="shared" si="6"/>
        <v>0605</v>
      </c>
      <c r="B223" t="s">
        <v>5638</v>
      </c>
      <c r="C223" t="s">
        <v>5635</v>
      </c>
      <c r="D223" t="s">
        <v>5636</v>
      </c>
      <c r="E223" t="s">
        <v>5637</v>
      </c>
      <c r="F223">
        <v>4133621822</v>
      </c>
      <c r="G223" t="s">
        <v>328</v>
      </c>
      <c r="H223"/>
      <c r="I223" t="s">
        <v>329</v>
      </c>
      <c r="AM223" t="str">
        <f t="shared" si="7"/>
        <v/>
      </c>
      <c r="AN223" t="s">
        <v>4434</v>
      </c>
    </row>
    <row r="224" spans="1:40" hidden="1" x14ac:dyDescent="0.25">
      <c r="A224" t="str">
        <f t="shared" si="6"/>
        <v>0610</v>
      </c>
      <c r="B224" t="s">
        <v>4636</v>
      </c>
      <c r="C224" t="s">
        <v>4637</v>
      </c>
      <c r="D224" t="s">
        <v>5534</v>
      </c>
      <c r="E224" t="s">
        <v>4638</v>
      </c>
      <c r="F224" t="s">
        <v>2723</v>
      </c>
      <c r="G224" t="s">
        <v>329</v>
      </c>
      <c r="H224" s="35">
        <v>45673</v>
      </c>
      <c r="I224" t="s">
        <v>329</v>
      </c>
      <c r="K224" t="s">
        <v>329</v>
      </c>
      <c r="U224">
        <v>9</v>
      </c>
      <c r="V224">
        <v>10</v>
      </c>
      <c r="W224">
        <v>11</v>
      </c>
      <c r="X224">
        <v>12</v>
      </c>
      <c r="AM224" t="str">
        <f t="shared" si="7"/>
        <v>9101112</v>
      </c>
      <c r="AN224" s="2" t="s">
        <v>2</v>
      </c>
    </row>
    <row r="225" spans="1:40" hidden="1" x14ac:dyDescent="0.25">
      <c r="A225" t="str">
        <f t="shared" si="6"/>
        <v>0615</v>
      </c>
      <c r="B225" t="s">
        <v>5740</v>
      </c>
      <c r="C225" t="s">
        <v>5741</v>
      </c>
      <c r="D225" t="s">
        <v>2741</v>
      </c>
      <c r="E225" t="s">
        <v>5742</v>
      </c>
      <c r="F225">
        <v>9782492400</v>
      </c>
      <c r="G225" t="s">
        <v>329</v>
      </c>
      <c r="H225" s="35">
        <v>45798</v>
      </c>
      <c r="I225" t="s">
        <v>329</v>
      </c>
      <c r="K225" t="s">
        <v>329</v>
      </c>
      <c r="L225" t="s">
        <v>4</v>
      </c>
      <c r="N225">
        <v>2</v>
      </c>
      <c r="P225">
        <v>4</v>
      </c>
      <c r="Q225">
        <v>5</v>
      </c>
      <c r="U225">
        <v>9</v>
      </c>
      <c r="V225">
        <v>10</v>
      </c>
      <c r="W225">
        <v>11</v>
      </c>
      <c r="X225">
        <v>12</v>
      </c>
      <c r="AM225" t="str">
        <f t="shared" si="7"/>
        <v>K2459101112</v>
      </c>
      <c r="AN225" s="2" t="s">
        <v>5926</v>
      </c>
    </row>
    <row r="226" spans="1:40" hidden="1" x14ac:dyDescent="0.25">
      <c r="A226" t="str">
        <f t="shared" si="6"/>
        <v>0616</v>
      </c>
      <c r="B226" t="s">
        <v>4619</v>
      </c>
      <c r="C226" t="s">
        <v>4620</v>
      </c>
      <c r="D226" t="s">
        <v>2741</v>
      </c>
      <c r="E226" t="s">
        <v>4621</v>
      </c>
      <c r="F226" t="s">
        <v>4622</v>
      </c>
      <c r="G226" t="s">
        <v>329</v>
      </c>
      <c r="H226" s="35">
        <v>45784</v>
      </c>
      <c r="I226" t="s">
        <v>329</v>
      </c>
      <c r="K226" t="s">
        <v>329</v>
      </c>
      <c r="L226" t="s">
        <v>4</v>
      </c>
      <c r="M226">
        <v>1</v>
      </c>
      <c r="N226">
        <v>2</v>
      </c>
      <c r="O226">
        <v>3</v>
      </c>
      <c r="P226">
        <v>4</v>
      </c>
      <c r="Q226">
        <v>5</v>
      </c>
      <c r="R226">
        <v>6</v>
      </c>
      <c r="S226">
        <v>7</v>
      </c>
      <c r="T226">
        <v>8</v>
      </c>
      <c r="U226">
        <v>9</v>
      </c>
      <c r="AM226" t="str">
        <f t="shared" si="7"/>
        <v>K123456789</v>
      </c>
      <c r="AN226" s="2" t="s">
        <v>4431</v>
      </c>
    </row>
    <row r="227" spans="1:40" hidden="1" x14ac:dyDescent="0.25">
      <c r="A227" t="str">
        <f t="shared" si="6"/>
        <v>0618</v>
      </c>
      <c r="B227" t="s">
        <v>4559</v>
      </c>
      <c r="C227" t="s">
        <v>5535</v>
      </c>
      <c r="D227" t="s">
        <v>350</v>
      </c>
      <c r="E227" t="s">
        <v>572</v>
      </c>
      <c r="F227">
        <v>4132984017</v>
      </c>
      <c r="G227" t="s">
        <v>329</v>
      </c>
      <c r="H227" s="35">
        <v>45778</v>
      </c>
      <c r="I227" t="s">
        <v>329</v>
      </c>
      <c r="K227" t="s">
        <v>328</v>
      </c>
      <c r="Y227" t="s">
        <v>4</v>
      </c>
      <c r="Z227">
        <v>1</v>
      </c>
      <c r="AA227">
        <v>2</v>
      </c>
      <c r="AB227">
        <v>3</v>
      </c>
      <c r="AC227">
        <v>4</v>
      </c>
      <c r="AD227">
        <v>5</v>
      </c>
      <c r="AE227">
        <v>6</v>
      </c>
      <c r="AF227">
        <v>7</v>
      </c>
      <c r="AG227">
        <v>8</v>
      </c>
      <c r="AH227">
        <v>9</v>
      </c>
      <c r="AI227">
        <v>10</v>
      </c>
      <c r="AJ227">
        <v>11</v>
      </c>
      <c r="AK227">
        <v>12</v>
      </c>
      <c r="AM227" t="str">
        <f t="shared" si="7"/>
        <v/>
      </c>
      <c r="AN227" t="s">
        <v>4434</v>
      </c>
    </row>
    <row r="228" spans="1:40" hidden="1" x14ac:dyDescent="0.25">
      <c r="A228" t="str">
        <f t="shared" si="6"/>
        <v>0620</v>
      </c>
      <c r="B228" t="s">
        <v>5331</v>
      </c>
      <c r="C228" t="s">
        <v>5536</v>
      </c>
      <c r="D228" t="s">
        <v>5537</v>
      </c>
      <c r="E228" t="s">
        <v>5538</v>
      </c>
      <c r="F228" t="s">
        <v>5539</v>
      </c>
      <c r="G228" t="s">
        <v>329</v>
      </c>
      <c r="H228" s="35">
        <v>45790</v>
      </c>
      <c r="I228" t="s">
        <v>329</v>
      </c>
      <c r="K228" t="s">
        <v>329</v>
      </c>
      <c r="S228">
        <v>7</v>
      </c>
      <c r="V228">
        <v>10</v>
      </c>
      <c r="AM228" t="str">
        <f t="shared" si="7"/>
        <v>710</v>
      </c>
      <c r="AN228" s="2" t="s">
        <v>5927</v>
      </c>
    </row>
    <row r="229" spans="1:40" hidden="1" x14ac:dyDescent="0.25">
      <c r="A229" t="str">
        <f t="shared" si="6"/>
        <v>0625</v>
      </c>
      <c r="B229" t="s">
        <v>4527</v>
      </c>
      <c r="C229" t="s">
        <v>4845</v>
      </c>
      <c r="D229" t="s">
        <v>2476</v>
      </c>
      <c r="E229" t="s">
        <v>4846</v>
      </c>
      <c r="F229" t="s">
        <v>5540</v>
      </c>
      <c r="G229" t="s">
        <v>329</v>
      </c>
      <c r="H229" s="35">
        <v>45686</v>
      </c>
      <c r="I229" t="s">
        <v>329</v>
      </c>
      <c r="K229" t="s">
        <v>329</v>
      </c>
      <c r="U229">
        <v>9</v>
      </c>
      <c r="AM229" t="str">
        <f t="shared" si="7"/>
        <v>9</v>
      </c>
      <c r="AN229" s="2" t="s">
        <v>1</v>
      </c>
    </row>
    <row r="230" spans="1:40" hidden="1" x14ac:dyDescent="0.25">
      <c r="A230" t="str">
        <f t="shared" si="6"/>
        <v>0632</v>
      </c>
      <c r="B230" t="s">
        <v>5320</v>
      </c>
      <c r="C230" t="s">
        <v>5541</v>
      </c>
      <c r="D230" t="s">
        <v>4153</v>
      </c>
      <c r="E230" t="s">
        <v>5542</v>
      </c>
      <c r="F230" t="s">
        <v>5543</v>
      </c>
      <c r="G230" t="s">
        <v>329</v>
      </c>
      <c r="H230" s="35">
        <v>45721</v>
      </c>
      <c r="I230" t="s">
        <v>329</v>
      </c>
      <c r="K230" t="s">
        <v>328</v>
      </c>
      <c r="Z230">
        <v>1</v>
      </c>
      <c r="AA230">
        <v>2</v>
      </c>
      <c r="AC230">
        <v>4</v>
      </c>
      <c r="AD230">
        <v>5</v>
      </c>
      <c r="AE230">
        <v>6</v>
      </c>
      <c r="AM230" t="str">
        <f t="shared" si="7"/>
        <v/>
      </c>
      <c r="AN230" t="s">
        <v>4434</v>
      </c>
    </row>
    <row r="231" spans="1:40" hidden="1" x14ac:dyDescent="0.25">
      <c r="A231" t="str">
        <f t="shared" si="6"/>
        <v>0635</v>
      </c>
      <c r="B231" t="s">
        <v>5872</v>
      </c>
      <c r="C231" t="s">
        <v>5873</v>
      </c>
      <c r="D231" t="s">
        <v>350</v>
      </c>
      <c r="E231" t="s">
        <v>5874</v>
      </c>
      <c r="F231" t="s">
        <v>517</v>
      </c>
      <c r="G231" t="s">
        <v>329</v>
      </c>
      <c r="H231" s="35">
        <v>45701</v>
      </c>
      <c r="I231" t="s">
        <v>329</v>
      </c>
      <c r="K231" t="s">
        <v>329</v>
      </c>
      <c r="L231" t="s">
        <v>4</v>
      </c>
      <c r="M231">
        <v>1</v>
      </c>
      <c r="N231">
        <v>2</v>
      </c>
      <c r="O231">
        <v>3</v>
      </c>
      <c r="P231">
        <v>4</v>
      </c>
      <c r="Q231">
        <v>5</v>
      </c>
      <c r="S231">
        <v>7</v>
      </c>
      <c r="U231">
        <v>9</v>
      </c>
      <c r="V231">
        <v>10</v>
      </c>
      <c r="W231">
        <v>11</v>
      </c>
      <c r="X231">
        <v>12</v>
      </c>
      <c r="AM231" t="str">
        <f t="shared" si="7"/>
        <v>K1234579101112</v>
      </c>
      <c r="AN231" s="2" t="s">
        <v>5928</v>
      </c>
    </row>
    <row r="232" spans="1:40" hidden="1" x14ac:dyDescent="0.25">
      <c r="A232" t="str">
        <f t="shared" si="6"/>
        <v>0640</v>
      </c>
      <c r="B232" t="s">
        <v>5690</v>
      </c>
      <c r="C232" t="s">
        <v>5686</v>
      </c>
      <c r="D232" t="s">
        <v>5687</v>
      </c>
      <c r="E232" t="s">
        <v>5688</v>
      </c>
      <c r="F232" t="s">
        <v>854</v>
      </c>
      <c r="G232" t="s">
        <v>329</v>
      </c>
      <c r="H232" s="35">
        <v>45741</v>
      </c>
      <c r="I232" t="s">
        <v>328</v>
      </c>
      <c r="AM232" t="str">
        <f t="shared" si="7"/>
        <v/>
      </c>
      <c r="AN232"/>
    </row>
    <row r="233" spans="1:40" ht="90" hidden="1" x14ac:dyDescent="0.25">
      <c r="A233" t="str">
        <f t="shared" si="6"/>
        <v>0645</v>
      </c>
      <c r="B233" t="s">
        <v>4171</v>
      </c>
      <c r="C233" t="s">
        <v>5544</v>
      </c>
      <c r="D233" t="s">
        <v>350</v>
      </c>
      <c r="E233" t="s">
        <v>4848</v>
      </c>
      <c r="F233" t="s">
        <v>5545</v>
      </c>
      <c r="G233" t="s">
        <v>329</v>
      </c>
      <c r="H233" s="35">
        <v>45761</v>
      </c>
      <c r="I233" t="s">
        <v>329</v>
      </c>
      <c r="J233" s="71" t="s">
        <v>5689</v>
      </c>
      <c r="K233" t="s">
        <v>328</v>
      </c>
      <c r="Y233" t="s">
        <v>4</v>
      </c>
      <c r="Z233">
        <v>1</v>
      </c>
      <c r="AA233">
        <v>2</v>
      </c>
      <c r="AB233">
        <v>3</v>
      </c>
      <c r="AC233">
        <v>4</v>
      </c>
      <c r="AF233">
        <v>7</v>
      </c>
      <c r="AG233">
        <v>8</v>
      </c>
      <c r="AH233">
        <v>9</v>
      </c>
      <c r="AI233">
        <v>10</v>
      </c>
      <c r="AM233" t="str">
        <f t="shared" si="7"/>
        <v/>
      </c>
      <c r="AN233" t="s">
        <v>4434</v>
      </c>
    </row>
    <row r="234" spans="1:40" hidden="1" x14ac:dyDescent="0.25">
      <c r="A234" t="str">
        <f t="shared" si="6"/>
        <v>0650</v>
      </c>
      <c r="B234" t="s">
        <v>5292</v>
      </c>
      <c r="C234" t="s">
        <v>5546</v>
      </c>
      <c r="D234" t="s">
        <v>5547</v>
      </c>
      <c r="E234" t="s">
        <v>5548</v>
      </c>
      <c r="F234" t="s">
        <v>5549</v>
      </c>
      <c r="G234" t="s">
        <v>329</v>
      </c>
      <c r="H234" s="35">
        <v>45776</v>
      </c>
      <c r="I234" t="s">
        <v>329</v>
      </c>
      <c r="K234" t="s">
        <v>329</v>
      </c>
      <c r="U234">
        <v>9</v>
      </c>
      <c r="V234">
        <v>10</v>
      </c>
      <c r="W234">
        <v>11</v>
      </c>
      <c r="X234">
        <v>12</v>
      </c>
      <c r="AM234" t="str">
        <f t="shared" si="7"/>
        <v>9101112</v>
      </c>
      <c r="AN234" s="2" t="s">
        <v>2</v>
      </c>
    </row>
    <row r="235" spans="1:40" hidden="1" x14ac:dyDescent="0.25">
      <c r="A235" t="str">
        <f t="shared" si="6"/>
        <v>0655</v>
      </c>
      <c r="B235" t="s">
        <v>5884</v>
      </c>
      <c r="C235" t="s">
        <v>5881</v>
      </c>
      <c r="D235" t="s">
        <v>2732</v>
      </c>
      <c r="E235" t="s">
        <v>5882</v>
      </c>
      <c r="F235">
        <v>5087850036</v>
      </c>
      <c r="G235" t="s">
        <v>329</v>
      </c>
      <c r="H235" s="35">
        <v>46085</v>
      </c>
      <c r="I235" t="s">
        <v>328</v>
      </c>
      <c r="AM235" t="str">
        <f t="shared" si="7"/>
        <v/>
      </c>
      <c r="AN235"/>
    </row>
    <row r="236" spans="1:40" ht="135" hidden="1" x14ac:dyDescent="0.25">
      <c r="A236" t="str">
        <f t="shared" si="6"/>
        <v>0658</v>
      </c>
      <c r="B236" t="s">
        <v>4568</v>
      </c>
      <c r="C236" t="s">
        <v>4569</v>
      </c>
      <c r="D236" t="s">
        <v>350</v>
      </c>
      <c r="E236" t="s">
        <v>3994</v>
      </c>
      <c r="F236" t="s">
        <v>5550</v>
      </c>
      <c r="G236" t="s">
        <v>329</v>
      </c>
      <c r="H236" s="35">
        <v>45756</v>
      </c>
      <c r="I236" t="s">
        <v>329</v>
      </c>
      <c r="J236" s="71" t="s">
        <v>5883</v>
      </c>
      <c r="K236" t="s">
        <v>329</v>
      </c>
      <c r="Q236">
        <v>5</v>
      </c>
      <c r="R236">
        <v>6</v>
      </c>
      <c r="S236">
        <v>7</v>
      </c>
      <c r="T236">
        <v>8</v>
      </c>
      <c r="U236">
        <v>9</v>
      </c>
      <c r="V236">
        <v>10</v>
      </c>
      <c r="W236">
        <v>11</v>
      </c>
      <c r="X236">
        <v>12</v>
      </c>
      <c r="AM236" t="str">
        <f t="shared" si="7"/>
        <v>56789101112</v>
      </c>
      <c r="AN236" s="2" t="s">
        <v>4180</v>
      </c>
    </row>
    <row r="237" spans="1:40" hidden="1" x14ac:dyDescent="0.25">
      <c r="A237" t="str">
        <f t="shared" si="6"/>
        <v>0660</v>
      </c>
      <c r="B237" t="s">
        <v>4502</v>
      </c>
      <c r="C237" t="s">
        <v>5380</v>
      </c>
      <c r="D237" t="s">
        <v>5551</v>
      </c>
      <c r="E237" t="s">
        <v>5381</v>
      </c>
      <c r="F237" t="s">
        <v>4840</v>
      </c>
      <c r="G237" t="s">
        <v>328</v>
      </c>
      <c r="H237"/>
      <c r="I237" t="s">
        <v>329</v>
      </c>
      <c r="AM237" t="str">
        <f t="shared" si="7"/>
        <v/>
      </c>
      <c r="AN237" t="s">
        <v>4434</v>
      </c>
    </row>
    <row r="238" spans="1:40" hidden="1" x14ac:dyDescent="0.25">
      <c r="A238" t="str">
        <f t="shared" si="6"/>
        <v>0662</v>
      </c>
      <c r="B238" t="s">
        <v>4762</v>
      </c>
      <c r="C238" t="s">
        <v>4849</v>
      </c>
      <c r="D238" t="s">
        <v>350</v>
      </c>
      <c r="E238" t="s">
        <v>4850</v>
      </c>
      <c r="F238" t="s">
        <v>3098</v>
      </c>
      <c r="G238" t="s">
        <v>329</v>
      </c>
      <c r="H238" s="35">
        <v>45754</v>
      </c>
      <c r="I238" t="s">
        <v>329</v>
      </c>
      <c r="K238" t="s">
        <v>329</v>
      </c>
      <c r="L238" t="s">
        <v>4</v>
      </c>
      <c r="M238">
        <v>1</v>
      </c>
      <c r="N238">
        <v>2</v>
      </c>
      <c r="O238">
        <v>3</v>
      </c>
      <c r="P238">
        <v>4</v>
      </c>
      <c r="Q238">
        <v>5</v>
      </c>
      <c r="R238">
        <v>6</v>
      </c>
      <c r="AM238" t="str">
        <f t="shared" si="7"/>
        <v>K123456</v>
      </c>
      <c r="AN238" s="2" t="s">
        <v>4427</v>
      </c>
    </row>
    <row r="239" spans="1:40" hidden="1" x14ac:dyDescent="0.25">
      <c r="A239" t="str">
        <f t="shared" si="6"/>
        <v>0665</v>
      </c>
      <c r="B239" t="s">
        <v>5325</v>
      </c>
      <c r="C239" t="s">
        <v>5552</v>
      </c>
      <c r="D239" t="s">
        <v>5553</v>
      </c>
      <c r="E239" t="s">
        <v>5554</v>
      </c>
      <c r="F239" t="s">
        <v>2620</v>
      </c>
      <c r="G239" t="s">
        <v>329</v>
      </c>
      <c r="H239" s="35">
        <v>45714</v>
      </c>
      <c r="I239" t="s">
        <v>329</v>
      </c>
      <c r="K239" t="s">
        <v>328</v>
      </c>
      <c r="AM239" t="str">
        <f t="shared" si="7"/>
        <v/>
      </c>
      <c r="AN239" t="s">
        <v>4434</v>
      </c>
    </row>
    <row r="240" spans="1:40" hidden="1" x14ac:dyDescent="0.25">
      <c r="A240" t="str">
        <f t="shared" si="6"/>
        <v>0670</v>
      </c>
      <c r="B240" t="s">
        <v>4488</v>
      </c>
      <c r="C240" t="s">
        <v>4487</v>
      </c>
      <c r="D240" t="s">
        <v>350</v>
      </c>
      <c r="E240" t="s">
        <v>2606</v>
      </c>
      <c r="F240">
        <v>4136652118</v>
      </c>
      <c r="G240" t="s">
        <v>329</v>
      </c>
      <c r="H240" s="35">
        <v>45664</v>
      </c>
      <c r="I240" t="s">
        <v>329</v>
      </c>
      <c r="K240" t="s">
        <v>328</v>
      </c>
      <c r="AM240" t="str">
        <f t="shared" si="7"/>
        <v/>
      </c>
      <c r="AN240" t="s">
        <v>4434</v>
      </c>
    </row>
    <row r="241" spans="1:40" hidden="1" x14ac:dyDescent="0.25">
      <c r="A241" t="str">
        <f t="shared" si="6"/>
        <v>0672</v>
      </c>
      <c r="B241" t="s">
        <v>5298</v>
      </c>
      <c r="C241" t="s">
        <v>5555</v>
      </c>
      <c r="D241" t="s">
        <v>350</v>
      </c>
      <c r="E241" t="s">
        <v>4364</v>
      </c>
      <c r="F241">
        <v>4136851011</v>
      </c>
      <c r="G241" t="s">
        <v>329</v>
      </c>
      <c r="H241" s="35">
        <v>45756</v>
      </c>
      <c r="I241" t="s">
        <v>329</v>
      </c>
      <c r="K241" t="s">
        <v>328</v>
      </c>
      <c r="Y241" t="s">
        <v>4</v>
      </c>
      <c r="Z241">
        <v>1</v>
      </c>
      <c r="AA241">
        <v>2</v>
      </c>
      <c r="AB241">
        <v>3</v>
      </c>
      <c r="AC241">
        <v>4</v>
      </c>
      <c r="AD241">
        <v>5</v>
      </c>
      <c r="AE241">
        <v>6</v>
      </c>
      <c r="AF241">
        <v>7</v>
      </c>
      <c r="AG241">
        <v>8</v>
      </c>
      <c r="AH241">
        <v>9</v>
      </c>
      <c r="AI241">
        <v>10</v>
      </c>
      <c r="AJ241">
        <v>11</v>
      </c>
      <c r="AK241">
        <v>12</v>
      </c>
      <c r="AM241" t="str">
        <f t="shared" si="7"/>
        <v/>
      </c>
      <c r="AN241" t="s">
        <v>4434</v>
      </c>
    </row>
    <row r="242" spans="1:40" hidden="1" x14ac:dyDescent="0.25">
      <c r="A242" t="str">
        <f t="shared" si="6"/>
        <v>0673</v>
      </c>
      <c r="B242" t="s">
        <v>5886</v>
      </c>
      <c r="C242" t="s">
        <v>5887</v>
      </c>
      <c r="D242" t="s">
        <v>2470</v>
      </c>
      <c r="E242" t="s">
        <v>5888</v>
      </c>
      <c r="F242">
        <v>2074207088</v>
      </c>
      <c r="G242" t="s">
        <v>329</v>
      </c>
      <c r="H242" s="35">
        <v>45805</v>
      </c>
      <c r="I242" t="s">
        <v>329</v>
      </c>
      <c r="K242" t="s">
        <v>329</v>
      </c>
      <c r="U242">
        <v>9</v>
      </c>
      <c r="V242">
        <v>10</v>
      </c>
      <c r="AM242" t="str">
        <f t="shared" si="7"/>
        <v>910</v>
      </c>
      <c r="AN242" s="2" t="s">
        <v>5929</v>
      </c>
    </row>
    <row r="243" spans="1:40" hidden="1" x14ac:dyDescent="0.25">
      <c r="A243" t="str">
        <f t="shared" si="6"/>
        <v>0674</v>
      </c>
      <c r="B243" t="s">
        <v>5782</v>
      </c>
      <c r="C243" t="s">
        <v>5783</v>
      </c>
      <c r="D243" t="s">
        <v>2470</v>
      </c>
      <c r="E243" t="s">
        <v>4067</v>
      </c>
      <c r="F243">
        <v>4138639324</v>
      </c>
      <c r="G243" t="s">
        <v>329</v>
      </c>
      <c r="H243" s="35">
        <v>45699</v>
      </c>
      <c r="I243" t="s">
        <v>329</v>
      </c>
      <c r="K243" t="s">
        <v>328</v>
      </c>
      <c r="Y243" t="s">
        <v>4</v>
      </c>
      <c r="Z243">
        <v>1</v>
      </c>
      <c r="AA243">
        <v>2</v>
      </c>
      <c r="AB243">
        <v>3</v>
      </c>
      <c r="AC243">
        <v>4</v>
      </c>
      <c r="AD243">
        <v>5</v>
      </c>
      <c r="AE243">
        <v>6</v>
      </c>
      <c r="AF243">
        <v>7</v>
      </c>
      <c r="AG243">
        <v>8</v>
      </c>
      <c r="AH243">
        <v>9</v>
      </c>
      <c r="AI243">
        <v>10</v>
      </c>
      <c r="AJ243">
        <v>11</v>
      </c>
      <c r="AK243">
        <v>12</v>
      </c>
      <c r="AM243" t="str">
        <f t="shared" si="7"/>
        <v/>
      </c>
      <c r="AN243" t="s">
        <v>4434</v>
      </c>
    </row>
    <row r="244" spans="1:40" hidden="1" x14ac:dyDescent="0.25">
      <c r="A244" t="str">
        <f t="shared" si="6"/>
        <v>0675</v>
      </c>
      <c r="B244" t="s">
        <v>4740</v>
      </c>
      <c r="C244" t="s">
        <v>4322</v>
      </c>
      <c r="D244" t="s">
        <v>350</v>
      </c>
      <c r="E244" t="s">
        <v>4323</v>
      </c>
      <c r="F244" t="s">
        <v>5556</v>
      </c>
      <c r="G244" t="s">
        <v>329</v>
      </c>
      <c r="H244" s="35">
        <v>45673</v>
      </c>
      <c r="I244" t="s">
        <v>329</v>
      </c>
      <c r="K244" t="s">
        <v>328</v>
      </c>
      <c r="AG244">
        <v>8</v>
      </c>
      <c r="AH244">
        <v>9</v>
      </c>
      <c r="AI244">
        <v>10</v>
      </c>
      <c r="AM244" t="str">
        <f t="shared" si="7"/>
        <v/>
      </c>
      <c r="AN244" t="s">
        <v>4434</v>
      </c>
    </row>
    <row r="245" spans="1:40" hidden="1" x14ac:dyDescent="0.25">
      <c r="A245" t="str">
        <f t="shared" si="6"/>
        <v>0680</v>
      </c>
      <c r="B245" t="s">
        <v>5701</v>
      </c>
      <c r="C245" t="s">
        <v>4689</v>
      </c>
      <c r="D245" t="s">
        <v>2470</v>
      </c>
      <c r="E245" t="s">
        <v>4690</v>
      </c>
      <c r="F245" t="s">
        <v>5702</v>
      </c>
      <c r="G245" t="s">
        <v>329</v>
      </c>
      <c r="H245" s="35">
        <v>45736</v>
      </c>
      <c r="I245" t="s">
        <v>329</v>
      </c>
      <c r="K245" t="s">
        <v>329</v>
      </c>
      <c r="M245">
        <v>1</v>
      </c>
      <c r="Q245">
        <v>5</v>
      </c>
      <c r="U245">
        <v>9</v>
      </c>
      <c r="AM245" t="str">
        <f t="shared" si="7"/>
        <v>159</v>
      </c>
      <c r="AN245" s="2" t="s">
        <v>5930</v>
      </c>
    </row>
    <row r="246" spans="1:40" hidden="1" x14ac:dyDescent="0.25">
      <c r="A246" t="str">
        <f t="shared" si="6"/>
        <v>0683</v>
      </c>
      <c r="B246" t="s">
        <v>4173</v>
      </c>
      <c r="C246" t="s">
        <v>4324</v>
      </c>
      <c r="D246" t="s">
        <v>4153</v>
      </c>
      <c r="E246" t="s">
        <v>4325</v>
      </c>
      <c r="F246">
        <v>4135277680</v>
      </c>
      <c r="G246" t="s">
        <v>329</v>
      </c>
      <c r="H246" s="35">
        <v>45691</v>
      </c>
      <c r="I246" t="s">
        <v>329</v>
      </c>
      <c r="K246" t="s">
        <v>328</v>
      </c>
      <c r="AM246" t="str">
        <f t="shared" si="7"/>
        <v/>
      </c>
      <c r="AN246" t="s">
        <v>4434</v>
      </c>
    </row>
    <row r="247" spans="1:40" hidden="1" x14ac:dyDescent="0.25">
      <c r="A247" t="str">
        <f t="shared" si="6"/>
        <v>0685</v>
      </c>
      <c r="B247" t="s">
        <v>2482</v>
      </c>
      <c r="C247" t="s">
        <v>5557</v>
      </c>
      <c r="D247" t="s">
        <v>2476</v>
      </c>
      <c r="E247" t="s">
        <v>5558</v>
      </c>
      <c r="F247">
        <v>4136250192</v>
      </c>
      <c r="G247" t="s">
        <v>329</v>
      </c>
      <c r="H247" s="35">
        <v>45729</v>
      </c>
      <c r="I247" t="s">
        <v>329</v>
      </c>
      <c r="K247" t="s">
        <v>329</v>
      </c>
      <c r="L247" t="s">
        <v>4</v>
      </c>
      <c r="M247">
        <v>1</v>
      </c>
      <c r="N247">
        <v>2</v>
      </c>
      <c r="O247">
        <v>3</v>
      </c>
      <c r="P247">
        <v>4</v>
      </c>
      <c r="Q247">
        <v>5</v>
      </c>
      <c r="R247">
        <v>6</v>
      </c>
      <c r="AM247" t="str">
        <f t="shared" si="7"/>
        <v>K123456</v>
      </c>
      <c r="AN247" s="2" t="s">
        <v>4427</v>
      </c>
    </row>
    <row r="248" spans="1:40" hidden="1" x14ac:dyDescent="0.25">
      <c r="A248" t="str">
        <f t="shared" si="6"/>
        <v>0690</v>
      </c>
      <c r="B248" t="s">
        <v>5691</v>
      </c>
      <c r="C248" t="s">
        <v>5237</v>
      </c>
      <c r="D248" t="s">
        <v>350</v>
      </c>
      <c r="E248" t="s">
        <v>5238</v>
      </c>
      <c r="F248" t="s">
        <v>5692</v>
      </c>
      <c r="G248" t="s">
        <v>329</v>
      </c>
      <c r="H248" s="35">
        <v>45775</v>
      </c>
      <c r="I248" t="s">
        <v>328</v>
      </c>
      <c r="AM248" t="str">
        <f t="shared" si="7"/>
        <v/>
      </c>
      <c r="AN248"/>
    </row>
    <row r="249" spans="1:40" ht="150" hidden="1" x14ac:dyDescent="0.25">
      <c r="A249" t="str">
        <f t="shared" si="6"/>
        <v>0695</v>
      </c>
      <c r="B249" t="s">
        <v>4172</v>
      </c>
      <c r="C249" t="s">
        <v>4435</v>
      </c>
      <c r="D249" t="s">
        <v>4435</v>
      </c>
      <c r="E249" t="s">
        <v>4851</v>
      </c>
      <c r="F249" t="s">
        <v>4852</v>
      </c>
      <c r="G249" t="s">
        <v>329</v>
      </c>
      <c r="H249" s="35">
        <v>45685</v>
      </c>
      <c r="I249" t="s">
        <v>328</v>
      </c>
      <c r="J249" s="71" t="s">
        <v>5693</v>
      </c>
      <c r="AM249" t="str">
        <f t="shared" si="7"/>
        <v/>
      </c>
      <c r="AN249"/>
    </row>
    <row r="250" spans="1:40" ht="105" hidden="1" x14ac:dyDescent="0.25">
      <c r="A250" t="str">
        <f t="shared" si="6"/>
        <v>0698</v>
      </c>
      <c r="B250" t="s">
        <v>5655</v>
      </c>
      <c r="C250" t="s">
        <v>5656</v>
      </c>
      <c r="D250" t="s">
        <v>350</v>
      </c>
      <c r="E250" t="s">
        <v>1461</v>
      </c>
      <c r="F250">
        <v>9785264919</v>
      </c>
      <c r="G250" t="s">
        <v>329</v>
      </c>
      <c r="H250" s="35">
        <v>45797</v>
      </c>
      <c r="I250" t="s">
        <v>329</v>
      </c>
      <c r="J250" s="71" t="s">
        <v>5559</v>
      </c>
      <c r="K250" t="s">
        <v>328</v>
      </c>
      <c r="Y250" t="s">
        <v>4</v>
      </c>
      <c r="AC250">
        <v>4</v>
      </c>
      <c r="AE250">
        <v>6</v>
      </c>
      <c r="AF250">
        <v>7</v>
      </c>
      <c r="AG250">
        <v>8</v>
      </c>
      <c r="AM250" t="str">
        <f t="shared" si="7"/>
        <v/>
      </c>
      <c r="AN250" t="s">
        <v>4434</v>
      </c>
    </row>
    <row r="251" spans="1:40" hidden="1" x14ac:dyDescent="0.25">
      <c r="A251" t="str">
        <f t="shared" si="6"/>
        <v>0705</v>
      </c>
      <c r="B251" t="s">
        <v>5696</v>
      </c>
      <c r="C251" t="s">
        <v>5697</v>
      </c>
      <c r="D251" t="s">
        <v>350</v>
      </c>
      <c r="E251" t="s">
        <v>4010</v>
      </c>
      <c r="F251" t="s">
        <v>5698</v>
      </c>
      <c r="G251" t="s">
        <v>329</v>
      </c>
      <c r="H251" s="35">
        <v>45777</v>
      </c>
      <c r="I251" t="s">
        <v>329</v>
      </c>
      <c r="K251" t="s">
        <v>329</v>
      </c>
      <c r="S251">
        <v>7</v>
      </c>
      <c r="U251">
        <v>9</v>
      </c>
      <c r="AM251" t="str">
        <f t="shared" si="7"/>
        <v>79</v>
      </c>
      <c r="AN251" s="2" t="s">
        <v>5931</v>
      </c>
    </row>
    <row r="252" spans="1:40" hidden="1" x14ac:dyDescent="0.25">
      <c r="A252" t="str">
        <f t="shared" si="6"/>
        <v>0710</v>
      </c>
      <c r="B252" t="s">
        <v>4604</v>
      </c>
      <c r="C252" t="s">
        <v>4605</v>
      </c>
      <c r="D252" t="s">
        <v>350</v>
      </c>
      <c r="E252" t="s">
        <v>4383</v>
      </c>
      <c r="F252" t="s">
        <v>1557</v>
      </c>
      <c r="G252" t="s">
        <v>329</v>
      </c>
      <c r="H252" s="35">
        <v>45698</v>
      </c>
      <c r="I252" t="s">
        <v>329</v>
      </c>
      <c r="K252" t="s">
        <v>328</v>
      </c>
      <c r="AM252" t="str">
        <f t="shared" si="7"/>
        <v/>
      </c>
      <c r="AN252" t="s">
        <v>4434</v>
      </c>
    </row>
    <row r="253" spans="1:40" hidden="1" x14ac:dyDescent="0.25">
      <c r="A253" t="str">
        <f t="shared" si="6"/>
        <v>0712</v>
      </c>
      <c r="B253" t="s">
        <v>4557</v>
      </c>
      <c r="C253" t="s">
        <v>5560</v>
      </c>
      <c r="D253" t="s">
        <v>5561</v>
      </c>
      <c r="E253" t="s">
        <v>5562</v>
      </c>
      <c r="F253">
        <v>5089455140</v>
      </c>
      <c r="G253" t="s">
        <v>329</v>
      </c>
      <c r="H253" s="35">
        <v>45743</v>
      </c>
      <c r="I253" t="s">
        <v>329</v>
      </c>
      <c r="K253" t="s">
        <v>329</v>
      </c>
      <c r="L253" t="s">
        <v>4</v>
      </c>
      <c r="N253">
        <v>2</v>
      </c>
      <c r="O253">
        <v>3</v>
      </c>
      <c r="P253">
        <v>4</v>
      </c>
      <c r="Q253">
        <v>5</v>
      </c>
      <c r="R253">
        <v>6</v>
      </c>
      <c r="S253">
        <v>7</v>
      </c>
      <c r="T253">
        <v>8</v>
      </c>
      <c r="U253">
        <v>9</v>
      </c>
      <c r="AM253" t="str">
        <f t="shared" si="7"/>
        <v>K23456789</v>
      </c>
      <c r="AN253" s="2" t="s">
        <v>5932</v>
      </c>
    </row>
    <row r="254" spans="1:40" hidden="1" x14ac:dyDescent="0.25">
      <c r="A254" t="str">
        <f t="shared" si="6"/>
        <v>0715</v>
      </c>
      <c r="B254" t="s">
        <v>5328</v>
      </c>
      <c r="C254" t="s">
        <v>5563</v>
      </c>
      <c r="D254" t="s">
        <v>350</v>
      </c>
      <c r="E254" t="s">
        <v>5564</v>
      </c>
      <c r="F254">
        <v>4134589582</v>
      </c>
      <c r="G254" t="s">
        <v>329</v>
      </c>
      <c r="H254" s="35">
        <v>45701</v>
      </c>
      <c r="I254" t="s">
        <v>329</v>
      </c>
      <c r="K254" t="s">
        <v>328</v>
      </c>
      <c r="Y254" t="s">
        <v>4</v>
      </c>
      <c r="Z254">
        <v>1</v>
      </c>
      <c r="AA254">
        <v>2</v>
      </c>
      <c r="AB254">
        <v>3</v>
      </c>
      <c r="AC254">
        <v>4</v>
      </c>
      <c r="AD254">
        <v>5</v>
      </c>
      <c r="AE254">
        <v>6</v>
      </c>
      <c r="AF254">
        <v>7</v>
      </c>
      <c r="AG254">
        <v>8</v>
      </c>
      <c r="AH254">
        <v>9</v>
      </c>
      <c r="AI254">
        <v>10</v>
      </c>
      <c r="AJ254">
        <v>11</v>
      </c>
      <c r="AK254">
        <v>12</v>
      </c>
      <c r="AM254" t="str">
        <f t="shared" si="7"/>
        <v/>
      </c>
      <c r="AN254" t="s">
        <v>4434</v>
      </c>
    </row>
    <row r="255" spans="1:40" hidden="1" x14ac:dyDescent="0.25">
      <c r="A255" t="str">
        <f t="shared" si="6"/>
        <v>0717</v>
      </c>
      <c r="B255" t="s">
        <v>2479</v>
      </c>
      <c r="C255" t="s">
        <v>5557</v>
      </c>
      <c r="D255" t="s">
        <v>2476</v>
      </c>
      <c r="E255" t="s">
        <v>5558</v>
      </c>
      <c r="F255">
        <v>4136259811</v>
      </c>
      <c r="G255" t="s">
        <v>329</v>
      </c>
      <c r="H255" s="35">
        <v>45728</v>
      </c>
      <c r="I255" t="s">
        <v>329</v>
      </c>
      <c r="K255" t="s">
        <v>329</v>
      </c>
      <c r="L255" t="s">
        <v>4</v>
      </c>
      <c r="M255">
        <v>1</v>
      </c>
      <c r="N255">
        <v>2</v>
      </c>
      <c r="O255">
        <v>3</v>
      </c>
      <c r="P255">
        <v>4</v>
      </c>
      <c r="Q255">
        <v>5</v>
      </c>
      <c r="R255">
        <v>6</v>
      </c>
      <c r="S255">
        <v>7</v>
      </c>
      <c r="T255">
        <v>8</v>
      </c>
      <c r="U255">
        <v>9</v>
      </c>
      <c r="V255">
        <v>10</v>
      </c>
      <c r="W255">
        <v>11</v>
      </c>
      <c r="X255">
        <v>12</v>
      </c>
      <c r="AM255" t="str">
        <f t="shared" si="7"/>
        <v>K123456789101112</v>
      </c>
      <c r="AN255" s="2" t="s">
        <v>4179</v>
      </c>
    </row>
    <row r="256" spans="1:40" hidden="1" x14ac:dyDescent="0.25">
      <c r="A256" t="str">
        <f t="shared" si="6"/>
        <v>0720</v>
      </c>
      <c r="B256" t="s">
        <v>4588</v>
      </c>
      <c r="C256" t="s">
        <v>1662</v>
      </c>
      <c r="D256" t="s">
        <v>350</v>
      </c>
      <c r="E256" t="s">
        <v>1667</v>
      </c>
      <c r="F256">
        <v>9789395661</v>
      </c>
      <c r="G256" t="s">
        <v>329</v>
      </c>
      <c r="H256" s="35">
        <v>45764</v>
      </c>
      <c r="I256" t="s">
        <v>329</v>
      </c>
      <c r="K256" t="s">
        <v>329</v>
      </c>
      <c r="N256">
        <v>2</v>
      </c>
      <c r="O256">
        <v>3</v>
      </c>
      <c r="P256">
        <v>4</v>
      </c>
      <c r="Q256">
        <v>5</v>
      </c>
      <c r="R256">
        <v>6</v>
      </c>
      <c r="T256">
        <v>8</v>
      </c>
      <c r="U256">
        <v>9</v>
      </c>
      <c r="V256">
        <v>10</v>
      </c>
      <c r="W256">
        <v>11</v>
      </c>
      <c r="AM256" t="str">
        <f t="shared" si="7"/>
        <v>23456891011</v>
      </c>
      <c r="AN256" s="2" t="s">
        <v>5933</v>
      </c>
    </row>
    <row r="257" spans="1:40" hidden="1" x14ac:dyDescent="0.25">
      <c r="A257" t="str">
        <f t="shared" si="6"/>
        <v>0725</v>
      </c>
      <c r="B257" t="s">
        <v>4744</v>
      </c>
      <c r="C257" t="s">
        <v>5565</v>
      </c>
      <c r="D257" t="s">
        <v>350</v>
      </c>
      <c r="E257" t="s">
        <v>5566</v>
      </c>
      <c r="F257" t="s">
        <v>2730</v>
      </c>
      <c r="G257" t="s">
        <v>329</v>
      </c>
      <c r="H257" s="35">
        <v>45777</v>
      </c>
      <c r="I257" t="s">
        <v>329</v>
      </c>
      <c r="K257" t="s">
        <v>329</v>
      </c>
      <c r="O257">
        <v>3</v>
      </c>
      <c r="P257">
        <v>4</v>
      </c>
      <c r="Q257">
        <v>5</v>
      </c>
      <c r="R257">
        <v>6</v>
      </c>
      <c r="S257">
        <v>7</v>
      </c>
      <c r="T257">
        <v>8</v>
      </c>
      <c r="V257">
        <v>10</v>
      </c>
      <c r="W257">
        <v>11</v>
      </c>
      <c r="X257">
        <v>12</v>
      </c>
      <c r="AM257" t="str">
        <f t="shared" si="7"/>
        <v>345678101112</v>
      </c>
      <c r="AN257" s="2" t="s">
        <v>5934</v>
      </c>
    </row>
    <row r="258" spans="1:40" hidden="1" x14ac:dyDescent="0.25">
      <c r="A258" t="str">
        <f t="shared" si="6"/>
        <v>0728</v>
      </c>
      <c r="B258" t="s">
        <v>5806</v>
      </c>
      <c r="C258" t="s">
        <v>5385</v>
      </c>
      <c r="D258" t="s">
        <v>2476</v>
      </c>
      <c r="E258" t="s">
        <v>5386</v>
      </c>
      <c r="F258" t="s">
        <v>989</v>
      </c>
      <c r="G258" t="s">
        <v>329</v>
      </c>
      <c r="H258" s="35">
        <v>45750</v>
      </c>
      <c r="I258" t="s">
        <v>329</v>
      </c>
      <c r="K258" t="s">
        <v>328</v>
      </c>
      <c r="Z258">
        <v>1</v>
      </c>
      <c r="AA258">
        <v>2</v>
      </c>
      <c r="AB258">
        <v>3</v>
      </c>
      <c r="AM258" t="str">
        <f t="shared" si="7"/>
        <v/>
      </c>
      <c r="AN258" t="s">
        <v>4434</v>
      </c>
    </row>
    <row r="259" spans="1:40" hidden="1" x14ac:dyDescent="0.25">
      <c r="A259" t="str">
        <f t="shared" ref="A259:A322" si="8">LEFT(B259,4)</f>
        <v>0730</v>
      </c>
      <c r="B259" t="s">
        <v>5772</v>
      </c>
      <c r="C259" t="s">
        <v>4742</v>
      </c>
      <c r="D259" t="s">
        <v>350</v>
      </c>
      <c r="E259" t="s">
        <v>4016</v>
      </c>
      <c r="F259" t="s">
        <v>1791</v>
      </c>
      <c r="G259" t="s">
        <v>329</v>
      </c>
      <c r="H259" s="35">
        <v>45798</v>
      </c>
      <c r="I259" t="s">
        <v>328</v>
      </c>
      <c r="AM259" t="str">
        <f t="shared" ref="AM259:AM322" si="9">_xlfn.CONCAT(L259:X259)</f>
        <v/>
      </c>
      <c r="AN259"/>
    </row>
    <row r="260" spans="1:40" ht="30" hidden="1" x14ac:dyDescent="0.25">
      <c r="A260" t="str">
        <f t="shared" si="8"/>
        <v>0735</v>
      </c>
      <c r="B260" t="s">
        <v>4483</v>
      </c>
      <c r="C260" t="s">
        <v>4484</v>
      </c>
      <c r="D260" t="s">
        <v>2741</v>
      </c>
      <c r="E260" t="s">
        <v>4485</v>
      </c>
      <c r="F260">
        <v>9785978713</v>
      </c>
      <c r="G260" t="s">
        <v>329</v>
      </c>
      <c r="H260" s="35">
        <v>45694</v>
      </c>
      <c r="I260" t="s">
        <v>328</v>
      </c>
      <c r="J260" s="71" t="s">
        <v>5773</v>
      </c>
      <c r="AM260" t="str">
        <f t="shared" si="9"/>
        <v/>
      </c>
      <c r="AN260"/>
    </row>
    <row r="261" spans="1:40" ht="225" hidden="1" x14ac:dyDescent="0.25">
      <c r="A261" t="str">
        <f t="shared" si="8"/>
        <v>0740</v>
      </c>
      <c r="B261" t="s">
        <v>4026</v>
      </c>
      <c r="C261" t="s">
        <v>4440</v>
      </c>
      <c r="D261" t="s">
        <v>2476</v>
      </c>
      <c r="E261" t="s">
        <v>4441</v>
      </c>
      <c r="F261">
        <v>5087582772</v>
      </c>
      <c r="G261" t="s">
        <v>329</v>
      </c>
      <c r="H261" s="35">
        <v>45743</v>
      </c>
      <c r="I261" t="s">
        <v>329</v>
      </c>
      <c r="J261" s="71" t="s">
        <v>5567</v>
      </c>
      <c r="K261" t="s">
        <v>328</v>
      </c>
      <c r="AF261">
        <v>7</v>
      </c>
      <c r="AG261">
        <v>8</v>
      </c>
      <c r="AH261">
        <v>9</v>
      </c>
      <c r="AI261">
        <v>10</v>
      </c>
      <c r="AJ261">
        <v>11</v>
      </c>
      <c r="AM261" t="str">
        <f t="shared" si="9"/>
        <v/>
      </c>
      <c r="AN261" t="s">
        <v>4434</v>
      </c>
    </row>
    <row r="262" spans="1:40" hidden="1" x14ac:dyDescent="0.25">
      <c r="A262" t="str">
        <f t="shared" si="8"/>
        <v>0745</v>
      </c>
      <c r="B262" t="s">
        <v>4421</v>
      </c>
      <c r="C262" t="s">
        <v>5568</v>
      </c>
      <c r="D262" t="s">
        <v>2474</v>
      </c>
      <c r="E262" t="s">
        <v>5569</v>
      </c>
      <c r="F262">
        <v>9783632280</v>
      </c>
      <c r="G262" t="s">
        <v>329</v>
      </c>
      <c r="H262" s="35">
        <v>45720</v>
      </c>
      <c r="I262" t="s">
        <v>329</v>
      </c>
      <c r="K262" t="s">
        <v>329</v>
      </c>
      <c r="U262">
        <v>9</v>
      </c>
      <c r="V262">
        <v>10</v>
      </c>
      <c r="W262">
        <v>11</v>
      </c>
      <c r="X262">
        <v>12</v>
      </c>
      <c r="AM262" t="str">
        <f t="shared" si="9"/>
        <v>9101112</v>
      </c>
      <c r="AN262" s="2" t="s">
        <v>2</v>
      </c>
    </row>
    <row r="263" spans="1:40" hidden="1" x14ac:dyDescent="0.25">
      <c r="A263" t="str">
        <f t="shared" si="8"/>
        <v>0750</v>
      </c>
      <c r="B263" t="s">
        <v>5681</v>
      </c>
      <c r="C263" t="s">
        <v>5682</v>
      </c>
      <c r="D263" t="s">
        <v>2476</v>
      </c>
      <c r="E263" t="s">
        <v>5683</v>
      </c>
      <c r="F263" t="s">
        <v>5684</v>
      </c>
      <c r="G263" t="s">
        <v>329</v>
      </c>
      <c r="H263" s="35">
        <v>45701</v>
      </c>
      <c r="I263" t="s">
        <v>329</v>
      </c>
      <c r="K263" t="s">
        <v>329</v>
      </c>
      <c r="S263">
        <v>7</v>
      </c>
      <c r="U263">
        <v>9</v>
      </c>
      <c r="V263">
        <v>10</v>
      </c>
      <c r="AM263" t="str">
        <f t="shared" si="9"/>
        <v>7910</v>
      </c>
      <c r="AN263" s="2" t="s">
        <v>5916</v>
      </c>
    </row>
    <row r="264" spans="1:40" hidden="1" x14ac:dyDescent="0.25">
      <c r="A264" t="str">
        <f t="shared" si="8"/>
        <v>0753</v>
      </c>
      <c r="B264" t="s">
        <v>4470</v>
      </c>
      <c r="C264" t="s">
        <v>4471</v>
      </c>
      <c r="D264" t="s">
        <v>2476</v>
      </c>
      <c r="E264" t="s">
        <v>4472</v>
      </c>
      <c r="F264">
        <v>9783554668</v>
      </c>
      <c r="G264" t="s">
        <v>329</v>
      </c>
      <c r="H264" s="35">
        <v>45757</v>
      </c>
      <c r="I264" t="s">
        <v>329</v>
      </c>
      <c r="K264" t="s">
        <v>328</v>
      </c>
      <c r="Y264" t="s">
        <v>4</v>
      </c>
      <c r="Z264">
        <v>1</v>
      </c>
      <c r="AA264">
        <v>2</v>
      </c>
      <c r="AB264">
        <v>3</v>
      </c>
      <c r="AC264">
        <v>4</v>
      </c>
      <c r="AD264">
        <v>5</v>
      </c>
      <c r="AE264">
        <v>6</v>
      </c>
      <c r="AF264">
        <v>7</v>
      </c>
      <c r="AG264">
        <v>8</v>
      </c>
      <c r="AH264">
        <v>9</v>
      </c>
      <c r="AI264">
        <v>10</v>
      </c>
      <c r="AJ264">
        <v>11</v>
      </c>
      <c r="AK264">
        <v>12</v>
      </c>
      <c r="AM264" t="str">
        <f t="shared" si="9"/>
        <v/>
      </c>
      <c r="AN264" t="s">
        <v>4434</v>
      </c>
    </row>
    <row r="265" spans="1:40" hidden="1" x14ac:dyDescent="0.25">
      <c r="A265" t="str">
        <f t="shared" si="8"/>
        <v>0755</v>
      </c>
      <c r="B265" t="s">
        <v>5302</v>
      </c>
      <c r="C265" t="s">
        <v>2607</v>
      </c>
      <c r="D265" t="s">
        <v>350</v>
      </c>
      <c r="E265" t="s">
        <v>4116</v>
      </c>
      <c r="F265">
        <v>7745713308</v>
      </c>
      <c r="G265" t="s">
        <v>329</v>
      </c>
      <c r="H265" s="35">
        <v>45757</v>
      </c>
      <c r="I265" t="s">
        <v>329</v>
      </c>
      <c r="K265" t="s">
        <v>329</v>
      </c>
      <c r="S265">
        <v>7</v>
      </c>
      <c r="T265">
        <v>8</v>
      </c>
      <c r="U265">
        <v>9</v>
      </c>
      <c r="V265">
        <v>10</v>
      </c>
      <c r="W265">
        <v>11</v>
      </c>
      <c r="X265">
        <v>12</v>
      </c>
      <c r="AM265" t="str">
        <f t="shared" si="9"/>
        <v>789101112</v>
      </c>
      <c r="AN265" s="2" t="s">
        <v>3</v>
      </c>
    </row>
    <row r="266" spans="1:40" hidden="1" x14ac:dyDescent="0.25">
      <c r="A266" t="str">
        <f t="shared" si="8"/>
        <v>0760</v>
      </c>
      <c r="B266" t="s">
        <v>4560</v>
      </c>
      <c r="C266" t="s">
        <v>4479</v>
      </c>
      <c r="D266" t="s">
        <v>4480</v>
      </c>
      <c r="E266" t="s">
        <v>4481</v>
      </c>
      <c r="F266" t="s">
        <v>4482</v>
      </c>
      <c r="G266" t="s">
        <v>329</v>
      </c>
      <c r="H266" s="35">
        <v>45757</v>
      </c>
      <c r="I266" t="s">
        <v>328</v>
      </c>
      <c r="AM266" t="str">
        <f t="shared" si="9"/>
        <v/>
      </c>
      <c r="AN266"/>
    </row>
    <row r="267" spans="1:40" ht="120" hidden="1" x14ac:dyDescent="0.25">
      <c r="A267" t="str">
        <f t="shared" si="8"/>
        <v>0763</v>
      </c>
      <c r="B267" t="s">
        <v>4853</v>
      </c>
      <c r="C267" t="s">
        <v>5471</v>
      </c>
      <c r="D267" t="s">
        <v>5571</v>
      </c>
      <c r="E267" t="s">
        <v>5472</v>
      </c>
      <c r="F267" t="s">
        <v>5572</v>
      </c>
      <c r="G267" t="s">
        <v>329</v>
      </c>
      <c r="H267" s="35">
        <v>45755</v>
      </c>
      <c r="I267" t="s">
        <v>329</v>
      </c>
      <c r="J267" s="71" t="s">
        <v>5570</v>
      </c>
      <c r="K267" t="s">
        <v>329</v>
      </c>
      <c r="U267">
        <v>9</v>
      </c>
      <c r="AM267" t="str">
        <f t="shared" si="9"/>
        <v>9</v>
      </c>
      <c r="AN267" s="2" t="s">
        <v>1</v>
      </c>
    </row>
    <row r="268" spans="1:40" hidden="1" x14ac:dyDescent="0.25">
      <c r="A268" t="str">
        <f t="shared" si="8"/>
        <v>0765</v>
      </c>
      <c r="B268" t="s">
        <v>5324</v>
      </c>
      <c r="C268" t="s">
        <v>5332</v>
      </c>
      <c r="D268" t="s">
        <v>5573</v>
      </c>
      <c r="E268" t="s">
        <v>5333</v>
      </c>
      <c r="F268" t="s">
        <v>5574</v>
      </c>
      <c r="G268" t="s">
        <v>329</v>
      </c>
      <c r="H268" s="35">
        <v>45764</v>
      </c>
      <c r="I268" t="s">
        <v>329</v>
      </c>
      <c r="K268" t="s">
        <v>328</v>
      </c>
      <c r="Y268" t="s">
        <v>4</v>
      </c>
      <c r="Z268">
        <v>1</v>
      </c>
      <c r="AA268">
        <v>2</v>
      </c>
      <c r="AB268">
        <v>3</v>
      </c>
      <c r="AC268">
        <v>4</v>
      </c>
      <c r="AD268">
        <v>5</v>
      </c>
      <c r="AE268">
        <v>6</v>
      </c>
      <c r="AF268">
        <v>7</v>
      </c>
      <c r="AG268">
        <v>8</v>
      </c>
      <c r="AH268">
        <v>9</v>
      </c>
      <c r="AI268">
        <v>10</v>
      </c>
      <c r="AJ268">
        <v>11</v>
      </c>
      <c r="AK268">
        <v>12</v>
      </c>
      <c r="AM268" t="str">
        <f t="shared" si="9"/>
        <v/>
      </c>
      <c r="AN268" t="s">
        <v>4434</v>
      </c>
    </row>
    <row r="269" spans="1:40" hidden="1" x14ac:dyDescent="0.25">
      <c r="A269" t="str">
        <f t="shared" si="8"/>
        <v>0766</v>
      </c>
      <c r="B269" t="s">
        <v>4521</v>
      </c>
      <c r="C269" t="s">
        <v>4522</v>
      </c>
      <c r="D269" t="s">
        <v>4075</v>
      </c>
      <c r="E269" t="s">
        <v>4523</v>
      </c>
      <c r="F269" t="s">
        <v>1147</v>
      </c>
      <c r="G269" t="s">
        <v>329</v>
      </c>
      <c r="H269" s="35">
        <v>45761</v>
      </c>
      <c r="I269" t="s">
        <v>329</v>
      </c>
      <c r="K269" t="s">
        <v>329</v>
      </c>
      <c r="L269" t="s">
        <v>4</v>
      </c>
      <c r="M269">
        <v>1</v>
      </c>
      <c r="N269">
        <v>2</v>
      </c>
      <c r="P269">
        <v>4</v>
      </c>
      <c r="Q269">
        <v>5</v>
      </c>
      <c r="R269">
        <v>6</v>
      </c>
      <c r="S269">
        <v>7</v>
      </c>
      <c r="T269">
        <v>8</v>
      </c>
      <c r="U269">
        <v>9</v>
      </c>
      <c r="V269">
        <v>10</v>
      </c>
      <c r="W269">
        <v>11</v>
      </c>
      <c r="AM269" t="str">
        <f t="shared" si="9"/>
        <v>K124567891011</v>
      </c>
      <c r="AN269" s="2" t="s">
        <v>5925</v>
      </c>
    </row>
    <row r="270" spans="1:40" hidden="1" x14ac:dyDescent="0.25">
      <c r="A270" t="str">
        <f t="shared" si="8"/>
        <v>0767</v>
      </c>
      <c r="B270" t="s">
        <v>5650</v>
      </c>
      <c r="C270" t="s">
        <v>2700</v>
      </c>
      <c r="D270" t="s">
        <v>2470</v>
      </c>
      <c r="E270" t="s">
        <v>2701</v>
      </c>
      <c r="F270" t="s">
        <v>5651</v>
      </c>
      <c r="G270" t="s">
        <v>328</v>
      </c>
      <c r="H270"/>
      <c r="I270" t="s">
        <v>329</v>
      </c>
      <c r="AM270" t="str">
        <f t="shared" si="9"/>
        <v/>
      </c>
      <c r="AN270" t="s">
        <v>4434</v>
      </c>
    </row>
    <row r="271" spans="1:40" hidden="1" x14ac:dyDescent="0.25">
      <c r="A271" t="str">
        <f t="shared" si="8"/>
        <v>0770</v>
      </c>
      <c r="B271" t="s">
        <v>4530</v>
      </c>
      <c r="C271" t="s">
        <v>4344</v>
      </c>
      <c r="D271" t="s">
        <v>350</v>
      </c>
      <c r="E271" t="s">
        <v>4345</v>
      </c>
      <c r="F271">
        <v>5083473077</v>
      </c>
      <c r="G271" t="s">
        <v>329</v>
      </c>
      <c r="H271" s="35">
        <v>45728</v>
      </c>
      <c r="I271" t="s">
        <v>329</v>
      </c>
      <c r="K271" t="s">
        <v>329</v>
      </c>
      <c r="S271">
        <v>7</v>
      </c>
      <c r="T271">
        <v>8</v>
      </c>
      <c r="AM271" t="str">
        <f t="shared" si="9"/>
        <v>78</v>
      </c>
      <c r="AN271" s="2" t="s">
        <v>5935</v>
      </c>
    </row>
    <row r="272" spans="1:40" hidden="1" x14ac:dyDescent="0.25">
      <c r="A272" t="str">
        <f t="shared" si="8"/>
        <v>0773</v>
      </c>
      <c r="B272" t="s">
        <v>2471</v>
      </c>
      <c r="C272" t="s">
        <v>4328</v>
      </c>
      <c r="D272" t="s">
        <v>350</v>
      </c>
      <c r="E272" t="s">
        <v>2472</v>
      </c>
      <c r="F272">
        <v>9785184277</v>
      </c>
      <c r="G272" t="s">
        <v>329</v>
      </c>
      <c r="H272" s="35">
        <v>45700</v>
      </c>
      <c r="I272" t="s">
        <v>329</v>
      </c>
      <c r="K272" t="s">
        <v>328</v>
      </c>
      <c r="AM272" t="str">
        <f t="shared" si="9"/>
        <v/>
      </c>
      <c r="AN272" s="2" t="s">
        <v>4434</v>
      </c>
    </row>
    <row r="273" spans="1:40" hidden="1" x14ac:dyDescent="0.25">
      <c r="A273" t="str">
        <f t="shared" si="8"/>
        <v>0774</v>
      </c>
      <c r="B273" t="s">
        <v>4448</v>
      </c>
      <c r="C273" t="s">
        <v>5840</v>
      </c>
      <c r="D273" t="s">
        <v>5841</v>
      </c>
      <c r="E273" t="s">
        <v>5842</v>
      </c>
      <c r="F273">
        <v>5086932007</v>
      </c>
      <c r="G273" t="s">
        <v>329</v>
      </c>
      <c r="H273" s="35">
        <v>45733</v>
      </c>
      <c r="I273" t="s">
        <v>329</v>
      </c>
      <c r="K273" t="s">
        <v>328</v>
      </c>
      <c r="Y273" t="s">
        <v>4</v>
      </c>
      <c r="Z273">
        <v>1</v>
      </c>
      <c r="AA273">
        <v>2</v>
      </c>
      <c r="AB273">
        <v>3</v>
      </c>
      <c r="AC273">
        <v>4</v>
      </c>
      <c r="AD273">
        <v>5</v>
      </c>
      <c r="AE273">
        <v>6</v>
      </c>
      <c r="AF273">
        <v>7</v>
      </c>
      <c r="AG273">
        <v>8</v>
      </c>
      <c r="AM273" t="str">
        <f t="shared" si="9"/>
        <v/>
      </c>
      <c r="AN273" t="s">
        <v>4434</v>
      </c>
    </row>
    <row r="274" spans="1:40" hidden="1" x14ac:dyDescent="0.25">
      <c r="A274" t="str">
        <f t="shared" si="8"/>
        <v>0775</v>
      </c>
      <c r="B274" t="s">
        <v>4600</v>
      </c>
      <c r="C274" t="s">
        <v>4854</v>
      </c>
      <c r="D274" t="s">
        <v>4169</v>
      </c>
      <c r="E274" t="s">
        <v>4855</v>
      </c>
      <c r="F274" t="s">
        <v>1289</v>
      </c>
      <c r="G274" t="s">
        <v>329</v>
      </c>
      <c r="H274" s="35">
        <v>45754</v>
      </c>
      <c r="I274" t="s">
        <v>329</v>
      </c>
      <c r="K274" t="s">
        <v>329</v>
      </c>
      <c r="U274">
        <v>9</v>
      </c>
      <c r="V274">
        <v>10</v>
      </c>
      <c r="AM274" t="str">
        <f t="shared" si="9"/>
        <v>910</v>
      </c>
      <c r="AN274" s="2" t="s">
        <v>5936</v>
      </c>
    </row>
    <row r="275" spans="1:40" hidden="1" x14ac:dyDescent="0.25">
      <c r="A275" t="str">
        <f t="shared" si="8"/>
        <v>0778</v>
      </c>
      <c r="B275" t="s">
        <v>4151</v>
      </c>
      <c r="C275" t="s">
        <v>5575</v>
      </c>
      <c r="D275" t="s">
        <v>4030</v>
      </c>
      <c r="E275" t="s">
        <v>5576</v>
      </c>
      <c r="F275">
        <v>4134365991</v>
      </c>
      <c r="G275" t="s">
        <v>329</v>
      </c>
      <c r="H275" s="35">
        <v>45733</v>
      </c>
      <c r="I275" t="s">
        <v>329</v>
      </c>
      <c r="K275" t="s">
        <v>328</v>
      </c>
      <c r="Y275" t="s">
        <v>4</v>
      </c>
      <c r="Z275">
        <v>1</v>
      </c>
      <c r="AA275">
        <v>2</v>
      </c>
      <c r="AB275">
        <v>3</v>
      </c>
      <c r="AC275">
        <v>4</v>
      </c>
      <c r="AD275">
        <v>5</v>
      </c>
      <c r="AE275">
        <v>6</v>
      </c>
      <c r="AF275">
        <v>7</v>
      </c>
      <c r="AG275">
        <v>8</v>
      </c>
      <c r="AH275">
        <v>9</v>
      </c>
      <c r="AI275">
        <v>10</v>
      </c>
      <c r="AJ275">
        <v>11</v>
      </c>
      <c r="AK275">
        <v>12</v>
      </c>
      <c r="AM275" t="str">
        <f t="shared" si="9"/>
        <v/>
      </c>
      <c r="AN275" t="s">
        <v>4434</v>
      </c>
    </row>
    <row r="276" spans="1:40" hidden="1" x14ac:dyDescent="0.25">
      <c r="A276" t="str">
        <f t="shared" si="8"/>
        <v>0780</v>
      </c>
      <c r="B276" t="s">
        <v>5779</v>
      </c>
      <c r="C276" t="s">
        <v>5780</v>
      </c>
      <c r="D276" t="s">
        <v>2470</v>
      </c>
      <c r="E276" t="s">
        <v>5781</v>
      </c>
      <c r="F276">
        <v>7816187412</v>
      </c>
      <c r="G276" t="s">
        <v>329</v>
      </c>
      <c r="H276" s="35">
        <v>45784</v>
      </c>
      <c r="I276" t="s">
        <v>329</v>
      </c>
      <c r="K276" t="s">
        <v>329</v>
      </c>
      <c r="L276" t="s">
        <v>4</v>
      </c>
      <c r="W276">
        <v>11</v>
      </c>
      <c r="AM276" t="str">
        <f t="shared" si="9"/>
        <v>K11</v>
      </c>
      <c r="AN276" s="2" t="s">
        <v>5914</v>
      </c>
    </row>
    <row r="277" spans="1:40" hidden="1" x14ac:dyDescent="0.25">
      <c r="A277" t="str">
        <f t="shared" si="8"/>
        <v>0801</v>
      </c>
      <c r="B277" t="s">
        <v>4495</v>
      </c>
      <c r="C277" t="s">
        <v>457</v>
      </c>
      <c r="D277" t="s">
        <v>5577</v>
      </c>
      <c r="E277" t="s">
        <v>5578</v>
      </c>
      <c r="F277">
        <v>5082639602</v>
      </c>
      <c r="G277" t="s">
        <v>329</v>
      </c>
      <c r="H277" s="35">
        <v>45727</v>
      </c>
      <c r="I277" t="s">
        <v>328</v>
      </c>
      <c r="AM277" t="str">
        <f t="shared" si="9"/>
        <v/>
      </c>
      <c r="AN277"/>
    </row>
    <row r="278" spans="1:40" ht="285" hidden="1" x14ac:dyDescent="0.25">
      <c r="A278" t="str">
        <f t="shared" si="8"/>
        <v>0805</v>
      </c>
      <c r="B278" t="s">
        <v>5732</v>
      </c>
      <c r="C278" t="s">
        <v>5733</v>
      </c>
      <c r="D278" t="s">
        <v>2724</v>
      </c>
      <c r="E278" t="s">
        <v>612</v>
      </c>
      <c r="F278">
        <v>5085297758</v>
      </c>
      <c r="G278" t="s">
        <v>329</v>
      </c>
      <c r="H278" s="35">
        <v>45729</v>
      </c>
      <c r="I278" t="s">
        <v>328</v>
      </c>
      <c r="J278" s="71" t="s">
        <v>5579</v>
      </c>
      <c r="AM278" t="str">
        <f t="shared" si="9"/>
        <v/>
      </c>
      <c r="AN278"/>
    </row>
    <row r="279" spans="1:40" ht="409.5" hidden="1" x14ac:dyDescent="0.25">
      <c r="A279" t="str">
        <f t="shared" si="8"/>
        <v>0806</v>
      </c>
      <c r="B279" t="s">
        <v>4541</v>
      </c>
      <c r="C279" t="s">
        <v>4542</v>
      </c>
      <c r="D279" t="s">
        <v>4543</v>
      </c>
      <c r="E279" t="s">
        <v>4544</v>
      </c>
      <c r="F279">
        <v>7818285800</v>
      </c>
      <c r="G279" t="s">
        <v>329</v>
      </c>
      <c r="H279" s="35">
        <v>45762</v>
      </c>
      <c r="I279" t="s">
        <v>328</v>
      </c>
      <c r="J279" s="71" t="s">
        <v>5734</v>
      </c>
      <c r="AM279" t="str">
        <f t="shared" si="9"/>
        <v/>
      </c>
      <c r="AN279"/>
    </row>
    <row r="280" spans="1:40" ht="135" hidden="1" x14ac:dyDescent="0.25">
      <c r="A280" t="str">
        <f t="shared" si="8"/>
        <v>0810</v>
      </c>
      <c r="B280" t="s">
        <v>4606</v>
      </c>
      <c r="C280" t="s">
        <v>4607</v>
      </c>
      <c r="D280" t="s">
        <v>2724</v>
      </c>
      <c r="E280" t="s">
        <v>708</v>
      </c>
      <c r="F280" t="s">
        <v>4608</v>
      </c>
      <c r="G280" t="s">
        <v>329</v>
      </c>
      <c r="H280" s="35">
        <v>45784</v>
      </c>
      <c r="I280" t="s">
        <v>328</v>
      </c>
      <c r="J280" s="71" t="s">
        <v>5580</v>
      </c>
      <c r="AM280" t="str">
        <f t="shared" si="9"/>
        <v/>
      </c>
      <c r="AN280"/>
    </row>
    <row r="281" spans="1:40" hidden="1" x14ac:dyDescent="0.25">
      <c r="A281" t="str">
        <f t="shared" si="8"/>
        <v>0815</v>
      </c>
      <c r="B281" t="s">
        <v>5817</v>
      </c>
      <c r="C281" t="s">
        <v>5818</v>
      </c>
      <c r="D281" t="s">
        <v>5819</v>
      </c>
      <c r="E281" t="s">
        <v>5820</v>
      </c>
      <c r="F281" t="s">
        <v>5821</v>
      </c>
      <c r="G281" t="s">
        <v>329</v>
      </c>
      <c r="H281" s="35">
        <v>45806</v>
      </c>
      <c r="I281" t="s">
        <v>328</v>
      </c>
      <c r="J281" s="71" t="s">
        <v>4858</v>
      </c>
      <c r="AM281" t="str">
        <f t="shared" si="9"/>
        <v/>
      </c>
      <c r="AN281"/>
    </row>
    <row r="282" spans="1:40" ht="285" hidden="1" x14ac:dyDescent="0.25">
      <c r="A282" t="str">
        <f t="shared" si="8"/>
        <v>0817</v>
      </c>
      <c r="B282" t="s">
        <v>4561</v>
      </c>
      <c r="C282" t="s">
        <v>4562</v>
      </c>
      <c r="D282" t="s">
        <v>4563</v>
      </c>
      <c r="E282" t="s">
        <v>4564</v>
      </c>
      <c r="F282">
        <v>9783044700</v>
      </c>
      <c r="G282" t="s">
        <v>329</v>
      </c>
      <c r="H282" s="35">
        <v>45757</v>
      </c>
      <c r="I282" t="s">
        <v>328</v>
      </c>
      <c r="J282" s="71" t="s">
        <v>5822</v>
      </c>
      <c r="AM282" t="str">
        <f t="shared" si="9"/>
        <v/>
      </c>
      <c r="AN282"/>
    </row>
    <row r="283" spans="1:40" ht="30" hidden="1" x14ac:dyDescent="0.25">
      <c r="A283" t="str">
        <f t="shared" si="8"/>
        <v>0818</v>
      </c>
      <c r="B283" t="s">
        <v>4536</v>
      </c>
      <c r="C283" t="s">
        <v>5582</v>
      </c>
      <c r="D283" t="s">
        <v>4578</v>
      </c>
      <c r="E283" t="s">
        <v>4579</v>
      </c>
      <c r="F283">
        <v>14138634239</v>
      </c>
      <c r="G283" t="s">
        <v>329</v>
      </c>
      <c r="H283" s="35">
        <v>45728</v>
      </c>
      <c r="I283" t="s">
        <v>328</v>
      </c>
      <c r="J283" s="71" t="s">
        <v>5581</v>
      </c>
      <c r="AM283" t="str">
        <f t="shared" si="9"/>
        <v/>
      </c>
      <c r="AN283"/>
    </row>
    <row r="284" spans="1:40" ht="75" hidden="1" x14ac:dyDescent="0.25">
      <c r="A284" t="str">
        <f t="shared" si="8"/>
        <v>0821</v>
      </c>
      <c r="B284" t="s">
        <v>2477</v>
      </c>
      <c r="C284" t="s">
        <v>4453</v>
      </c>
      <c r="D284" t="s">
        <v>4859</v>
      </c>
      <c r="E284" t="s">
        <v>4454</v>
      </c>
      <c r="F284" t="s">
        <v>4455</v>
      </c>
      <c r="G284" t="s">
        <v>329</v>
      </c>
      <c r="H284" s="35">
        <v>45729</v>
      </c>
      <c r="I284" t="s">
        <v>328</v>
      </c>
      <c r="J284" s="71" t="s">
        <v>5583</v>
      </c>
      <c r="AM284" t="str">
        <f t="shared" si="9"/>
        <v/>
      </c>
      <c r="AN284"/>
    </row>
    <row r="285" spans="1:40" ht="285" hidden="1" x14ac:dyDescent="0.25">
      <c r="A285" t="str">
        <f t="shared" si="8"/>
        <v>0823</v>
      </c>
      <c r="B285" t="s">
        <v>5858</v>
      </c>
      <c r="C285" t="s">
        <v>5859</v>
      </c>
      <c r="D285" t="s">
        <v>350</v>
      </c>
      <c r="E285" t="s">
        <v>1164</v>
      </c>
      <c r="F285">
        <v>9786860194</v>
      </c>
      <c r="G285" t="s">
        <v>329</v>
      </c>
      <c r="H285" s="35">
        <v>45741</v>
      </c>
      <c r="I285" t="s">
        <v>328</v>
      </c>
      <c r="J285" s="71" t="s">
        <v>5584</v>
      </c>
      <c r="AM285" t="str">
        <f t="shared" si="9"/>
        <v/>
      </c>
      <c r="AN285"/>
    </row>
    <row r="286" spans="1:40" ht="75" hidden="1" x14ac:dyDescent="0.25">
      <c r="A286" t="str">
        <f t="shared" si="8"/>
        <v>0825</v>
      </c>
      <c r="B286" t="s">
        <v>5658</v>
      </c>
      <c r="C286" t="s">
        <v>4369</v>
      </c>
      <c r="D286" t="s">
        <v>350</v>
      </c>
      <c r="E286" t="s">
        <v>5659</v>
      </c>
      <c r="F286">
        <v>5089983321</v>
      </c>
      <c r="G286" t="s">
        <v>329</v>
      </c>
      <c r="H286" s="35">
        <v>45776</v>
      </c>
      <c r="I286" t="s">
        <v>328</v>
      </c>
      <c r="J286" s="71" t="s">
        <v>5860</v>
      </c>
      <c r="AM286" t="str">
        <f t="shared" si="9"/>
        <v/>
      </c>
      <c r="AN286"/>
    </row>
    <row r="287" spans="1:40" ht="135" x14ac:dyDescent="0.25">
      <c r="A287" t="str">
        <f t="shared" si="8"/>
        <v>0828</v>
      </c>
      <c r="B287" t="s">
        <v>5327</v>
      </c>
      <c r="C287" t="s">
        <v>5335</v>
      </c>
      <c r="D287" t="s">
        <v>5336</v>
      </c>
      <c r="E287" t="s">
        <v>5337</v>
      </c>
      <c r="F287">
        <v>9784414948</v>
      </c>
      <c r="G287" t="s">
        <v>329</v>
      </c>
      <c r="H287" s="35">
        <v>45764</v>
      </c>
      <c r="I287" t="s">
        <v>328</v>
      </c>
      <c r="J287" s="71" t="s">
        <v>5660</v>
      </c>
      <c r="AM287" t="str">
        <f t="shared" si="9"/>
        <v/>
      </c>
      <c r="AN287"/>
    </row>
    <row r="288" spans="1:40" ht="105" hidden="1" x14ac:dyDescent="0.25">
      <c r="A288" t="str">
        <f t="shared" si="8"/>
        <v>0829</v>
      </c>
      <c r="B288" t="s">
        <v>4160</v>
      </c>
      <c r="C288" t="s">
        <v>2109</v>
      </c>
      <c r="D288" t="s">
        <v>350</v>
      </c>
      <c r="E288" t="s">
        <v>2113</v>
      </c>
      <c r="F288" t="s">
        <v>2111</v>
      </c>
      <c r="G288" t="s">
        <v>329</v>
      </c>
      <c r="H288" s="35">
        <v>45754</v>
      </c>
      <c r="I288" t="s">
        <v>328</v>
      </c>
      <c r="J288" s="71" t="s">
        <v>5585</v>
      </c>
      <c r="AL288" s="32"/>
      <c r="AM288" t="str">
        <f t="shared" si="9"/>
        <v/>
      </c>
      <c r="AN288" s="32"/>
    </row>
    <row r="289" spans="1:40" ht="150" hidden="1" x14ac:dyDescent="0.25">
      <c r="A289" t="str">
        <f t="shared" si="8"/>
        <v>0830</v>
      </c>
      <c r="B289" t="s">
        <v>4769</v>
      </c>
      <c r="C289" t="s">
        <v>5587</v>
      </c>
      <c r="D289" t="s">
        <v>350</v>
      </c>
      <c r="E289" t="s">
        <v>5588</v>
      </c>
      <c r="F289">
        <v>7812741021</v>
      </c>
      <c r="G289" t="s">
        <v>329</v>
      </c>
      <c r="H289" s="35">
        <v>45755</v>
      </c>
      <c r="I289" t="s">
        <v>328</v>
      </c>
      <c r="J289" s="71" t="s">
        <v>5586</v>
      </c>
      <c r="AL289" s="32"/>
      <c r="AM289" t="str">
        <f t="shared" si="9"/>
        <v/>
      </c>
      <c r="AN289" s="32"/>
    </row>
    <row r="290" spans="1:40" ht="75" hidden="1" x14ac:dyDescent="0.25">
      <c r="A290" t="str">
        <f t="shared" si="8"/>
        <v>0832</v>
      </c>
      <c r="B290" t="s">
        <v>4496</v>
      </c>
      <c r="C290" t="s">
        <v>4861</v>
      </c>
      <c r="D290" t="s">
        <v>4862</v>
      </c>
      <c r="E290" t="s">
        <v>4863</v>
      </c>
      <c r="F290" t="s">
        <v>4864</v>
      </c>
      <c r="G290" t="s">
        <v>329</v>
      </c>
      <c r="H290" s="35">
        <v>45749</v>
      </c>
      <c r="I290" t="s">
        <v>329</v>
      </c>
      <c r="J290" s="71" t="s">
        <v>5589</v>
      </c>
      <c r="K290" t="s">
        <v>329</v>
      </c>
      <c r="V290">
        <v>10</v>
      </c>
      <c r="W290">
        <v>11</v>
      </c>
      <c r="X290">
        <v>12</v>
      </c>
      <c r="AL290" s="32"/>
      <c r="AM290" t="str">
        <f t="shared" si="9"/>
        <v>101112</v>
      </c>
      <c r="AN290" s="70" t="s">
        <v>4428</v>
      </c>
    </row>
    <row r="291" spans="1:40" hidden="1" x14ac:dyDescent="0.25">
      <c r="A291" t="str">
        <f t="shared" si="8"/>
        <v>0851</v>
      </c>
      <c r="B291" t="s">
        <v>3957</v>
      </c>
      <c r="C291" t="s">
        <v>3958</v>
      </c>
      <c r="D291" t="s">
        <v>350</v>
      </c>
      <c r="E291" t="s">
        <v>1819</v>
      </c>
      <c r="F291" t="s">
        <v>3959</v>
      </c>
      <c r="G291" t="s">
        <v>329</v>
      </c>
      <c r="H291" s="35">
        <v>45666</v>
      </c>
      <c r="I291" t="s">
        <v>328</v>
      </c>
      <c r="AM291" t="str">
        <f t="shared" si="9"/>
        <v/>
      </c>
      <c r="AN291"/>
    </row>
    <row r="292" spans="1:40" ht="90" hidden="1" x14ac:dyDescent="0.25">
      <c r="A292" t="str">
        <f t="shared" si="8"/>
        <v>0852</v>
      </c>
      <c r="B292" t="s">
        <v>5625</v>
      </c>
      <c r="C292" t="s">
        <v>5626</v>
      </c>
      <c r="D292" t="s">
        <v>350</v>
      </c>
      <c r="E292" t="s">
        <v>1680</v>
      </c>
      <c r="F292" t="s">
        <v>5627</v>
      </c>
      <c r="G292" t="s">
        <v>329</v>
      </c>
      <c r="H292" s="35">
        <v>45790</v>
      </c>
      <c r="I292" t="s">
        <v>328</v>
      </c>
      <c r="J292" s="71" t="s">
        <v>4865</v>
      </c>
      <c r="AL292" s="32"/>
      <c r="AM292" t="str">
        <f t="shared" si="9"/>
        <v/>
      </c>
      <c r="AN292" s="32"/>
    </row>
    <row r="293" spans="1:40" ht="45" hidden="1" x14ac:dyDescent="0.25">
      <c r="A293" t="str">
        <f t="shared" si="8"/>
        <v>0853</v>
      </c>
      <c r="B293" t="s">
        <v>4746</v>
      </c>
      <c r="C293" t="s">
        <v>4747</v>
      </c>
      <c r="D293" t="s">
        <v>4030</v>
      </c>
      <c r="E293" t="s">
        <v>4748</v>
      </c>
      <c r="F293" t="s">
        <v>1810</v>
      </c>
      <c r="G293" t="s">
        <v>329</v>
      </c>
      <c r="H293" s="35">
        <v>45701</v>
      </c>
      <c r="I293" t="s">
        <v>328</v>
      </c>
      <c r="J293" s="71" t="s">
        <v>5628</v>
      </c>
      <c r="AM293" t="str">
        <f t="shared" si="9"/>
        <v/>
      </c>
      <c r="AN293"/>
    </row>
    <row r="294" spans="1:40" ht="90" hidden="1" x14ac:dyDescent="0.25">
      <c r="A294" t="str">
        <f t="shared" si="8"/>
        <v>0855</v>
      </c>
      <c r="B294" t="s">
        <v>4422</v>
      </c>
      <c r="C294" t="s">
        <v>1847</v>
      </c>
      <c r="D294" t="s">
        <v>350</v>
      </c>
      <c r="E294" t="s">
        <v>5591</v>
      </c>
      <c r="F294">
        <v>5087638011</v>
      </c>
      <c r="G294" t="s">
        <v>329</v>
      </c>
      <c r="H294" s="35">
        <v>45742</v>
      </c>
      <c r="I294" t="s">
        <v>328</v>
      </c>
      <c r="J294" s="71" t="s">
        <v>5590</v>
      </c>
      <c r="AM294" t="str">
        <f t="shared" si="9"/>
        <v/>
      </c>
      <c r="AN294"/>
    </row>
    <row r="295" spans="1:40" ht="60" hidden="1" x14ac:dyDescent="0.25">
      <c r="A295" t="str">
        <f t="shared" si="8"/>
        <v>0860</v>
      </c>
      <c r="B295" t="s">
        <v>5856</v>
      </c>
      <c r="C295" t="s">
        <v>4390</v>
      </c>
      <c r="D295" t="s">
        <v>350</v>
      </c>
      <c r="E295" t="s">
        <v>4391</v>
      </c>
      <c r="F295" t="s">
        <v>5857</v>
      </c>
      <c r="G295" t="s">
        <v>328</v>
      </c>
      <c r="H295"/>
      <c r="I295" t="s">
        <v>329</v>
      </c>
      <c r="J295" s="71" t="s">
        <v>5592</v>
      </c>
      <c r="AL295" s="32"/>
      <c r="AM295" t="str">
        <f t="shared" si="9"/>
        <v/>
      </c>
      <c r="AN295" s="32" t="s">
        <v>4434</v>
      </c>
    </row>
    <row r="296" spans="1:40" hidden="1" x14ac:dyDescent="0.25">
      <c r="A296" t="str">
        <f t="shared" si="8"/>
        <v>0871</v>
      </c>
      <c r="B296" t="s">
        <v>5646</v>
      </c>
      <c r="C296" t="s">
        <v>5647</v>
      </c>
      <c r="D296" t="s">
        <v>5648</v>
      </c>
      <c r="E296" t="s">
        <v>4598</v>
      </c>
      <c r="F296">
        <v>9786713602</v>
      </c>
      <c r="G296" t="s">
        <v>329</v>
      </c>
      <c r="H296" s="35">
        <v>45776</v>
      </c>
      <c r="I296" t="s">
        <v>328</v>
      </c>
      <c r="AL296" s="32"/>
      <c r="AM296" t="str">
        <f t="shared" si="9"/>
        <v/>
      </c>
      <c r="AN296" s="32"/>
    </row>
    <row r="297" spans="1:40" ht="345" hidden="1" x14ac:dyDescent="0.25">
      <c r="A297" t="str">
        <f t="shared" si="8"/>
        <v>0872</v>
      </c>
      <c r="B297" t="s">
        <v>4518</v>
      </c>
      <c r="C297" t="s">
        <v>4866</v>
      </c>
      <c r="D297" t="s">
        <v>4867</v>
      </c>
      <c r="E297" t="s">
        <v>4868</v>
      </c>
      <c r="F297" t="s">
        <v>4869</v>
      </c>
      <c r="G297" t="s">
        <v>329</v>
      </c>
      <c r="H297" s="35">
        <v>45755</v>
      </c>
      <c r="I297" t="s">
        <v>328</v>
      </c>
      <c r="J297" s="71" t="s">
        <v>5649</v>
      </c>
      <c r="AL297" s="32"/>
      <c r="AM297" t="str">
        <f t="shared" si="9"/>
        <v/>
      </c>
      <c r="AN297" s="32"/>
    </row>
    <row r="298" spans="1:40" ht="180" hidden="1" x14ac:dyDescent="0.25">
      <c r="A298" t="str">
        <f t="shared" si="8"/>
        <v>0873</v>
      </c>
      <c r="B298" t="s">
        <v>5319</v>
      </c>
      <c r="C298" t="s">
        <v>5594</v>
      </c>
      <c r="D298" t="s">
        <v>2724</v>
      </c>
      <c r="E298" t="s">
        <v>2120</v>
      </c>
      <c r="F298" t="s">
        <v>5595</v>
      </c>
      <c r="G298" t="s">
        <v>329</v>
      </c>
      <c r="H298" s="35">
        <v>45763</v>
      </c>
      <c r="I298" t="s">
        <v>328</v>
      </c>
      <c r="J298" s="71" t="s">
        <v>5593</v>
      </c>
      <c r="AL298" s="32"/>
      <c r="AM298" t="str">
        <f t="shared" si="9"/>
        <v/>
      </c>
      <c r="AN298" s="32"/>
    </row>
    <row r="299" spans="1:40" ht="165" hidden="1" x14ac:dyDescent="0.25">
      <c r="A299" t="str">
        <f t="shared" si="8"/>
        <v>0876</v>
      </c>
      <c r="B299" t="s">
        <v>4643</v>
      </c>
      <c r="C299" t="s">
        <v>4644</v>
      </c>
      <c r="D299" t="s">
        <v>2724</v>
      </c>
      <c r="E299" t="s">
        <v>4645</v>
      </c>
      <c r="F299" t="s">
        <v>4646</v>
      </c>
      <c r="G299" t="s">
        <v>329</v>
      </c>
      <c r="H299" s="35">
        <v>45782</v>
      </c>
      <c r="I299" t="s">
        <v>328</v>
      </c>
      <c r="J299" s="71" t="s">
        <v>5596</v>
      </c>
      <c r="AM299" t="str">
        <f t="shared" si="9"/>
        <v/>
      </c>
      <c r="AN299"/>
    </row>
    <row r="300" spans="1:40" ht="195" hidden="1" x14ac:dyDescent="0.25">
      <c r="A300" t="str">
        <f t="shared" si="8"/>
        <v>0878</v>
      </c>
      <c r="B300" t="s">
        <v>5286</v>
      </c>
      <c r="C300" t="s">
        <v>5287</v>
      </c>
      <c r="D300" t="s">
        <v>350</v>
      </c>
      <c r="E300" t="s">
        <v>4401</v>
      </c>
      <c r="F300" t="s">
        <v>5598</v>
      </c>
      <c r="G300" t="s">
        <v>329</v>
      </c>
      <c r="H300" s="35">
        <v>45763</v>
      </c>
      <c r="I300" t="s">
        <v>328</v>
      </c>
      <c r="J300" s="71" t="s">
        <v>5597</v>
      </c>
      <c r="AL300" s="32"/>
      <c r="AM300" t="str">
        <f t="shared" si="9"/>
        <v/>
      </c>
      <c r="AN300" s="32"/>
    </row>
    <row r="301" spans="1:40" ht="105" hidden="1" x14ac:dyDescent="0.25">
      <c r="A301" t="str">
        <f t="shared" si="8"/>
        <v>0879</v>
      </c>
      <c r="B301" t="s">
        <v>3960</v>
      </c>
      <c r="C301" t="s">
        <v>5600</v>
      </c>
      <c r="D301" t="s">
        <v>350</v>
      </c>
      <c r="E301" t="s">
        <v>4070</v>
      </c>
      <c r="F301">
        <v>5087597711</v>
      </c>
      <c r="G301" t="s">
        <v>329</v>
      </c>
      <c r="H301" s="35">
        <v>45729</v>
      </c>
      <c r="I301" t="s">
        <v>328</v>
      </c>
      <c r="J301" s="71" t="s">
        <v>5599</v>
      </c>
      <c r="AL301" s="32"/>
      <c r="AM301" t="str">
        <f t="shared" si="9"/>
        <v/>
      </c>
      <c r="AN301" s="32"/>
    </row>
    <row r="302" spans="1:40" ht="30" hidden="1" x14ac:dyDescent="0.25">
      <c r="A302" t="str">
        <f t="shared" si="8"/>
        <v>0885</v>
      </c>
      <c r="B302" t="s">
        <v>4627</v>
      </c>
      <c r="C302" t="s">
        <v>4628</v>
      </c>
      <c r="D302" t="s">
        <v>350</v>
      </c>
      <c r="E302" t="s">
        <v>5602</v>
      </c>
      <c r="F302" t="s">
        <v>5603</v>
      </c>
      <c r="G302" t="s">
        <v>329</v>
      </c>
      <c r="H302" s="35">
        <v>45791</v>
      </c>
      <c r="I302" t="s">
        <v>328</v>
      </c>
      <c r="J302" s="71" t="s">
        <v>5601</v>
      </c>
      <c r="AL302" s="32"/>
      <c r="AM302" t="str">
        <f t="shared" si="9"/>
        <v/>
      </c>
      <c r="AN302" s="32"/>
    </row>
    <row r="303" spans="1:40" ht="150" hidden="1" x14ac:dyDescent="0.25">
      <c r="A303" t="str">
        <f t="shared" si="8"/>
        <v>0910</v>
      </c>
      <c r="B303" t="s">
        <v>4756</v>
      </c>
      <c r="C303" t="s">
        <v>4673</v>
      </c>
      <c r="D303" t="s">
        <v>350</v>
      </c>
      <c r="E303" t="s">
        <v>4674</v>
      </c>
      <c r="F303">
        <v>5086696744</v>
      </c>
      <c r="G303" t="s">
        <v>329</v>
      </c>
      <c r="H303" s="35">
        <v>45790</v>
      </c>
      <c r="I303" t="s">
        <v>328</v>
      </c>
      <c r="J303" s="71" t="s">
        <v>5604</v>
      </c>
      <c r="AL303" s="32"/>
      <c r="AM303" t="str">
        <f t="shared" si="9"/>
        <v/>
      </c>
      <c r="AN303" s="32"/>
    </row>
    <row r="304" spans="1:40" ht="135" hidden="1" x14ac:dyDescent="0.25">
      <c r="A304" t="str">
        <f t="shared" si="8"/>
        <v>0915</v>
      </c>
      <c r="B304" t="s">
        <v>5629</v>
      </c>
      <c r="C304" t="s">
        <v>5630</v>
      </c>
      <c r="D304" t="s">
        <v>2724</v>
      </c>
      <c r="E304" t="s">
        <v>4385</v>
      </c>
      <c r="F304">
        <v>5086680268</v>
      </c>
      <c r="G304" t="s">
        <v>329</v>
      </c>
      <c r="H304" s="35">
        <v>45798</v>
      </c>
      <c r="I304" t="s">
        <v>328</v>
      </c>
      <c r="J304" s="71" t="s">
        <v>4870</v>
      </c>
      <c r="AL304" s="32"/>
      <c r="AM304" t="str">
        <f t="shared" si="9"/>
        <v/>
      </c>
      <c r="AN304" s="32"/>
    </row>
    <row r="305" spans="1:40" ht="60" hidden="1" x14ac:dyDescent="0.25">
      <c r="A305" t="str">
        <f t="shared" si="8"/>
        <v/>
      </c>
      <c r="G305" s="35"/>
      <c r="J305" s="71" t="s">
        <v>5631</v>
      </c>
      <c r="AL305" s="32"/>
      <c r="AM305" t="str">
        <f t="shared" si="9"/>
        <v/>
      </c>
      <c r="AN305" s="32"/>
    </row>
    <row r="306" spans="1:40" hidden="1" x14ac:dyDescent="0.25">
      <c r="A306" t="str">
        <f t="shared" si="8"/>
        <v/>
      </c>
      <c r="AM306" t="str">
        <f t="shared" si="9"/>
        <v/>
      </c>
      <c r="AN306"/>
    </row>
    <row r="307" spans="1:40" hidden="1" x14ac:dyDescent="0.25">
      <c r="A307" t="str">
        <f t="shared" si="8"/>
        <v/>
      </c>
      <c r="G307" s="35"/>
      <c r="AL307" s="32"/>
      <c r="AM307" t="str">
        <f t="shared" si="9"/>
        <v/>
      </c>
      <c r="AN307" s="32"/>
    </row>
    <row r="308" spans="1:40" hidden="1" x14ac:dyDescent="0.25">
      <c r="A308" t="str">
        <f t="shared" si="8"/>
        <v/>
      </c>
      <c r="AL308" s="32"/>
      <c r="AM308" t="str">
        <f t="shared" si="9"/>
        <v/>
      </c>
      <c r="AN308" s="32"/>
    </row>
    <row r="309" spans="1:40" hidden="1" x14ac:dyDescent="0.25">
      <c r="A309" t="str">
        <f t="shared" si="8"/>
        <v/>
      </c>
      <c r="G309" s="35"/>
      <c r="AL309" s="32"/>
      <c r="AM309" t="str">
        <f t="shared" si="9"/>
        <v/>
      </c>
      <c r="AN309" s="32"/>
    </row>
    <row r="310" spans="1:40" hidden="1" x14ac:dyDescent="0.25">
      <c r="A310" t="str">
        <f t="shared" si="8"/>
        <v/>
      </c>
      <c r="G310" s="35"/>
      <c r="AL310" s="32"/>
      <c r="AM310" t="str">
        <f t="shared" si="9"/>
        <v/>
      </c>
      <c r="AN310" s="32"/>
    </row>
    <row r="311" spans="1:40" hidden="1" x14ac:dyDescent="0.25">
      <c r="A311" t="str">
        <f t="shared" si="8"/>
        <v/>
      </c>
      <c r="AM311" t="str">
        <f t="shared" si="9"/>
        <v/>
      </c>
      <c r="AN311"/>
    </row>
    <row r="312" spans="1:40" hidden="1" x14ac:dyDescent="0.25">
      <c r="A312" t="str">
        <f t="shared" si="8"/>
        <v/>
      </c>
      <c r="G312" s="35"/>
      <c r="AL312" s="32"/>
      <c r="AM312" t="str">
        <f t="shared" si="9"/>
        <v/>
      </c>
      <c r="AN312" s="32"/>
    </row>
    <row r="313" spans="1:40" hidden="1" x14ac:dyDescent="0.25">
      <c r="A313" t="str">
        <f t="shared" si="8"/>
        <v/>
      </c>
      <c r="AL313" s="32"/>
      <c r="AM313" t="str">
        <f t="shared" si="9"/>
        <v/>
      </c>
      <c r="AN313" s="32"/>
    </row>
    <row r="314" spans="1:40" hidden="1" x14ac:dyDescent="0.25">
      <c r="A314" t="str">
        <f t="shared" si="8"/>
        <v/>
      </c>
      <c r="AM314" t="str">
        <f t="shared" si="9"/>
        <v/>
      </c>
      <c r="AN314"/>
    </row>
    <row r="315" spans="1:40" hidden="1" x14ac:dyDescent="0.25">
      <c r="A315" t="str">
        <f t="shared" si="8"/>
        <v/>
      </c>
      <c r="AM315" t="str">
        <f t="shared" si="9"/>
        <v/>
      </c>
      <c r="AN315"/>
    </row>
    <row r="316" spans="1:40" hidden="1" x14ac:dyDescent="0.25">
      <c r="A316" t="str">
        <f t="shared" si="8"/>
        <v/>
      </c>
      <c r="G316" s="35"/>
      <c r="AL316" s="32"/>
      <c r="AM316" t="str">
        <f t="shared" si="9"/>
        <v/>
      </c>
      <c r="AN316" s="32"/>
    </row>
    <row r="317" spans="1:40" hidden="1" x14ac:dyDescent="0.25">
      <c r="A317" t="str">
        <f t="shared" si="8"/>
        <v/>
      </c>
      <c r="AM317" t="str">
        <f t="shared" si="9"/>
        <v/>
      </c>
      <c r="AN317"/>
    </row>
    <row r="318" spans="1:40" hidden="1" x14ac:dyDescent="0.25">
      <c r="A318" t="str">
        <f t="shared" si="8"/>
        <v/>
      </c>
      <c r="G318" s="35"/>
      <c r="AL318" s="32"/>
      <c r="AM318" t="str">
        <f t="shared" si="9"/>
        <v/>
      </c>
      <c r="AN318" s="32"/>
    </row>
    <row r="319" spans="1:40" hidden="1" x14ac:dyDescent="0.25">
      <c r="A319" t="str">
        <f t="shared" si="8"/>
        <v/>
      </c>
      <c r="AL319" s="32"/>
      <c r="AM319" t="str">
        <f t="shared" si="9"/>
        <v/>
      </c>
      <c r="AN319" s="32"/>
    </row>
    <row r="320" spans="1:40" hidden="1" x14ac:dyDescent="0.25">
      <c r="A320" t="str">
        <f t="shared" si="8"/>
        <v/>
      </c>
      <c r="AM320" t="str">
        <f t="shared" si="9"/>
        <v/>
      </c>
      <c r="AN320"/>
    </row>
    <row r="321" spans="1:57" hidden="1" x14ac:dyDescent="0.25">
      <c r="A321" t="str">
        <f t="shared" si="8"/>
        <v/>
      </c>
      <c r="G321" s="35"/>
      <c r="AL321" s="32"/>
      <c r="AM321" t="str">
        <f t="shared" si="9"/>
        <v/>
      </c>
      <c r="AN321" s="32"/>
    </row>
    <row r="322" spans="1:57" hidden="1" x14ac:dyDescent="0.25">
      <c r="A322" t="str">
        <f t="shared" si="8"/>
        <v/>
      </c>
      <c r="G322" s="35"/>
      <c r="AL322" s="32"/>
      <c r="AM322" t="str">
        <f t="shared" si="9"/>
        <v/>
      </c>
      <c r="AN322" s="32"/>
    </row>
    <row r="323" spans="1:57" hidden="1" x14ac:dyDescent="0.25">
      <c r="A323" t="str">
        <f t="shared" ref="A323:A346" si="10">LEFT(B323,4)</f>
        <v/>
      </c>
      <c r="G323" s="35"/>
      <c r="AL323" s="32"/>
      <c r="AM323" t="str">
        <f t="shared" ref="AM323:AM346" si="11">_xlfn.CONCAT(L323:X323)</f>
        <v/>
      </c>
      <c r="AN323" s="32"/>
    </row>
    <row r="324" spans="1:57" hidden="1" x14ac:dyDescent="0.25">
      <c r="A324" t="str">
        <f t="shared" si="10"/>
        <v/>
      </c>
      <c r="G324" s="35"/>
      <c r="AL324" s="32"/>
      <c r="AM324" t="str">
        <f t="shared" si="11"/>
        <v/>
      </c>
      <c r="AN324" s="32"/>
    </row>
    <row r="325" spans="1:57" hidden="1" x14ac:dyDescent="0.25">
      <c r="A325" t="str">
        <f t="shared" si="10"/>
        <v/>
      </c>
      <c r="B325" s="68"/>
      <c r="C325" s="68"/>
      <c r="D325" s="68"/>
      <c r="E325" s="68"/>
      <c r="F325" s="68"/>
      <c r="G325" s="68"/>
      <c r="H325" s="69"/>
      <c r="I325" s="68"/>
      <c r="J325" s="72"/>
      <c r="K325" s="68"/>
      <c r="L325" s="68"/>
      <c r="M325" s="68"/>
      <c r="N325" s="68"/>
      <c r="O325" s="68"/>
      <c r="P325" s="68"/>
      <c r="Q325" s="68"/>
      <c r="R325" s="68"/>
      <c r="S325" s="68"/>
      <c r="T325" s="68"/>
      <c r="U325" s="68"/>
      <c r="V325" s="68"/>
      <c r="W325" s="68"/>
      <c r="X325" s="68"/>
      <c r="Y325" s="68"/>
      <c r="Z325" s="68"/>
      <c r="AA325" s="68"/>
      <c r="AB325" s="68"/>
      <c r="AC325" s="68"/>
      <c r="AD325" s="68"/>
      <c r="AE325" s="68"/>
      <c r="AF325" s="68"/>
      <c r="AG325" s="68"/>
      <c r="AH325" s="68"/>
      <c r="AI325" s="68"/>
      <c r="AJ325" s="68"/>
      <c r="AK325" s="68"/>
      <c r="AL325" s="68"/>
      <c r="AM325" t="str">
        <f t="shared" si="11"/>
        <v/>
      </c>
      <c r="AN325" s="68"/>
      <c r="AO325" s="68"/>
      <c r="AP325" s="68"/>
      <c r="AQ325" s="68"/>
      <c r="AR325" s="68"/>
      <c r="AS325" s="68"/>
      <c r="AT325" s="68"/>
      <c r="AU325" s="68"/>
      <c r="AV325" s="68"/>
      <c r="AW325" s="68"/>
      <c r="AX325" s="68"/>
      <c r="AY325" s="68"/>
      <c r="AZ325" s="68"/>
      <c r="BA325" s="68"/>
      <c r="BB325" s="68"/>
      <c r="BC325" s="68"/>
      <c r="BD325" s="68"/>
      <c r="BE325" s="68"/>
    </row>
    <row r="326" spans="1:57" hidden="1" x14ac:dyDescent="0.25">
      <c r="A326" t="str">
        <f t="shared" si="10"/>
        <v/>
      </c>
      <c r="AM326" t="str">
        <f t="shared" si="11"/>
        <v/>
      </c>
      <c r="AN326"/>
    </row>
    <row r="327" spans="1:57" hidden="1" x14ac:dyDescent="0.25">
      <c r="A327" t="str">
        <f t="shared" si="10"/>
        <v/>
      </c>
      <c r="AL327" s="32"/>
      <c r="AM327" t="str">
        <f t="shared" si="11"/>
        <v/>
      </c>
      <c r="AN327" s="32"/>
    </row>
    <row r="328" spans="1:57" hidden="1" x14ac:dyDescent="0.25">
      <c r="A328" t="str">
        <f t="shared" si="10"/>
        <v/>
      </c>
      <c r="G328" s="35"/>
      <c r="AL328" s="32"/>
      <c r="AM328" t="str">
        <f t="shared" si="11"/>
        <v/>
      </c>
      <c r="AN328" s="32"/>
    </row>
    <row r="329" spans="1:57" hidden="1" x14ac:dyDescent="0.25">
      <c r="A329" t="str">
        <f t="shared" si="10"/>
        <v/>
      </c>
      <c r="G329" s="35"/>
      <c r="AL329" s="32"/>
      <c r="AM329" t="str">
        <f t="shared" si="11"/>
        <v/>
      </c>
      <c r="AN329" s="32"/>
    </row>
    <row r="330" spans="1:57" hidden="1" x14ac:dyDescent="0.25">
      <c r="A330" t="str">
        <f t="shared" si="10"/>
        <v/>
      </c>
      <c r="G330" s="35"/>
      <c r="AL330" s="32"/>
      <c r="AM330" t="str">
        <f t="shared" si="11"/>
        <v/>
      </c>
      <c r="AN330" s="32"/>
    </row>
    <row r="331" spans="1:57" hidden="1" x14ac:dyDescent="0.25">
      <c r="A331" t="str">
        <f t="shared" si="10"/>
        <v/>
      </c>
      <c r="AL331" s="32"/>
      <c r="AM331" t="str">
        <f t="shared" si="11"/>
        <v/>
      </c>
      <c r="AN331" s="32"/>
    </row>
    <row r="332" spans="1:57" hidden="1" x14ac:dyDescent="0.25">
      <c r="A332" t="str">
        <f t="shared" si="10"/>
        <v/>
      </c>
      <c r="AL332" s="32"/>
      <c r="AM332" t="str">
        <f t="shared" si="11"/>
        <v/>
      </c>
      <c r="AN332" s="32"/>
    </row>
    <row r="333" spans="1:57" hidden="1" x14ac:dyDescent="0.25">
      <c r="A333" t="str">
        <f t="shared" si="10"/>
        <v/>
      </c>
      <c r="AM333" t="str">
        <f t="shared" si="11"/>
        <v/>
      </c>
      <c r="AN333"/>
    </row>
    <row r="334" spans="1:57" hidden="1" x14ac:dyDescent="0.25">
      <c r="A334" t="str">
        <f t="shared" si="10"/>
        <v/>
      </c>
      <c r="G334" s="35"/>
      <c r="AL334" s="32"/>
      <c r="AM334" t="str">
        <f t="shared" si="11"/>
        <v/>
      </c>
      <c r="AN334" s="32"/>
    </row>
    <row r="335" spans="1:57" hidden="1" x14ac:dyDescent="0.25">
      <c r="A335" t="str">
        <f t="shared" si="10"/>
        <v/>
      </c>
      <c r="G335" s="35"/>
      <c r="AL335" s="32"/>
      <c r="AM335" t="str">
        <f t="shared" si="11"/>
        <v/>
      </c>
      <c r="AN335" s="32"/>
    </row>
    <row r="336" spans="1:57" hidden="1" x14ac:dyDescent="0.25">
      <c r="A336" t="str">
        <f t="shared" si="10"/>
        <v/>
      </c>
      <c r="B336" s="68"/>
      <c r="C336" s="68"/>
      <c r="D336" s="68"/>
      <c r="E336" s="68"/>
      <c r="F336" s="68"/>
      <c r="G336" s="68"/>
      <c r="H336" s="69"/>
      <c r="I336" s="68"/>
      <c r="J336" s="72"/>
      <c r="K336" s="68"/>
      <c r="L336" s="68"/>
      <c r="M336" s="68"/>
      <c r="N336" s="68"/>
      <c r="O336" s="68"/>
      <c r="P336" s="68"/>
      <c r="Q336" s="68"/>
      <c r="R336" s="68"/>
      <c r="S336" s="68"/>
      <c r="T336" s="68"/>
      <c r="U336" s="68"/>
      <c r="V336" s="68"/>
      <c r="W336" s="68"/>
      <c r="X336" s="68"/>
      <c r="Y336" s="68"/>
      <c r="Z336" s="68"/>
      <c r="AA336" s="68"/>
      <c r="AB336" s="68"/>
      <c r="AC336" s="68"/>
      <c r="AD336" s="68"/>
      <c r="AE336" s="68"/>
      <c r="AF336" s="68"/>
      <c r="AG336" s="68"/>
      <c r="AH336" s="68"/>
      <c r="AI336" s="68"/>
      <c r="AJ336" s="68"/>
      <c r="AK336" s="68"/>
      <c r="AL336" s="68"/>
      <c r="AM336" t="str">
        <f t="shared" si="11"/>
        <v/>
      </c>
      <c r="AN336" s="68"/>
      <c r="AO336" s="68"/>
      <c r="AP336" s="68"/>
      <c r="AQ336" s="68"/>
      <c r="AR336" s="68"/>
      <c r="AS336" s="68"/>
      <c r="AT336" s="68"/>
      <c r="AU336" s="68"/>
      <c r="AV336" s="68"/>
      <c r="AW336" s="68"/>
      <c r="AX336" s="68"/>
      <c r="AY336" s="68"/>
      <c r="AZ336" s="68"/>
      <c r="BA336" s="68"/>
      <c r="BB336" s="68"/>
      <c r="BC336" s="68"/>
      <c r="BD336" s="68"/>
      <c r="BE336" s="68"/>
    </row>
    <row r="337" spans="1:40" hidden="1" x14ac:dyDescent="0.25">
      <c r="A337" t="str">
        <f t="shared" si="10"/>
        <v/>
      </c>
      <c r="AM337" t="str">
        <f t="shared" si="11"/>
        <v/>
      </c>
      <c r="AN337"/>
    </row>
    <row r="338" spans="1:40" hidden="1" x14ac:dyDescent="0.25">
      <c r="A338" t="str">
        <f t="shared" si="10"/>
        <v/>
      </c>
      <c r="G338" s="35"/>
      <c r="AL338" s="32"/>
      <c r="AM338" t="str">
        <f t="shared" si="11"/>
        <v/>
      </c>
      <c r="AN338" s="32"/>
    </row>
    <row r="339" spans="1:40" hidden="1" x14ac:dyDescent="0.25">
      <c r="A339" t="str">
        <f t="shared" si="10"/>
        <v/>
      </c>
      <c r="AL339" s="32"/>
      <c r="AM339" t="str">
        <f t="shared" si="11"/>
        <v/>
      </c>
      <c r="AN339" s="32"/>
    </row>
    <row r="340" spans="1:40" hidden="1" x14ac:dyDescent="0.25">
      <c r="A340" t="str">
        <f t="shared" si="10"/>
        <v/>
      </c>
      <c r="G340" s="35"/>
      <c r="AL340" s="32"/>
      <c r="AM340" t="str">
        <f t="shared" si="11"/>
        <v/>
      </c>
      <c r="AN340" s="32"/>
    </row>
    <row r="341" spans="1:40" hidden="1" x14ac:dyDescent="0.25">
      <c r="A341" t="str">
        <f t="shared" si="10"/>
        <v/>
      </c>
      <c r="AL341" s="32"/>
      <c r="AM341" t="str">
        <f t="shared" si="11"/>
        <v/>
      </c>
      <c r="AN341" s="32"/>
    </row>
    <row r="342" spans="1:40" hidden="1" x14ac:dyDescent="0.25">
      <c r="A342" t="str">
        <f t="shared" si="10"/>
        <v/>
      </c>
      <c r="G342" s="35"/>
      <c r="AL342" s="32"/>
      <c r="AM342" t="str">
        <f t="shared" si="11"/>
        <v/>
      </c>
      <c r="AN342" s="32"/>
    </row>
    <row r="343" spans="1:40" hidden="1" x14ac:dyDescent="0.25">
      <c r="A343" t="str">
        <f t="shared" si="10"/>
        <v/>
      </c>
      <c r="AL343" s="32"/>
      <c r="AM343" t="str">
        <f t="shared" si="11"/>
        <v/>
      </c>
      <c r="AN343" s="32"/>
    </row>
    <row r="344" spans="1:40" hidden="1" x14ac:dyDescent="0.25">
      <c r="A344" t="str">
        <f t="shared" si="10"/>
        <v/>
      </c>
      <c r="G344" s="35"/>
      <c r="AL344" s="32"/>
      <c r="AM344" t="str">
        <f t="shared" si="11"/>
        <v/>
      </c>
      <c r="AN344" s="32"/>
    </row>
    <row r="345" spans="1:40" hidden="1" x14ac:dyDescent="0.25">
      <c r="A345" t="str">
        <f t="shared" si="10"/>
        <v/>
      </c>
      <c r="AL345" s="32"/>
      <c r="AM345" t="str">
        <f t="shared" si="11"/>
        <v/>
      </c>
      <c r="AN345" s="32"/>
    </row>
    <row r="346" spans="1:40" hidden="1" x14ac:dyDescent="0.25">
      <c r="A346" t="str">
        <f t="shared" si="10"/>
        <v/>
      </c>
      <c r="AM346" t="str">
        <f t="shared" si="11"/>
        <v/>
      </c>
      <c r="AN346"/>
    </row>
    <row r="362" spans="3:3" x14ac:dyDescent="0.25">
      <c r="C362">
        <v>25</v>
      </c>
    </row>
  </sheetData>
  <autoFilter ref="A1:AO346" xr:uid="{AEF25B36-BD8C-447F-A6B3-6C502E9E0CD9}">
    <filterColumn colId="1">
      <filters>
        <filter val="0828_x0009_Greater Lowell Regional Vocational Technical"/>
      </filters>
    </filterColumn>
  </autoFilter>
  <sortState xmlns:xlrd2="http://schemas.microsoft.com/office/spreadsheetml/2017/richdata2" ref="A2:BI354">
    <sortCondition ref="A2:A354"/>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A377A-EB44-48E5-9A57-9A423FF7FA3D}">
  <dimension ref="A1:A7"/>
  <sheetViews>
    <sheetView workbookViewId="0">
      <selection sqref="A1:A7"/>
    </sheetView>
  </sheetViews>
  <sheetFormatPr defaultRowHeight="15" x14ac:dyDescent="0.25"/>
  <sheetData>
    <row r="1" spans="1:1" x14ac:dyDescent="0.25">
      <c r="A1">
        <v>358</v>
      </c>
    </row>
    <row r="2" spans="1:1" x14ac:dyDescent="0.25">
      <c r="A2">
        <v>358</v>
      </c>
    </row>
    <row r="3" spans="1:1" x14ac:dyDescent="0.25">
      <c r="A3">
        <v>400</v>
      </c>
    </row>
    <row r="4" spans="1:1" x14ac:dyDescent="0.25">
      <c r="A4">
        <v>400</v>
      </c>
    </row>
    <row r="5" spans="1:1" x14ac:dyDescent="0.25">
      <c r="A5">
        <v>400</v>
      </c>
    </row>
    <row r="6" spans="1:1" x14ac:dyDescent="0.25">
      <c r="A6">
        <v>250</v>
      </c>
    </row>
    <row r="7" spans="1:1" x14ac:dyDescent="0.25">
      <c r="A7">
        <v>360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7:G451"/>
  <sheetViews>
    <sheetView topLeftCell="A154" workbookViewId="0">
      <selection activeCell="C431" sqref="C431"/>
    </sheetView>
  </sheetViews>
  <sheetFormatPr defaultRowHeight="15" x14ac:dyDescent="0.25"/>
  <cols>
    <col min="2" max="2" width="31.140625" bestFit="1" customWidth="1"/>
    <col min="4" max="4" width="9.85546875" style="40" customWidth="1"/>
    <col min="5" max="5" width="9.85546875" customWidth="1"/>
    <col min="6" max="6" width="12.42578125" customWidth="1"/>
    <col min="7" max="7" width="5.7109375" bestFit="1" customWidth="1"/>
  </cols>
  <sheetData>
    <row r="7" spans="1:7" x14ac:dyDescent="0.25">
      <c r="D7" s="38"/>
      <c r="E7" s="9"/>
      <c r="F7" s="23"/>
      <c r="G7" s="21"/>
    </row>
    <row r="8" spans="1:7" x14ac:dyDescent="0.25">
      <c r="D8" s="38"/>
      <c r="E8" s="9"/>
      <c r="F8" s="23"/>
      <c r="G8" s="21"/>
    </row>
    <row r="9" spans="1:7" ht="45" x14ac:dyDescent="0.25">
      <c r="A9" s="1" t="s">
        <v>326</v>
      </c>
      <c r="B9" s="1" t="s">
        <v>6</v>
      </c>
      <c r="C9" s="1" t="s">
        <v>2618</v>
      </c>
      <c r="D9" s="39" t="s">
        <v>5941</v>
      </c>
      <c r="E9" s="24"/>
      <c r="F9" s="24"/>
      <c r="G9" s="24"/>
    </row>
    <row r="10" spans="1:7" x14ac:dyDescent="0.25">
      <c r="A10" t="s">
        <v>7</v>
      </c>
      <c r="B10" t="s">
        <v>347</v>
      </c>
      <c r="C10">
        <v>1</v>
      </c>
      <c r="D10" s="56">
        <v>0</v>
      </c>
      <c r="E10" s="25"/>
      <c r="F10" s="26"/>
    </row>
    <row r="11" spans="1:7" x14ac:dyDescent="0.25">
      <c r="A11" t="s">
        <v>3832</v>
      </c>
      <c r="B11" t="s">
        <v>4184</v>
      </c>
      <c r="C11">
        <v>2</v>
      </c>
      <c r="D11" s="56">
        <v>0</v>
      </c>
      <c r="E11" s="25"/>
      <c r="F11" s="26"/>
    </row>
    <row r="12" spans="1:7" x14ac:dyDescent="0.25">
      <c r="A12" t="s">
        <v>8</v>
      </c>
      <c r="B12" t="s">
        <v>362</v>
      </c>
      <c r="C12">
        <v>3</v>
      </c>
      <c r="D12" s="56">
        <v>0</v>
      </c>
      <c r="E12" s="25"/>
      <c r="F12" s="26"/>
    </row>
    <row r="13" spans="1:7" x14ac:dyDescent="0.25">
      <c r="A13" t="s">
        <v>3834</v>
      </c>
      <c r="B13" t="s">
        <v>4185</v>
      </c>
      <c r="C13">
        <v>4</v>
      </c>
      <c r="D13" s="56">
        <v>0</v>
      </c>
      <c r="E13" s="25"/>
      <c r="F13" s="26"/>
    </row>
    <row r="14" spans="1:7" x14ac:dyDescent="0.25">
      <c r="A14" t="s">
        <v>9</v>
      </c>
      <c r="B14" t="s">
        <v>377</v>
      </c>
      <c r="C14">
        <v>5</v>
      </c>
      <c r="D14" s="56">
        <v>58.580000000000005</v>
      </c>
      <c r="E14" s="25"/>
      <c r="F14" s="26"/>
    </row>
    <row r="15" spans="1:7" x14ac:dyDescent="0.25">
      <c r="A15" t="s">
        <v>3925</v>
      </c>
      <c r="B15" t="s">
        <v>4186</v>
      </c>
      <c r="C15">
        <v>6</v>
      </c>
      <c r="D15" s="56">
        <v>0</v>
      </c>
      <c r="E15" s="25"/>
      <c r="F15" s="26"/>
    </row>
    <row r="16" spans="1:7" x14ac:dyDescent="0.25">
      <c r="A16" t="s">
        <v>10</v>
      </c>
      <c r="B16" t="s">
        <v>389</v>
      </c>
      <c r="C16">
        <v>7</v>
      </c>
      <c r="D16" s="56">
        <v>70.180000000000007</v>
      </c>
      <c r="E16" s="25"/>
      <c r="F16" s="26"/>
    </row>
    <row r="17" spans="1:6" x14ac:dyDescent="0.25">
      <c r="A17" t="s">
        <v>11</v>
      </c>
      <c r="B17" t="s">
        <v>395</v>
      </c>
      <c r="C17">
        <v>8</v>
      </c>
      <c r="D17" s="56">
        <v>95.16</v>
      </c>
      <c r="E17" s="25"/>
      <c r="F17" s="26"/>
    </row>
    <row r="18" spans="1:6" x14ac:dyDescent="0.25">
      <c r="A18" t="s">
        <v>12</v>
      </c>
      <c r="B18" t="s">
        <v>405</v>
      </c>
      <c r="C18">
        <v>9</v>
      </c>
      <c r="D18" s="56">
        <v>0</v>
      </c>
      <c r="E18" s="25"/>
      <c r="F18" s="26"/>
    </row>
    <row r="19" spans="1:6" x14ac:dyDescent="0.25">
      <c r="A19" t="s">
        <v>13</v>
      </c>
      <c r="B19" t="s">
        <v>421</v>
      </c>
      <c r="C19">
        <v>10</v>
      </c>
      <c r="D19" s="56">
        <v>0</v>
      </c>
      <c r="E19" s="25"/>
      <c r="F19" s="26"/>
    </row>
    <row r="20" spans="1:6" x14ac:dyDescent="0.25">
      <c r="A20" t="s">
        <v>3836</v>
      </c>
      <c r="B20" t="s">
        <v>4187</v>
      </c>
      <c r="C20">
        <v>11</v>
      </c>
      <c r="D20" s="56">
        <v>0</v>
      </c>
      <c r="E20" s="25"/>
      <c r="F20" s="26"/>
    </row>
    <row r="21" spans="1:6" x14ac:dyDescent="0.25">
      <c r="A21" t="s">
        <v>3910</v>
      </c>
      <c r="B21" t="s">
        <v>4188</v>
      </c>
      <c r="C21">
        <v>12</v>
      </c>
      <c r="D21" s="56">
        <v>0</v>
      </c>
      <c r="E21" s="25"/>
      <c r="F21" s="26"/>
    </row>
    <row r="22" spans="1:6" x14ac:dyDescent="0.25">
      <c r="A22" t="s">
        <v>3897</v>
      </c>
      <c r="B22" t="s">
        <v>4189</v>
      </c>
      <c r="C22">
        <v>13</v>
      </c>
      <c r="D22" s="56">
        <v>0</v>
      </c>
      <c r="E22" s="25"/>
      <c r="F22" s="26"/>
    </row>
    <row r="23" spans="1:6" x14ac:dyDescent="0.25">
      <c r="A23" t="s">
        <v>14</v>
      </c>
      <c r="B23" t="s">
        <v>447</v>
      </c>
      <c r="C23">
        <v>14</v>
      </c>
      <c r="D23" s="56">
        <v>44.27</v>
      </c>
      <c r="E23" s="25"/>
      <c r="F23" s="26"/>
    </row>
    <row r="24" spans="1:6" x14ac:dyDescent="0.25">
      <c r="A24" t="s">
        <v>3838</v>
      </c>
      <c r="B24" t="s">
        <v>4190</v>
      </c>
      <c r="C24">
        <v>15</v>
      </c>
      <c r="D24" s="56">
        <v>0</v>
      </c>
      <c r="E24" s="25"/>
      <c r="F24" s="26"/>
    </row>
    <row r="25" spans="1:6" x14ac:dyDescent="0.25">
      <c r="A25" t="s">
        <v>15</v>
      </c>
      <c r="B25" t="s">
        <v>469</v>
      </c>
      <c r="C25">
        <v>16</v>
      </c>
      <c r="D25" s="56">
        <v>0</v>
      </c>
      <c r="E25" s="25"/>
      <c r="F25" s="26"/>
    </row>
    <row r="26" spans="1:6" x14ac:dyDescent="0.25">
      <c r="A26" t="s">
        <v>16</v>
      </c>
      <c r="B26" t="s">
        <v>477</v>
      </c>
      <c r="C26">
        <v>17</v>
      </c>
      <c r="D26" s="56">
        <v>75</v>
      </c>
      <c r="E26" s="25"/>
      <c r="F26" s="26"/>
    </row>
    <row r="27" spans="1:6" x14ac:dyDescent="0.25">
      <c r="A27" t="s">
        <v>17</v>
      </c>
      <c r="B27" t="s">
        <v>485</v>
      </c>
      <c r="C27">
        <v>18</v>
      </c>
      <c r="D27" s="56">
        <v>161.37999999999997</v>
      </c>
      <c r="E27" s="25"/>
      <c r="F27" s="26"/>
    </row>
    <row r="28" spans="1:6" x14ac:dyDescent="0.25">
      <c r="A28" t="s">
        <v>3840</v>
      </c>
      <c r="B28" t="s">
        <v>4191</v>
      </c>
      <c r="C28">
        <v>19</v>
      </c>
      <c r="D28" s="56">
        <v>0</v>
      </c>
      <c r="E28" s="25"/>
      <c r="F28" s="26"/>
    </row>
    <row r="29" spans="1:6" x14ac:dyDescent="0.25">
      <c r="A29" t="s">
        <v>18</v>
      </c>
      <c r="B29" t="s">
        <v>500</v>
      </c>
      <c r="C29">
        <v>20</v>
      </c>
      <c r="D29" s="56">
        <v>110.62999999999998</v>
      </c>
      <c r="E29" s="25"/>
      <c r="F29" s="26"/>
    </row>
    <row r="30" spans="1:6" x14ac:dyDescent="0.25">
      <c r="A30" t="s">
        <v>3920</v>
      </c>
      <c r="B30" t="s">
        <v>4192</v>
      </c>
      <c r="C30">
        <v>21</v>
      </c>
      <c r="D30" s="56">
        <v>0</v>
      </c>
      <c r="E30" s="25"/>
      <c r="F30" s="26"/>
    </row>
    <row r="31" spans="1:6" x14ac:dyDescent="0.25">
      <c r="A31" t="s">
        <v>3853</v>
      </c>
      <c r="B31" t="s">
        <v>4193</v>
      </c>
      <c r="C31">
        <v>22</v>
      </c>
      <c r="D31" s="56">
        <v>0</v>
      </c>
      <c r="E31" s="25"/>
      <c r="F31" s="26"/>
    </row>
    <row r="32" spans="1:6" x14ac:dyDescent="0.25">
      <c r="A32" t="s">
        <v>19</v>
      </c>
      <c r="B32" t="s">
        <v>520</v>
      </c>
      <c r="C32">
        <v>23</v>
      </c>
      <c r="D32" s="56">
        <v>0</v>
      </c>
      <c r="E32" s="25"/>
      <c r="F32" s="26"/>
    </row>
    <row r="33" spans="1:6" x14ac:dyDescent="0.25">
      <c r="A33" t="s">
        <v>20</v>
      </c>
      <c r="B33" t="s">
        <v>528</v>
      </c>
      <c r="C33">
        <v>24</v>
      </c>
      <c r="D33" s="56">
        <v>161.22000000000006</v>
      </c>
      <c r="E33" s="25"/>
      <c r="F33" s="26"/>
    </row>
    <row r="34" spans="1:6" x14ac:dyDescent="0.25">
      <c r="A34" t="s">
        <v>21</v>
      </c>
      <c r="B34" t="s">
        <v>536</v>
      </c>
      <c r="C34">
        <v>25</v>
      </c>
      <c r="D34" s="56">
        <v>50.25</v>
      </c>
      <c r="E34" s="25"/>
      <c r="F34" s="26"/>
    </row>
    <row r="35" spans="1:6" x14ac:dyDescent="0.25">
      <c r="A35" t="s">
        <v>22</v>
      </c>
      <c r="B35" t="s">
        <v>543</v>
      </c>
      <c r="C35">
        <v>26</v>
      </c>
      <c r="D35" s="56">
        <v>0</v>
      </c>
      <c r="E35" s="25"/>
      <c r="F35" s="26"/>
    </row>
    <row r="36" spans="1:6" x14ac:dyDescent="0.25">
      <c r="A36" t="s">
        <v>23</v>
      </c>
      <c r="B36" t="s">
        <v>556</v>
      </c>
      <c r="C36">
        <v>27</v>
      </c>
      <c r="D36" s="56">
        <v>156.03</v>
      </c>
      <c r="E36" s="25"/>
      <c r="F36" s="26"/>
    </row>
    <row r="37" spans="1:6" x14ac:dyDescent="0.25">
      <c r="A37" t="s">
        <v>3845</v>
      </c>
      <c r="B37" t="s">
        <v>4194</v>
      </c>
      <c r="C37">
        <v>28</v>
      </c>
      <c r="D37" s="56">
        <v>0</v>
      </c>
      <c r="E37" s="25"/>
      <c r="F37" s="26"/>
    </row>
    <row r="38" spans="1:6" x14ac:dyDescent="0.25">
      <c r="A38" t="s">
        <v>3916</v>
      </c>
      <c r="B38" t="s">
        <v>4195</v>
      </c>
      <c r="C38">
        <v>29</v>
      </c>
      <c r="D38" s="56">
        <v>0</v>
      </c>
      <c r="E38" s="25"/>
      <c r="F38" s="26"/>
    </row>
    <row r="39" spans="1:6" x14ac:dyDescent="0.25">
      <c r="A39" t="s">
        <v>24</v>
      </c>
      <c r="B39" t="s">
        <v>583</v>
      </c>
      <c r="C39">
        <v>30</v>
      </c>
      <c r="D39" s="56">
        <v>128.47</v>
      </c>
      <c r="E39" s="25"/>
      <c r="F39" s="26"/>
    </row>
    <row r="40" spans="1:6" x14ac:dyDescent="0.25">
      <c r="A40" t="s">
        <v>25</v>
      </c>
      <c r="B40" t="s">
        <v>591</v>
      </c>
      <c r="C40">
        <v>31</v>
      </c>
      <c r="D40" s="56">
        <v>0</v>
      </c>
      <c r="E40" s="25"/>
      <c r="F40" s="26"/>
    </row>
    <row r="41" spans="1:6" x14ac:dyDescent="0.25">
      <c r="A41" t="s">
        <v>3847</v>
      </c>
      <c r="B41" t="s">
        <v>4196</v>
      </c>
      <c r="C41">
        <v>32</v>
      </c>
      <c r="D41" s="56">
        <v>0</v>
      </c>
      <c r="E41" s="25"/>
      <c r="F41" s="26"/>
    </row>
    <row r="42" spans="1:6" x14ac:dyDescent="0.25">
      <c r="A42" t="s">
        <v>3870</v>
      </c>
      <c r="B42" t="s">
        <v>4197</v>
      </c>
      <c r="C42">
        <v>33</v>
      </c>
      <c r="D42" s="56">
        <v>0</v>
      </c>
      <c r="E42" s="25"/>
      <c r="F42" s="26"/>
    </row>
    <row r="43" spans="1:6" x14ac:dyDescent="0.25">
      <c r="A43" t="s">
        <v>3905</v>
      </c>
      <c r="B43" t="s">
        <v>4198</v>
      </c>
      <c r="C43">
        <v>34</v>
      </c>
      <c r="D43" s="56">
        <v>0</v>
      </c>
      <c r="E43" s="25"/>
      <c r="F43" s="26"/>
    </row>
    <row r="44" spans="1:6" x14ac:dyDescent="0.25">
      <c r="A44" t="s">
        <v>26</v>
      </c>
      <c r="B44" t="s">
        <v>635</v>
      </c>
      <c r="C44">
        <v>35</v>
      </c>
      <c r="D44" s="56">
        <v>0</v>
      </c>
      <c r="E44" s="25"/>
      <c r="F44" s="26"/>
    </row>
    <row r="45" spans="1:6" x14ac:dyDescent="0.25">
      <c r="A45" t="s">
        <v>27</v>
      </c>
      <c r="B45" t="s">
        <v>642</v>
      </c>
      <c r="C45">
        <v>36</v>
      </c>
      <c r="D45" s="56">
        <v>116.72999999999999</v>
      </c>
      <c r="E45" s="25"/>
      <c r="F45" s="26"/>
    </row>
    <row r="46" spans="1:6" x14ac:dyDescent="0.25">
      <c r="A46" t="s">
        <v>3833</v>
      </c>
      <c r="B46" t="s">
        <v>4199</v>
      </c>
      <c r="C46">
        <v>37</v>
      </c>
      <c r="D46" s="56">
        <v>0</v>
      </c>
      <c r="E46" s="25"/>
      <c r="F46" s="26"/>
    </row>
    <row r="47" spans="1:6" x14ac:dyDescent="0.25">
      <c r="A47" t="s">
        <v>28</v>
      </c>
      <c r="B47" t="s">
        <v>650</v>
      </c>
      <c r="C47">
        <v>38</v>
      </c>
      <c r="D47" s="56">
        <v>0</v>
      </c>
      <c r="E47" s="25"/>
      <c r="F47" s="26"/>
    </row>
    <row r="48" spans="1:6" x14ac:dyDescent="0.25">
      <c r="A48" t="s">
        <v>3846</v>
      </c>
      <c r="B48" t="s">
        <v>4200</v>
      </c>
      <c r="C48">
        <v>39</v>
      </c>
      <c r="D48" s="56">
        <v>0</v>
      </c>
      <c r="E48" s="25"/>
      <c r="F48" s="26"/>
    </row>
    <row r="49" spans="1:6" x14ac:dyDescent="0.25">
      <c r="A49" t="s">
        <v>29</v>
      </c>
      <c r="B49" t="s">
        <v>659</v>
      </c>
      <c r="C49">
        <v>40</v>
      </c>
      <c r="D49" s="56">
        <v>0</v>
      </c>
      <c r="E49" s="25"/>
      <c r="F49" s="26"/>
    </row>
    <row r="50" spans="1:6" x14ac:dyDescent="0.25">
      <c r="A50" t="s">
        <v>30</v>
      </c>
      <c r="B50" t="s">
        <v>665</v>
      </c>
      <c r="C50">
        <v>41</v>
      </c>
      <c r="D50" s="56">
        <v>0</v>
      </c>
      <c r="E50" s="25"/>
      <c r="F50" s="26"/>
    </row>
    <row r="51" spans="1:6" x14ac:dyDescent="0.25">
      <c r="A51" t="s">
        <v>3849</v>
      </c>
      <c r="B51" t="s">
        <v>4201</v>
      </c>
      <c r="C51">
        <v>42</v>
      </c>
      <c r="D51" s="56">
        <v>0</v>
      </c>
      <c r="E51" s="25"/>
      <c r="F51" s="26"/>
    </row>
    <row r="52" spans="1:6" x14ac:dyDescent="0.25">
      <c r="A52" t="s">
        <v>31</v>
      </c>
      <c r="B52" t="s">
        <v>684</v>
      </c>
      <c r="C52">
        <v>43</v>
      </c>
      <c r="D52" s="56">
        <v>0</v>
      </c>
      <c r="E52" s="25"/>
      <c r="F52" s="26"/>
    </row>
    <row r="53" spans="1:6" x14ac:dyDescent="0.25">
      <c r="A53" t="s">
        <v>32</v>
      </c>
      <c r="B53" t="s">
        <v>709</v>
      </c>
      <c r="C53">
        <v>44</v>
      </c>
      <c r="D53" s="56">
        <v>13.1</v>
      </c>
      <c r="E53" s="25"/>
      <c r="F53" s="26"/>
    </row>
    <row r="54" spans="1:6" x14ac:dyDescent="0.25">
      <c r="A54" t="s">
        <v>33</v>
      </c>
      <c r="B54" t="s">
        <v>717</v>
      </c>
      <c r="C54">
        <v>45</v>
      </c>
      <c r="D54" s="56">
        <v>66.31</v>
      </c>
      <c r="E54" s="25"/>
      <c r="F54" s="26"/>
    </row>
    <row r="55" spans="1:6" x14ac:dyDescent="0.25">
      <c r="A55" t="s">
        <v>34</v>
      </c>
      <c r="B55" t="s">
        <v>720</v>
      </c>
      <c r="C55">
        <v>46</v>
      </c>
      <c r="D55" s="56">
        <v>0</v>
      </c>
      <c r="E55" s="25"/>
      <c r="F55" s="26"/>
    </row>
    <row r="56" spans="1:6" x14ac:dyDescent="0.25">
      <c r="A56" t="s">
        <v>3898</v>
      </c>
      <c r="B56" t="s">
        <v>4202</v>
      </c>
      <c r="C56">
        <v>47</v>
      </c>
      <c r="D56" s="56">
        <v>0</v>
      </c>
      <c r="E56" s="25"/>
      <c r="F56" s="26"/>
    </row>
    <row r="57" spans="1:6" x14ac:dyDescent="0.25">
      <c r="A57" t="s">
        <v>35</v>
      </c>
      <c r="B57" t="s">
        <v>729</v>
      </c>
      <c r="C57">
        <v>48</v>
      </c>
      <c r="D57" s="56">
        <v>17.079999999999998</v>
      </c>
      <c r="E57" s="25"/>
      <c r="F57" s="26"/>
    </row>
    <row r="58" spans="1:6" x14ac:dyDescent="0.25">
      <c r="A58" t="s">
        <v>36</v>
      </c>
      <c r="B58" t="s">
        <v>551</v>
      </c>
      <c r="C58">
        <v>49</v>
      </c>
      <c r="D58" s="56">
        <v>0</v>
      </c>
      <c r="E58" s="25"/>
      <c r="F58" s="26"/>
    </row>
    <row r="59" spans="1:6" x14ac:dyDescent="0.25">
      <c r="A59" t="s">
        <v>37</v>
      </c>
      <c r="B59" t="s">
        <v>625</v>
      </c>
      <c r="C59">
        <v>50</v>
      </c>
      <c r="D59" s="56">
        <v>0</v>
      </c>
      <c r="E59" s="25"/>
      <c r="F59" s="26"/>
    </row>
    <row r="60" spans="1:6" x14ac:dyDescent="0.25">
      <c r="A60" t="s">
        <v>38</v>
      </c>
      <c r="B60" t="s">
        <v>764</v>
      </c>
      <c r="C60">
        <v>51</v>
      </c>
      <c r="D60" s="56">
        <v>0</v>
      </c>
      <c r="E60" s="25"/>
      <c r="F60" s="26"/>
    </row>
    <row r="61" spans="1:6" x14ac:dyDescent="0.25">
      <c r="A61" t="s">
        <v>39</v>
      </c>
      <c r="B61" t="s">
        <v>772</v>
      </c>
      <c r="C61">
        <v>52</v>
      </c>
      <c r="D61" s="56">
        <v>77.37</v>
      </c>
      <c r="E61" s="25"/>
      <c r="F61" s="26"/>
    </row>
    <row r="62" spans="1:6" x14ac:dyDescent="0.25">
      <c r="A62" t="s">
        <v>3884</v>
      </c>
      <c r="B62" t="s">
        <v>4203</v>
      </c>
      <c r="C62">
        <v>53</v>
      </c>
      <c r="D62" s="56">
        <v>0</v>
      </c>
      <c r="E62" s="25"/>
      <c r="F62" s="26"/>
    </row>
    <row r="63" spans="1:6" x14ac:dyDescent="0.25">
      <c r="A63" t="s">
        <v>3864</v>
      </c>
      <c r="B63" t="s">
        <v>4204</v>
      </c>
      <c r="C63">
        <v>54</v>
      </c>
      <c r="D63" s="56">
        <v>0</v>
      </c>
      <c r="E63" s="25"/>
      <c r="F63" s="26"/>
    </row>
    <row r="64" spans="1:6" x14ac:dyDescent="0.25">
      <c r="A64" t="s">
        <v>3893</v>
      </c>
      <c r="B64" t="s">
        <v>4205</v>
      </c>
      <c r="C64">
        <v>55</v>
      </c>
      <c r="D64" s="56">
        <v>0</v>
      </c>
      <c r="E64" s="25"/>
      <c r="F64" s="26"/>
    </row>
    <row r="65" spans="1:6" x14ac:dyDescent="0.25">
      <c r="A65" t="s">
        <v>40</v>
      </c>
      <c r="B65" t="s">
        <v>794</v>
      </c>
      <c r="C65">
        <v>56</v>
      </c>
      <c r="D65" s="56">
        <v>37.57</v>
      </c>
      <c r="E65" s="25"/>
      <c r="F65" s="26"/>
    </row>
    <row r="66" spans="1:6" x14ac:dyDescent="0.25">
      <c r="A66" t="s">
        <v>41</v>
      </c>
      <c r="B66" t="s">
        <v>802</v>
      </c>
      <c r="C66">
        <v>57</v>
      </c>
      <c r="D66" s="56">
        <v>0</v>
      </c>
      <c r="E66" s="25"/>
      <c r="F66" s="26"/>
    </row>
    <row r="67" spans="1:6" x14ac:dyDescent="0.25">
      <c r="A67" t="s">
        <v>3835</v>
      </c>
      <c r="B67" t="s">
        <v>4206</v>
      </c>
      <c r="C67">
        <v>58</v>
      </c>
      <c r="D67" s="56">
        <v>0</v>
      </c>
      <c r="E67" s="25"/>
      <c r="F67" s="26"/>
    </row>
    <row r="68" spans="1:6" x14ac:dyDescent="0.25">
      <c r="A68" t="s">
        <v>3871</v>
      </c>
      <c r="B68" t="s">
        <v>4207</v>
      </c>
      <c r="C68">
        <v>59</v>
      </c>
      <c r="D68" s="56">
        <v>0</v>
      </c>
      <c r="E68" s="25"/>
      <c r="F68" s="26"/>
    </row>
    <row r="69" spans="1:6" x14ac:dyDescent="0.25">
      <c r="A69" t="s">
        <v>3851</v>
      </c>
      <c r="B69" t="s">
        <v>4208</v>
      </c>
      <c r="C69">
        <v>60</v>
      </c>
      <c r="D69" s="56">
        <v>0</v>
      </c>
      <c r="E69" s="25"/>
      <c r="F69" s="26"/>
    </row>
    <row r="70" spans="1:6" x14ac:dyDescent="0.25">
      <c r="A70" t="s">
        <v>42</v>
      </c>
      <c r="B70" t="s">
        <v>818</v>
      </c>
      <c r="C70">
        <v>61</v>
      </c>
      <c r="D70" s="56">
        <v>84.32</v>
      </c>
      <c r="E70" s="25"/>
      <c r="F70" s="26"/>
    </row>
    <row r="71" spans="1:6" x14ac:dyDescent="0.25">
      <c r="A71" t="s">
        <v>3888</v>
      </c>
      <c r="B71" t="s">
        <v>4209</v>
      </c>
      <c r="C71">
        <v>62</v>
      </c>
      <c r="D71" s="56">
        <v>0</v>
      </c>
      <c r="E71" s="25"/>
      <c r="F71" s="26"/>
    </row>
    <row r="72" spans="1:6" x14ac:dyDescent="0.25">
      <c r="A72" t="s">
        <v>43</v>
      </c>
      <c r="B72" t="s">
        <v>827</v>
      </c>
      <c r="C72">
        <v>63</v>
      </c>
      <c r="D72" s="56">
        <v>34.120000000000005</v>
      </c>
      <c r="E72" s="25"/>
      <c r="F72" s="26"/>
    </row>
    <row r="73" spans="1:6" x14ac:dyDescent="0.25">
      <c r="A73" t="s">
        <v>44</v>
      </c>
      <c r="B73" t="s">
        <v>832</v>
      </c>
      <c r="C73">
        <v>64</v>
      </c>
      <c r="D73" s="56">
        <v>58.86</v>
      </c>
      <c r="E73" s="25"/>
      <c r="F73" s="26"/>
    </row>
    <row r="74" spans="1:6" x14ac:dyDescent="0.25">
      <c r="A74" t="s">
        <v>45</v>
      </c>
      <c r="B74" t="s">
        <v>838</v>
      </c>
      <c r="C74">
        <v>65</v>
      </c>
      <c r="D74" s="56">
        <v>0</v>
      </c>
      <c r="E74" s="25"/>
      <c r="F74" s="26"/>
    </row>
    <row r="75" spans="1:6" x14ac:dyDescent="0.25">
      <c r="A75" t="s">
        <v>3899</v>
      </c>
      <c r="B75" t="s">
        <v>4210</v>
      </c>
      <c r="C75">
        <v>66</v>
      </c>
      <c r="D75" s="56">
        <v>0</v>
      </c>
      <c r="E75" s="25"/>
      <c r="F75" s="26"/>
    </row>
    <row r="76" spans="1:6" x14ac:dyDescent="0.25">
      <c r="A76" t="s">
        <v>46</v>
      </c>
      <c r="B76" t="s">
        <v>738</v>
      </c>
      <c r="C76">
        <v>67</v>
      </c>
      <c r="D76" s="56">
        <v>0</v>
      </c>
      <c r="E76" s="25"/>
      <c r="F76" s="26"/>
    </row>
    <row r="77" spans="1:6" x14ac:dyDescent="0.25">
      <c r="A77" t="s">
        <v>47</v>
      </c>
      <c r="B77" t="s">
        <v>859</v>
      </c>
      <c r="C77">
        <v>68</v>
      </c>
      <c r="D77" s="56">
        <v>52.06</v>
      </c>
      <c r="E77" s="25"/>
      <c r="F77" s="26"/>
    </row>
    <row r="78" spans="1:6" x14ac:dyDescent="0.25">
      <c r="A78" t="s">
        <v>3854</v>
      </c>
      <c r="B78" t="s">
        <v>4211</v>
      </c>
      <c r="C78">
        <v>69</v>
      </c>
      <c r="D78" s="56">
        <v>0</v>
      </c>
      <c r="E78" s="25"/>
      <c r="F78" s="26"/>
    </row>
    <row r="79" spans="1:6" x14ac:dyDescent="0.25">
      <c r="A79" t="s">
        <v>3855</v>
      </c>
      <c r="B79" t="s">
        <v>4212</v>
      </c>
      <c r="C79">
        <v>70</v>
      </c>
      <c r="D79" s="56">
        <v>0</v>
      </c>
      <c r="E79" s="25"/>
      <c r="F79" s="26"/>
    </row>
    <row r="80" spans="1:6" x14ac:dyDescent="0.25">
      <c r="A80" t="s">
        <v>48</v>
      </c>
      <c r="B80" t="s">
        <v>866</v>
      </c>
      <c r="C80">
        <v>71</v>
      </c>
      <c r="D80" s="56">
        <v>0</v>
      </c>
      <c r="E80" s="25"/>
      <c r="F80" s="26"/>
    </row>
    <row r="81" spans="1:6" x14ac:dyDescent="0.25">
      <c r="A81" t="s">
        <v>49</v>
      </c>
      <c r="B81" t="s">
        <v>874</v>
      </c>
      <c r="C81">
        <v>72</v>
      </c>
      <c r="D81" s="56">
        <v>121.92999999999999</v>
      </c>
      <c r="E81" s="25"/>
      <c r="F81" s="26"/>
    </row>
    <row r="82" spans="1:6" x14ac:dyDescent="0.25">
      <c r="A82" t="s">
        <v>50</v>
      </c>
      <c r="B82" t="s">
        <v>882</v>
      </c>
      <c r="C82">
        <v>73</v>
      </c>
      <c r="D82" s="56">
        <v>0</v>
      </c>
      <c r="E82" s="25"/>
      <c r="F82" s="26"/>
    </row>
    <row r="83" spans="1:6" x14ac:dyDescent="0.25">
      <c r="A83" t="s">
        <v>51</v>
      </c>
      <c r="B83" t="s">
        <v>890</v>
      </c>
      <c r="C83">
        <v>74</v>
      </c>
      <c r="D83" s="56">
        <v>43.650000000000006</v>
      </c>
      <c r="E83" s="25"/>
      <c r="F83" s="26"/>
    </row>
    <row r="84" spans="1:6" x14ac:dyDescent="0.25">
      <c r="A84" t="s">
        <v>3860</v>
      </c>
      <c r="B84" t="s">
        <v>4213</v>
      </c>
      <c r="C84">
        <v>75</v>
      </c>
      <c r="D84" s="56">
        <v>0</v>
      </c>
      <c r="E84" s="25"/>
      <c r="F84" s="26"/>
    </row>
    <row r="85" spans="1:6" x14ac:dyDescent="0.25">
      <c r="A85" t="s">
        <v>3862</v>
      </c>
      <c r="B85" t="s">
        <v>4214</v>
      </c>
      <c r="C85">
        <v>76</v>
      </c>
      <c r="D85" s="56">
        <v>0</v>
      </c>
      <c r="E85" s="25"/>
      <c r="F85" s="26"/>
    </row>
    <row r="86" spans="1:6" x14ac:dyDescent="0.25">
      <c r="A86" t="s">
        <v>52</v>
      </c>
      <c r="B86" t="s">
        <v>912</v>
      </c>
      <c r="C86">
        <v>77</v>
      </c>
      <c r="D86" s="56">
        <v>83.18</v>
      </c>
      <c r="E86" s="25"/>
      <c r="F86" s="26"/>
    </row>
    <row r="87" spans="1:6" x14ac:dyDescent="0.25">
      <c r="A87" t="s">
        <v>53</v>
      </c>
      <c r="B87" t="s">
        <v>918</v>
      </c>
      <c r="C87">
        <v>78</v>
      </c>
      <c r="D87" s="56">
        <v>0</v>
      </c>
      <c r="E87" s="25"/>
      <c r="F87" s="26"/>
    </row>
    <row r="88" spans="1:6" x14ac:dyDescent="0.25">
      <c r="A88" t="s">
        <v>54</v>
      </c>
      <c r="B88" t="s">
        <v>926</v>
      </c>
      <c r="C88">
        <v>79</v>
      </c>
      <c r="D88" s="56">
        <v>22.5</v>
      </c>
      <c r="E88" s="25"/>
      <c r="F88" s="26"/>
    </row>
    <row r="89" spans="1:6" x14ac:dyDescent="0.25">
      <c r="A89" t="s">
        <v>3865</v>
      </c>
      <c r="B89" t="s">
        <v>4215</v>
      </c>
      <c r="C89">
        <v>80</v>
      </c>
      <c r="D89" s="56">
        <v>0</v>
      </c>
      <c r="E89" s="25"/>
      <c r="F89" s="26"/>
    </row>
    <row r="90" spans="1:6" x14ac:dyDescent="0.25">
      <c r="A90" t="s">
        <v>3876</v>
      </c>
      <c r="B90" t="s">
        <v>4216</v>
      </c>
      <c r="C90">
        <v>81</v>
      </c>
      <c r="D90" s="56">
        <v>0</v>
      </c>
      <c r="E90" s="25"/>
      <c r="F90" s="26"/>
    </row>
    <row r="91" spans="1:6" x14ac:dyDescent="0.25">
      <c r="A91" t="s">
        <v>55</v>
      </c>
      <c r="B91" t="s">
        <v>940</v>
      </c>
      <c r="C91">
        <v>82</v>
      </c>
      <c r="D91" s="56">
        <v>0</v>
      </c>
      <c r="E91" s="25"/>
      <c r="F91" s="26"/>
    </row>
    <row r="92" spans="1:6" x14ac:dyDescent="0.25">
      <c r="A92" t="s">
        <v>56</v>
      </c>
      <c r="B92" t="s">
        <v>946</v>
      </c>
      <c r="C92">
        <v>83</v>
      </c>
      <c r="D92" s="56">
        <v>36</v>
      </c>
      <c r="E92" s="25"/>
      <c r="F92" s="26"/>
    </row>
    <row r="93" spans="1:6" x14ac:dyDescent="0.25">
      <c r="A93" t="s">
        <v>3933</v>
      </c>
      <c r="B93" t="s">
        <v>4217</v>
      </c>
      <c r="C93">
        <v>84</v>
      </c>
      <c r="D93" s="56">
        <v>0</v>
      </c>
      <c r="E93" s="25"/>
      <c r="F93" s="26"/>
    </row>
    <row r="94" spans="1:6" x14ac:dyDescent="0.25">
      <c r="A94" t="s">
        <v>57</v>
      </c>
      <c r="B94" t="s">
        <v>967</v>
      </c>
      <c r="C94">
        <v>86</v>
      </c>
      <c r="D94" s="56">
        <v>0</v>
      </c>
      <c r="E94" s="25"/>
      <c r="F94" s="26"/>
    </row>
    <row r="95" spans="1:6" x14ac:dyDescent="0.25">
      <c r="A95" t="s">
        <v>58</v>
      </c>
      <c r="B95" t="s">
        <v>969</v>
      </c>
      <c r="C95">
        <v>87</v>
      </c>
      <c r="D95" s="56">
        <v>100.95</v>
      </c>
      <c r="E95" s="25"/>
      <c r="F95" s="26"/>
    </row>
    <row r="96" spans="1:6" x14ac:dyDescent="0.25">
      <c r="A96" t="s">
        <v>59</v>
      </c>
      <c r="B96" t="s">
        <v>959</v>
      </c>
      <c r="C96">
        <v>85</v>
      </c>
      <c r="D96" s="56">
        <v>36.72</v>
      </c>
      <c r="E96" s="25"/>
      <c r="F96" s="26"/>
    </row>
    <row r="97" spans="1:6" x14ac:dyDescent="0.25">
      <c r="A97" t="s">
        <v>60</v>
      </c>
      <c r="B97" t="s">
        <v>975</v>
      </c>
      <c r="C97">
        <v>88</v>
      </c>
      <c r="D97" s="56">
        <v>0</v>
      </c>
      <c r="E97" s="25"/>
      <c r="F97" s="26"/>
    </row>
    <row r="98" spans="1:6" x14ac:dyDescent="0.25">
      <c r="A98" t="s">
        <v>61</v>
      </c>
      <c r="B98" t="s">
        <v>982</v>
      </c>
      <c r="C98">
        <v>89</v>
      </c>
      <c r="D98" s="56">
        <v>7.35</v>
      </c>
      <c r="E98" s="25"/>
      <c r="F98" s="26"/>
    </row>
    <row r="99" spans="1:6" x14ac:dyDescent="0.25">
      <c r="A99" t="s">
        <v>3926</v>
      </c>
      <c r="B99" t="s">
        <v>4218</v>
      </c>
      <c r="C99">
        <v>90</v>
      </c>
      <c r="D99" s="56">
        <v>0</v>
      </c>
      <c r="E99" s="25"/>
      <c r="F99" s="26"/>
    </row>
    <row r="100" spans="1:6" x14ac:dyDescent="0.25">
      <c r="A100" t="s">
        <v>62</v>
      </c>
      <c r="B100" t="s">
        <v>984</v>
      </c>
      <c r="C100">
        <v>91</v>
      </c>
      <c r="D100" s="56">
        <v>0</v>
      </c>
      <c r="E100" s="25"/>
      <c r="F100" s="26"/>
    </row>
    <row r="101" spans="1:6" x14ac:dyDescent="0.25">
      <c r="A101" t="s">
        <v>3886</v>
      </c>
      <c r="B101" t="s">
        <v>4219</v>
      </c>
      <c r="C101">
        <v>92</v>
      </c>
      <c r="D101" s="56">
        <v>0</v>
      </c>
      <c r="E101" s="25"/>
      <c r="F101" s="26"/>
    </row>
    <row r="102" spans="1:6" x14ac:dyDescent="0.25">
      <c r="A102" t="s">
        <v>63</v>
      </c>
      <c r="B102" t="s">
        <v>1003</v>
      </c>
      <c r="C102">
        <v>93</v>
      </c>
      <c r="D102" s="56">
        <v>0</v>
      </c>
      <c r="E102" s="25"/>
      <c r="F102" s="26"/>
    </row>
    <row r="103" spans="1:6" x14ac:dyDescent="0.25">
      <c r="A103" t="s">
        <v>64</v>
      </c>
      <c r="B103" t="s">
        <v>1009</v>
      </c>
      <c r="C103">
        <v>94</v>
      </c>
      <c r="D103" s="56">
        <v>0</v>
      </c>
      <c r="E103" s="25"/>
      <c r="F103" s="26"/>
    </row>
    <row r="104" spans="1:6" x14ac:dyDescent="0.25">
      <c r="A104" t="s">
        <v>65</v>
      </c>
      <c r="B104" t="s">
        <v>420</v>
      </c>
      <c r="C104">
        <v>95</v>
      </c>
      <c r="D104" s="56">
        <v>34.010000000000005</v>
      </c>
      <c r="E104" s="25"/>
      <c r="F104" s="26"/>
    </row>
    <row r="105" spans="1:6" x14ac:dyDescent="0.25">
      <c r="A105" t="s">
        <v>66</v>
      </c>
      <c r="B105" t="s">
        <v>1024</v>
      </c>
      <c r="C105">
        <v>96</v>
      </c>
      <c r="D105" s="56">
        <v>186.62999999999997</v>
      </c>
      <c r="E105" s="25"/>
      <c r="F105" s="26"/>
    </row>
    <row r="106" spans="1:6" x14ac:dyDescent="0.25">
      <c r="A106" t="s">
        <v>67</v>
      </c>
      <c r="B106" t="s">
        <v>1041</v>
      </c>
      <c r="C106">
        <v>97</v>
      </c>
      <c r="D106" s="56">
        <v>90.45</v>
      </c>
      <c r="E106" s="25"/>
      <c r="F106" s="26"/>
    </row>
    <row r="107" spans="1:6" x14ac:dyDescent="0.25">
      <c r="A107" t="s">
        <v>68</v>
      </c>
      <c r="B107" t="s">
        <v>1047</v>
      </c>
      <c r="C107">
        <v>98</v>
      </c>
      <c r="D107" s="56">
        <v>23</v>
      </c>
      <c r="E107" s="25"/>
      <c r="F107" s="26"/>
    </row>
    <row r="108" spans="1:6" x14ac:dyDescent="0.25">
      <c r="A108" t="s">
        <v>69</v>
      </c>
      <c r="B108" t="s">
        <v>1054</v>
      </c>
      <c r="C108">
        <v>99</v>
      </c>
      <c r="D108" s="56">
        <v>0</v>
      </c>
      <c r="E108" s="25"/>
      <c r="F108" s="26"/>
    </row>
    <row r="109" spans="1:6" x14ac:dyDescent="0.25">
      <c r="A109" t="s">
        <v>70</v>
      </c>
      <c r="B109" t="s">
        <v>826</v>
      </c>
      <c r="C109">
        <v>100</v>
      </c>
      <c r="D109" s="56">
        <v>0</v>
      </c>
      <c r="E109" s="25"/>
      <c r="F109" s="26"/>
    </row>
    <row r="110" spans="1:6" x14ac:dyDescent="0.25">
      <c r="A110" t="s">
        <v>71</v>
      </c>
      <c r="B110" t="s">
        <v>552</v>
      </c>
      <c r="C110">
        <v>101</v>
      </c>
      <c r="D110" s="56">
        <v>0</v>
      </c>
      <c r="E110" s="25"/>
      <c r="F110" s="26"/>
    </row>
    <row r="111" spans="1:6" x14ac:dyDescent="0.25">
      <c r="A111" t="s">
        <v>3868</v>
      </c>
      <c r="B111" t="s">
        <v>4220</v>
      </c>
      <c r="C111">
        <v>102</v>
      </c>
      <c r="D111" s="56">
        <v>0</v>
      </c>
      <c r="E111" s="25"/>
      <c r="F111" s="26"/>
    </row>
    <row r="112" spans="1:6" x14ac:dyDescent="0.25">
      <c r="A112" t="s">
        <v>72</v>
      </c>
      <c r="B112" t="s">
        <v>1088</v>
      </c>
      <c r="C112">
        <v>103</v>
      </c>
      <c r="D112" s="56">
        <v>158.48000000000002</v>
      </c>
      <c r="E112" s="25"/>
      <c r="F112" s="26"/>
    </row>
    <row r="113" spans="1:6" x14ac:dyDescent="0.25">
      <c r="A113" t="s">
        <v>3889</v>
      </c>
      <c r="B113" t="s">
        <v>4221</v>
      </c>
      <c r="C113">
        <v>104</v>
      </c>
      <c r="D113" s="56">
        <v>0</v>
      </c>
      <c r="E113" s="25"/>
      <c r="F113" s="26"/>
    </row>
    <row r="114" spans="1:6" x14ac:dyDescent="0.25">
      <c r="A114" t="s">
        <v>73</v>
      </c>
      <c r="B114" t="s">
        <v>1099</v>
      </c>
      <c r="C114">
        <v>105</v>
      </c>
      <c r="D114" s="56">
        <v>33.659999999999997</v>
      </c>
      <c r="E114" s="25"/>
      <c r="F114" s="26"/>
    </row>
    <row r="115" spans="1:6" x14ac:dyDescent="0.25">
      <c r="A115" t="s">
        <v>3878</v>
      </c>
      <c r="B115" t="s">
        <v>4222</v>
      </c>
      <c r="C115">
        <v>106</v>
      </c>
      <c r="D115" s="56">
        <v>0</v>
      </c>
      <c r="E115" s="25"/>
      <c r="F115" s="26"/>
    </row>
    <row r="116" spans="1:6" x14ac:dyDescent="0.25">
      <c r="A116" t="s">
        <v>74</v>
      </c>
      <c r="B116" t="s">
        <v>1114</v>
      </c>
      <c r="C116">
        <v>107</v>
      </c>
      <c r="D116" s="56">
        <v>37.620000000000005</v>
      </c>
      <c r="E116" s="25"/>
      <c r="F116" s="26"/>
    </row>
    <row r="117" spans="1:6" x14ac:dyDescent="0.25">
      <c r="A117" t="s">
        <v>3852</v>
      </c>
      <c r="B117" t="s">
        <v>4223</v>
      </c>
      <c r="C117">
        <v>108</v>
      </c>
      <c r="D117" s="56">
        <v>0</v>
      </c>
      <c r="E117" s="25"/>
      <c r="F117" s="26"/>
    </row>
    <row r="118" spans="1:6" x14ac:dyDescent="0.25">
      <c r="A118" t="s">
        <v>75</v>
      </c>
      <c r="B118" t="s">
        <v>1122</v>
      </c>
      <c r="C118">
        <v>109</v>
      </c>
      <c r="D118" s="56">
        <v>0</v>
      </c>
      <c r="E118" s="25"/>
      <c r="F118" s="26"/>
    </row>
    <row r="119" spans="1:6" x14ac:dyDescent="0.25">
      <c r="A119" t="s">
        <v>76</v>
      </c>
      <c r="B119" t="s">
        <v>1128</v>
      </c>
      <c r="C119">
        <v>110</v>
      </c>
      <c r="D119" s="56">
        <v>121.91</v>
      </c>
      <c r="E119" s="25"/>
      <c r="F119" s="26"/>
    </row>
    <row r="120" spans="1:6" x14ac:dyDescent="0.25">
      <c r="A120" t="s">
        <v>77</v>
      </c>
      <c r="B120" t="s">
        <v>1135</v>
      </c>
      <c r="C120">
        <v>111</v>
      </c>
      <c r="D120" s="56">
        <v>93</v>
      </c>
      <c r="E120" s="25"/>
      <c r="F120" s="26"/>
    </row>
    <row r="121" spans="1:6" x14ac:dyDescent="0.25">
      <c r="A121" t="s">
        <v>3930</v>
      </c>
      <c r="B121" t="s">
        <v>4224</v>
      </c>
      <c r="C121">
        <v>112</v>
      </c>
      <c r="D121" s="56">
        <v>0</v>
      </c>
      <c r="E121" s="25"/>
      <c r="F121" s="26"/>
    </row>
    <row r="122" spans="1:6" x14ac:dyDescent="0.25">
      <c r="A122" t="s">
        <v>3842</v>
      </c>
      <c r="B122" t="s">
        <v>4225</v>
      </c>
      <c r="C122">
        <v>113</v>
      </c>
      <c r="D122" s="56">
        <v>0</v>
      </c>
      <c r="E122" s="25"/>
      <c r="F122" s="26"/>
    </row>
    <row r="123" spans="1:6" x14ac:dyDescent="0.25">
      <c r="A123" t="s">
        <v>78</v>
      </c>
      <c r="B123" t="s">
        <v>1052</v>
      </c>
      <c r="C123">
        <v>114</v>
      </c>
      <c r="D123" s="56">
        <v>54.41</v>
      </c>
      <c r="E123" s="25"/>
      <c r="F123" s="26"/>
    </row>
    <row r="124" spans="1:6" x14ac:dyDescent="0.25">
      <c r="A124" t="s">
        <v>3877</v>
      </c>
      <c r="B124" t="s">
        <v>4226</v>
      </c>
      <c r="C124">
        <v>115</v>
      </c>
      <c r="D124" s="56">
        <v>0</v>
      </c>
      <c r="E124" s="25"/>
      <c r="F124" s="26"/>
    </row>
    <row r="125" spans="1:6" x14ac:dyDescent="0.25">
      <c r="A125" t="s">
        <v>3913</v>
      </c>
      <c r="B125" t="s">
        <v>4227</v>
      </c>
      <c r="C125">
        <v>116</v>
      </c>
      <c r="D125" s="56">
        <v>0</v>
      </c>
      <c r="E125" s="25"/>
      <c r="F125" s="26"/>
    </row>
    <row r="126" spans="1:6" x14ac:dyDescent="0.25">
      <c r="A126" t="s">
        <v>79</v>
      </c>
      <c r="B126" t="s">
        <v>1192</v>
      </c>
      <c r="C126">
        <v>117</v>
      </c>
      <c r="D126" s="56">
        <v>144.08999999999997</v>
      </c>
      <c r="E126" s="25"/>
      <c r="F126" s="26"/>
    </row>
    <row r="127" spans="1:6" x14ac:dyDescent="0.25">
      <c r="A127" t="s">
        <v>80</v>
      </c>
      <c r="B127" t="s">
        <v>1200</v>
      </c>
      <c r="C127">
        <v>118</v>
      </c>
      <c r="D127" s="56">
        <v>0</v>
      </c>
      <c r="E127" s="25"/>
      <c r="F127" s="26"/>
    </row>
    <row r="128" spans="1:6" x14ac:dyDescent="0.25">
      <c r="A128" t="s">
        <v>3880</v>
      </c>
      <c r="B128" t="s">
        <v>4228</v>
      </c>
      <c r="C128">
        <v>119</v>
      </c>
      <c r="D128" s="56">
        <v>0</v>
      </c>
      <c r="E128" s="25"/>
      <c r="F128" s="26"/>
    </row>
    <row r="129" spans="1:6" x14ac:dyDescent="0.25">
      <c r="A129" t="s">
        <v>3882</v>
      </c>
      <c r="B129" t="s">
        <v>4229</v>
      </c>
      <c r="C129">
        <v>120</v>
      </c>
      <c r="D129" s="56">
        <v>0</v>
      </c>
      <c r="E129" s="25"/>
      <c r="F129" s="26"/>
    </row>
    <row r="130" spans="1:6" x14ac:dyDescent="0.25">
      <c r="A130" t="s">
        <v>81</v>
      </c>
      <c r="B130" t="s">
        <v>1229</v>
      </c>
      <c r="C130">
        <v>121</v>
      </c>
      <c r="D130" s="56">
        <v>9</v>
      </c>
      <c r="E130" s="25"/>
      <c r="F130" s="26"/>
    </row>
    <row r="131" spans="1:6" x14ac:dyDescent="0.25">
      <c r="A131" t="s">
        <v>82</v>
      </c>
      <c r="B131" t="s">
        <v>1235</v>
      </c>
      <c r="C131">
        <v>122</v>
      </c>
      <c r="D131" s="56">
        <v>0</v>
      </c>
      <c r="E131" s="25"/>
      <c r="F131" s="26"/>
    </row>
    <row r="132" spans="1:6" x14ac:dyDescent="0.25">
      <c r="A132" t="s">
        <v>3945</v>
      </c>
      <c r="B132" t="s">
        <v>4230</v>
      </c>
      <c r="C132">
        <v>123</v>
      </c>
      <c r="D132" s="56">
        <v>0</v>
      </c>
      <c r="E132" s="25"/>
      <c r="F132" s="26"/>
    </row>
    <row r="133" spans="1:6" x14ac:dyDescent="0.25">
      <c r="A133" t="s">
        <v>3921</v>
      </c>
      <c r="B133" t="s">
        <v>4231</v>
      </c>
      <c r="C133">
        <v>124</v>
      </c>
      <c r="D133" s="56">
        <v>0</v>
      </c>
      <c r="E133" s="25"/>
      <c r="F133" s="26"/>
    </row>
    <row r="134" spans="1:6" x14ac:dyDescent="0.25">
      <c r="A134" t="s">
        <v>83</v>
      </c>
      <c r="B134" t="s">
        <v>1248</v>
      </c>
      <c r="C134">
        <v>125</v>
      </c>
      <c r="D134" s="56">
        <v>54</v>
      </c>
      <c r="E134" s="25"/>
      <c r="F134" s="26"/>
    </row>
    <row r="135" spans="1:6" x14ac:dyDescent="0.25">
      <c r="A135" t="s">
        <v>3894</v>
      </c>
      <c r="B135" t="s">
        <v>4232</v>
      </c>
      <c r="C135">
        <v>126</v>
      </c>
      <c r="D135" s="56">
        <v>0</v>
      </c>
      <c r="E135" s="25"/>
      <c r="F135" s="26"/>
    </row>
    <row r="136" spans="1:6" x14ac:dyDescent="0.25">
      <c r="A136" t="s">
        <v>84</v>
      </c>
      <c r="B136" t="s">
        <v>1254</v>
      </c>
      <c r="C136">
        <v>127</v>
      </c>
      <c r="D136" s="56">
        <v>95.22</v>
      </c>
      <c r="E136" s="25"/>
      <c r="F136" s="26"/>
    </row>
    <row r="137" spans="1:6" x14ac:dyDescent="0.25">
      <c r="A137" t="s">
        <v>85</v>
      </c>
      <c r="B137" t="s">
        <v>1262</v>
      </c>
      <c r="C137">
        <v>128</v>
      </c>
      <c r="D137" s="56">
        <v>5</v>
      </c>
      <c r="E137" s="25"/>
      <c r="F137" s="26"/>
    </row>
    <row r="138" spans="1:6" x14ac:dyDescent="0.25">
      <c r="A138" t="s">
        <v>3885</v>
      </c>
      <c r="B138" t="s">
        <v>4233</v>
      </c>
      <c r="C138">
        <v>129</v>
      </c>
      <c r="D138" s="56">
        <v>0</v>
      </c>
      <c r="E138" s="25"/>
      <c r="F138" s="26"/>
    </row>
    <row r="139" spans="1:6" x14ac:dyDescent="0.25">
      <c r="A139" t="s">
        <v>3900</v>
      </c>
      <c r="B139" t="s">
        <v>4234</v>
      </c>
      <c r="C139">
        <v>130</v>
      </c>
      <c r="D139" s="56">
        <v>0</v>
      </c>
      <c r="E139" s="25"/>
      <c r="F139" s="26"/>
    </row>
    <row r="140" spans="1:6" x14ac:dyDescent="0.25">
      <c r="A140" t="s">
        <v>86</v>
      </c>
      <c r="B140" t="s">
        <v>1271</v>
      </c>
      <c r="C140">
        <v>131</v>
      </c>
      <c r="D140" s="56">
        <v>0</v>
      </c>
      <c r="E140" s="25"/>
      <c r="F140" s="26"/>
    </row>
    <row r="141" spans="1:6" x14ac:dyDescent="0.25">
      <c r="A141" t="s">
        <v>3856</v>
      </c>
      <c r="B141" t="s">
        <v>4235</v>
      </c>
      <c r="C141">
        <v>132</v>
      </c>
      <c r="D141" s="56">
        <v>0</v>
      </c>
      <c r="E141" s="25"/>
      <c r="F141" s="26"/>
    </row>
    <row r="142" spans="1:6" x14ac:dyDescent="0.25">
      <c r="A142" t="s">
        <v>87</v>
      </c>
      <c r="B142" t="s">
        <v>1279</v>
      </c>
      <c r="C142">
        <v>133</v>
      </c>
      <c r="D142" s="56">
        <v>10.530000000000001</v>
      </c>
      <c r="E142" s="25"/>
      <c r="F142" s="26"/>
    </row>
    <row r="143" spans="1:6" x14ac:dyDescent="0.25">
      <c r="A143" t="s">
        <v>3938</v>
      </c>
      <c r="B143" t="s">
        <v>4236</v>
      </c>
      <c r="C143">
        <v>134</v>
      </c>
      <c r="D143" s="56">
        <v>0</v>
      </c>
      <c r="E143" s="25"/>
      <c r="F143" s="26"/>
    </row>
    <row r="144" spans="1:6" x14ac:dyDescent="0.25">
      <c r="A144" t="s">
        <v>88</v>
      </c>
      <c r="B144" t="s">
        <v>1291</v>
      </c>
      <c r="C144">
        <v>135</v>
      </c>
      <c r="D144" s="56">
        <v>36</v>
      </c>
      <c r="E144" s="25"/>
      <c r="F144" s="26"/>
    </row>
    <row r="145" spans="1:6" x14ac:dyDescent="0.25">
      <c r="A145" t="s">
        <v>89</v>
      </c>
      <c r="B145" t="s">
        <v>1293</v>
      </c>
      <c r="C145">
        <v>136</v>
      </c>
      <c r="D145" s="56">
        <v>121.34</v>
      </c>
      <c r="E145" s="25"/>
      <c r="F145" s="26"/>
    </row>
    <row r="146" spans="1:6" x14ac:dyDescent="0.25">
      <c r="A146" t="s">
        <v>90</v>
      </c>
      <c r="B146" t="s">
        <v>1301</v>
      </c>
      <c r="C146">
        <v>137</v>
      </c>
      <c r="D146" s="56">
        <v>110.15</v>
      </c>
      <c r="E146" s="25"/>
      <c r="F146" s="26"/>
    </row>
    <row r="147" spans="1:6" x14ac:dyDescent="0.25">
      <c r="A147" t="s">
        <v>91</v>
      </c>
      <c r="B147" t="s">
        <v>1309</v>
      </c>
      <c r="C147">
        <v>138</v>
      </c>
      <c r="D147" s="56">
        <v>187.05</v>
      </c>
      <c r="E147" s="25"/>
      <c r="F147" s="26"/>
    </row>
    <row r="148" spans="1:6" x14ac:dyDescent="0.25">
      <c r="A148" t="s">
        <v>92</v>
      </c>
      <c r="B148" t="s">
        <v>1317</v>
      </c>
      <c r="C148">
        <v>139</v>
      </c>
      <c r="D148" s="56">
        <v>0</v>
      </c>
      <c r="E148" s="25"/>
      <c r="F148" s="26"/>
    </row>
    <row r="149" spans="1:6" x14ac:dyDescent="0.25">
      <c r="A149" t="s">
        <v>3922</v>
      </c>
      <c r="B149" t="s">
        <v>4237</v>
      </c>
      <c r="C149">
        <v>140</v>
      </c>
      <c r="D149" s="56">
        <v>0</v>
      </c>
      <c r="E149" s="25"/>
      <c r="F149" s="26"/>
    </row>
    <row r="150" spans="1:6" x14ac:dyDescent="0.25">
      <c r="A150" t="s">
        <v>93</v>
      </c>
      <c r="B150" t="s">
        <v>1323</v>
      </c>
      <c r="C150">
        <v>141</v>
      </c>
      <c r="D150" s="56">
        <v>190.67</v>
      </c>
      <c r="E150" s="25"/>
      <c r="F150" s="26"/>
    </row>
    <row r="151" spans="1:6" x14ac:dyDescent="0.25">
      <c r="A151" t="s">
        <v>94</v>
      </c>
      <c r="B151" t="s">
        <v>1329</v>
      </c>
      <c r="C151">
        <v>142</v>
      </c>
      <c r="D151" s="56">
        <v>0</v>
      </c>
      <c r="E151" s="25"/>
      <c r="F151" s="26"/>
    </row>
    <row r="152" spans="1:6" x14ac:dyDescent="0.25">
      <c r="A152" t="s">
        <v>3872</v>
      </c>
      <c r="B152" t="s">
        <v>4238</v>
      </c>
      <c r="C152">
        <v>143</v>
      </c>
      <c r="D152" s="56">
        <v>0</v>
      </c>
      <c r="E152" s="25"/>
      <c r="F152" s="26"/>
    </row>
    <row r="153" spans="1:6" x14ac:dyDescent="0.25">
      <c r="A153" t="s">
        <v>95</v>
      </c>
      <c r="B153" t="s">
        <v>1336</v>
      </c>
      <c r="C153">
        <v>144</v>
      </c>
      <c r="D153" s="56">
        <v>47.85</v>
      </c>
      <c r="E153" s="25"/>
      <c r="F153" s="26"/>
    </row>
    <row r="154" spans="1:6" x14ac:dyDescent="0.25">
      <c r="A154" t="s">
        <v>96</v>
      </c>
      <c r="B154" t="s">
        <v>1204</v>
      </c>
      <c r="C154">
        <v>145</v>
      </c>
      <c r="D154" s="56">
        <v>0</v>
      </c>
      <c r="E154" s="25"/>
      <c r="F154" s="26"/>
    </row>
    <row r="155" spans="1:6" x14ac:dyDescent="0.25">
      <c r="A155" t="s">
        <v>3869</v>
      </c>
      <c r="B155" t="s">
        <v>4239</v>
      </c>
      <c r="C155">
        <v>146</v>
      </c>
      <c r="D155" s="56">
        <v>0</v>
      </c>
      <c r="E155" s="25"/>
      <c r="F155" s="26"/>
    </row>
    <row r="156" spans="1:6" x14ac:dyDescent="0.25">
      <c r="A156" t="s">
        <v>3906</v>
      </c>
      <c r="B156" t="s">
        <v>4240</v>
      </c>
      <c r="C156">
        <v>147</v>
      </c>
      <c r="D156" s="56">
        <v>0</v>
      </c>
      <c r="E156" s="25"/>
      <c r="F156" s="26"/>
    </row>
    <row r="157" spans="1:6" x14ac:dyDescent="0.25">
      <c r="A157" t="s">
        <v>3895</v>
      </c>
      <c r="B157" t="s">
        <v>4241</v>
      </c>
      <c r="C157">
        <v>148</v>
      </c>
      <c r="D157" s="56">
        <v>0</v>
      </c>
      <c r="E157" s="25"/>
      <c r="F157" s="26"/>
    </row>
    <row r="158" spans="1:6" x14ac:dyDescent="0.25">
      <c r="A158" t="s">
        <v>97</v>
      </c>
      <c r="B158" t="s">
        <v>851</v>
      </c>
      <c r="C158">
        <v>149</v>
      </c>
      <c r="D158" s="56">
        <v>0</v>
      </c>
      <c r="E158" s="25"/>
      <c r="F158" s="26"/>
    </row>
    <row r="159" spans="1:6" x14ac:dyDescent="0.25">
      <c r="A159" t="s">
        <v>98</v>
      </c>
      <c r="B159" t="s">
        <v>1355</v>
      </c>
      <c r="C159">
        <v>150</v>
      </c>
      <c r="D159" s="56">
        <v>165.55999999999997</v>
      </c>
      <c r="E159" s="25"/>
      <c r="F159" s="26"/>
    </row>
    <row r="160" spans="1:6" x14ac:dyDescent="0.25">
      <c r="A160" t="s">
        <v>99</v>
      </c>
      <c r="B160" t="s">
        <v>1361</v>
      </c>
      <c r="C160">
        <v>151</v>
      </c>
      <c r="D160" s="56">
        <v>86.88000000000001</v>
      </c>
      <c r="E160" s="25"/>
      <c r="F160" s="26"/>
    </row>
    <row r="161" spans="1:6" x14ac:dyDescent="0.25">
      <c r="A161" t="s">
        <v>100</v>
      </c>
      <c r="B161" t="s">
        <v>1366</v>
      </c>
      <c r="C161">
        <v>152</v>
      </c>
      <c r="D161" s="56">
        <v>332.63</v>
      </c>
      <c r="E161" s="25"/>
      <c r="F161" s="26"/>
    </row>
    <row r="162" spans="1:6" x14ac:dyDescent="0.25">
      <c r="A162" t="s">
        <v>101</v>
      </c>
      <c r="B162" t="s">
        <v>1372</v>
      </c>
      <c r="C162">
        <v>153</v>
      </c>
      <c r="D162" s="56">
        <v>282.17999999999995</v>
      </c>
      <c r="E162" s="25"/>
      <c r="F162" s="26"/>
    </row>
    <row r="163" spans="1:6" x14ac:dyDescent="0.25">
      <c r="A163" t="s">
        <v>102</v>
      </c>
      <c r="B163" t="s">
        <v>1378</v>
      </c>
      <c r="C163">
        <v>154</v>
      </c>
      <c r="D163" s="56">
        <v>29.400000000000002</v>
      </c>
      <c r="E163" s="25"/>
      <c r="F163" s="26"/>
    </row>
    <row r="164" spans="1:6" x14ac:dyDescent="0.25">
      <c r="A164" t="s">
        <v>103</v>
      </c>
      <c r="B164" t="s">
        <v>1380</v>
      </c>
      <c r="C164">
        <v>155</v>
      </c>
      <c r="D164" s="56">
        <v>0</v>
      </c>
      <c r="E164" s="25"/>
      <c r="F164" s="26"/>
    </row>
    <row r="165" spans="1:6" x14ac:dyDescent="0.25">
      <c r="A165" t="s">
        <v>3917</v>
      </c>
      <c r="B165" t="s">
        <v>4242</v>
      </c>
      <c r="C165">
        <v>156</v>
      </c>
      <c r="D165" s="56">
        <v>0</v>
      </c>
      <c r="E165" s="25"/>
      <c r="F165" s="26"/>
    </row>
    <row r="166" spans="1:6" x14ac:dyDescent="0.25">
      <c r="A166" t="s">
        <v>104</v>
      </c>
      <c r="B166" t="s">
        <v>1385</v>
      </c>
      <c r="C166">
        <v>157</v>
      </c>
      <c r="D166" s="56">
        <v>0</v>
      </c>
      <c r="E166" s="25"/>
      <c r="F166" s="26"/>
    </row>
    <row r="167" spans="1:6" x14ac:dyDescent="0.25">
      <c r="A167" t="s">
        <v>105</v>
      </c>
      <c r="B167" t="s">
        <v>1402</v>
      </c>
      <c r="C167">
        <v>158</v>
      </c>
      <c r="D167" s="56">
        <v>98.44</v>
      </c>
      <c r="E167" s="25"/>
      <c r="F167" s="26"/>
    </row>
    <row r="168" spans="1:6" x14ac:dyDescent="0.25">
      <c r="A168" t="s">
        <v>106</v>
      </c>
      <c r="B168" t="s">
        <v>1410</v>
      </c>
      <c r="C168">
        <v>159</v>
      </c>
      <c r="D168" s="56">
        <v>37</v>
      </c>
      <c r="E168" s="25"/>
      <c r="F168" s="26"/>
    </row>
    <row r="169" spans="1:6" x14ac:dyDescent="0.25">
      <c r="A169" t="s">
        <v>107</v>
      </c>
      <c r="B169" t="s">
        <v>850</v>
      </c>
      <c r="C169">
        <v>160</v>
      </c>
      <c r="D169" s="56">
        <v>0</v>
      </c>
      <c r="E169" s="25"/>
      <c r="F169" s="26"/>
    </row>
    <row r="170" spans="1:6" x14ac:dyDescent="0.25">
      <c r="A170" t="s">
        <v>108</v>
      </c>
      <c r="B170" t="s">
        <v>1426</v>
      </c>
      <c r="C170">
        <v>161</v>
      </c>
      <c r="D170" s="56">
        <v>82.490000000000009</v>
      </c>
      <c r="E170" s="25"/>
      <c r="F170" s="26"/>
    </row>
    <row r="171" spans="1:6" x14ac:dyDescent="0.25">
      <c r="A171" t="s">
        <v>109</v>
      </c>
      <c r="B171" t="s">
        <v>1434</v>
      </c>
      <c r="C171">
        <v>162</v>
      </c>
      <c r="D171" s="56">
        <v>17.829999999999998</v>
      </c>
      <c r="E171" s="25"/>
      <c r="F171" s="26"/>
    </row>
    <row r="172" spans="1:6" x14ac:dyDescent="0.25">
      <c r="A172" t="s">
        <v>110</v>
      </c>
      <c r="B172" t="s">
        <v>1342</v>
      </c>
      <c r="C172">
        <v>163</v>
      </c>
      <c r="D172" s="56">
        <v>0</v>
      </c>
      <c r="E172" s="25"/>
      <c r="F172" s="26"/>
    </row>
    <row r="173" spans="1:6" x14ac:dyDescent="0.25">
      <c r="A173" t="s">
        <v>111</v>
      </c>
      <c r="B173" t="s">
        <v>1445</v>
      </c>
      <c r="C173">
        <v>164</v>
      </c>
      <c r="D173" s="56">
        <v>0</v>
      </c>
      <c r="E173" s="25"/>
      <c r="F173" s="26"/>
    </row>
    <row r="174" spans="1:6" x14ac:dyDescent="0.25">
      <c r="A174" t="s">
        <v>112</v>
      </c>
      <c r="B174" t="s">
        <v>1334</v>
      </c>
      <c r="C174">
        <v>165</v>
      </c>
      <c r="D174" s="56">
        <v>0</v>
      </c>
      <c r="E174" s="25"/>
      <c r="F174" s="26"/>
    </row>
    <row r="175" spans="1:6" x14ac:dyDescent="0.25">
      <c r="A175" t="s">
        <v>3887</v>
      </c>
      <c r="B175" t="s">
        <v>4243</v>
      </c>
      <c r="C175">
        <v>166</v>
      </c>
      <c r="D175" s="56">
        <v>0</v>
      </c>
      <c r="E175" s="25"/>
      <c r="F175" s="26"/>
    </row>
    <row r="176" spans="1:6" x14ac:dyDescent="0.25">
      <c r="A176" t="s">
        <v>113</v>
      </c>
      <c r="B176" t="s">
        <v>1462</v>
      </c>
      <c r="C176">
        <v>167</v>
      </c>
      <c r="D176" s="56">
        <v>30.71</v>
      </c>
      <c r="E176" s="25"/>
      <c r="F176" s="26"/>
    </row>
    <row r="177" spans="1:6" x14ac:dyDescent="0.25">
      <c r="A177" t="s">
        <v>114</v>
      </c>
      <c r="B177" t="s">
        <v>1470</v>
      </c>
      <c r="C177">
        <v>168</v>
      </c>
      <c r="D177" s="56">
        <v>0</v>
      </c>
      <c r="E177" s="25"/>
      <c r="F177" s="26"/>
    </row>
    <row r="178" spans="1:6" x14ac:dyDescent="0.25">
      <c r="A178" t="s">
        <v>115</v>
      </c>
      <c r="B178" t="s">
        <v>1477</v>
      </c>
      <c r="C178">
        <v>169</v>
      </c>
      <c r="D178" s="56">
        <v>0</v>
      </c>
      <c r="E178" s="25"/>
      <c r="F178" s="26"/>
    </row>
    <row r="179" spans="1:6" x14ac:dyDescent="0.25">
      <c r="A179" t="s">
        <v>116</v>
      </c>
      <c r="B179" t="s">
        <v>375</v>
      </c>
      <c r="C179">
        <v>170</v>
      </c>
      <c r="D179" s="56">
        <v>0</v>
      </c>
      <c r="E179" s="25"/>
      <c r="F179" s="26"/>
    </row>
    <row r="180" spans="1:6" x14ac:dyDescent="0.25">
      <c r="A180" t="s">
        <v>117</v>
      </c>
      <c r="B180" t="s">
        <v>1489</v>
      </c>
      <c r="C180">
        <v>171</v>
      </c>
      <c r="D180" s="56">
        <v>0</v>
      </c>
      <c r="E180" s="25"/>
      <c r="F180" s="26"/>
    </row>
    <row r="181" spans="1:6" x14ac:dyDescent="0.25">
      <c r="A181" t="s">
        <v>118</v>
      </c>
      <c r="B181" t="s">
        <v>1506</v>
      </c>
      <c r="C181">
        <v>172</v>
      </c>
      <c r="D181" s="56">
        <v>96.34</v>
      </c>
      <c r="E181" s="25"/>
      <c r="F181" s="26"/>
    </row>
    <row r="182" spans="1:6" x14ac:dyDescent="0.25">
      <c r="A182" t="s">
        <v>119</v>
      </c>
      <c r="B182" t="s">
        <v>1481</v>
      </c>
      <c r="C182">
        <v>173</v>
      </c>
      <c r="D182" s="56">
        <v>14</v>
      </c>
      <c r="E182" s="25"/>
      <c r="F182" s="26"/>
    </row>
    <row r="183" spans="1:6" x14ac:dyDescent="0.25">
      <c r="A183" t="s">
        <v>120</v>
      </c>
      <c r="B183" t="s">
        <v>1515</v>
      </c>
      <c r="C183">
        <v>174</v>
      </c>
      <c r="D183" s="56">
        <v>15.549999999999999</v>
      </c>
      <c r="E183" s="25"/>
      <c r="F183" s="26"/>
    </row>
    <row r="184" spans="1:6" x14ac:dyDescent="0.25">
      <c r="A184" t="s">
        <v>121</v>
      </c>
      <c r="B184" t="s">
        <v>1523</v>
      </c>
      <c r="C184">
        <v>175</v>
      </c>
      <c r="D184" s="56">
        <v>0</v>
      </c>
      <c r="E184" s="25"/>
      <c r="F184" s="26"/>
    </row>
    <row r="185" spans="1:6" x14ac:dyDescent="0.25">
      <c r="A185" t="s">
        <v>122</v>
      </c>
      <c r="B185" t="s">
        <v>1532</v>
      </c>
      <c r="C185">
        <v>176</v>
      </c>
      <c r="D185" s="56">
        <v>0</v>
      </c>
      <c r="E185" s="25"/>
      <c r="F185" s="26"/>
    </row>
    <row r="186" spans="1:6" x14ac:dyDescent="0.25">
      <c r="A186" t="s">
        <v>123</v>
      </c>
      <c r="B186" t="s">
        <v>1538</v>
      </c>
      <c r="C186">
        <v>177</v>
      </c>
      <c r="D186" s="56">
        <v>65.06</v>
      </c>
      <c r="E186" s="25"/>
      <c r="F186" s="26"/>
    </row>
    <row r="187" spans="1:6" x14ac:dyDescent="0.25">
      <c r="A187" t="s">
        <v>124</v>
      </c>
      <c r="B187" t="s">
        <v>1546</v>
      </c>
      <c r="C187">
        <v>178</v>
      </c>
      <c r="D187" s="56">
        <v>0</v>
      </c>
      <c r="E187" s="25"/>
      <c r="F187" s="26"/>
    </row>
    <row r="188" spans="1:6" x14ac:dyDescent="0.25">
      <c r="A188" t="s">
        <v>3891</v>
      </c>
      <c r="B188" t="s">
        <v>4244</v>
      </c>
      <c r="C188">
        <v>179</v>
      </c>
      <c r="D188" s="56">
        <v>0</v>
      </c>
      <c r="E188" s="25"/>
      <c r="F188" s="26"/>
    </row>
    <row r="189" spans="1:6" x14ac:dyDescent="0.25">
      <c r="A189" t="s">
        <v>3914</v>
      </c>
      <c r="B189" t="s">
        <v>4245</v>
      </c>
      <c r="C189">
        <v>180</v>
      </c>
      <c r="D189" s="56">
        <v>0</v>
      </c>
      <c r="E189" s="25"/>
      <c r="F189" s="26"/>
    </row>
    <row r="190" spans="1:6" x14ac:dyDescent="0.25">
      <c r="A190" t="s">
        <v>125</v>
      </c>
      <c r="B190" t="s">
        <v>848</v>
      </c>
      <c r="C190">
        <v>181</v>
      </c>
      <c r="D190" s="56">
        <v>0</v>
      </c>
      <c r="E190" s="25"/>
      <c r="F190" s="26"/>
    </row>
    <row r="191" spans="1:6" x14ac:dyDescent="0.25">
      <c r="A191" t="s">
        <v>126</v>
      </c>
      <c r="B191" t="s">
        <v>1569</v>
      </c>
      <c r="C191">
        <v>182</v>
      </c>
      <c r="D191" s="56">
        <v>21.65</v>
      </c>
      <c r="E191" s="25"/>
      <c r="F191" s="26"/>
    </row>
    <row r="192" spans="1:6" x14ac:dyDescent="0.25">
      <c r="A192" t="s">
        <v>3873</v>
      </c>
      <c r="B192" t="s">
        <v>4246</v>
      </c>
      <c r="C192">
        <v>183</v>
      </c>
      <c r="D192" s="56">
        <v>0</v>
      </c>
      <c r="E192" s="25"/>
      <c r="F192" s="26"/>
    </row>
    <row r="193" spans="1:6" x14ac:dyDescent="0.25">
      <c r="A193" t="s">
        <v>127</v>
      </c>
      <c r="B193" t="s">
        <v>1577</v>
      </c>
      <c r="C193">
        <v>184</v>
      </c>
      <c r="D193" s="56">
        <v>0</v>
      </c>
      <c r="E193" s="25"/>
      <c r="F193" s="26"/>
    </row>
    <row r="194" spans="1:6" x14ac:dyDescent="0.25">
      <c r="A194" t="s">
        <v>128</v>
      </c>
      <c r="B194" t="s">
        <v>1579</v>
      </c>
      <c r="C194">
        <v>185</v>
      </c>
      <c r="D194" s="56">
        <v>90.309999999999988</v>
      </c>
      <c r="E194" s="25"/>
      <c r="F194" s="26"/>
    </row>
    <row r="195" spans="1:6" x14ac:dyDescent="0.25">
      <c r="A195" t="s">
        <v>129</v>
      </c>
      <c r="B195" t="s">
        <v>1587</v>
      </c>
      <c r="C195">
        <v>186</v>
      </c>
      <c r="D195" s="56">
        <v>37.840000000000003</v>
      </c>
      <c r="E195" s="25"/>
      <c r="F195" s="26"/>
    </row>
    <row r="196" spans="1:6" x14ac:dyDescent="0.25">
      <c r="A196" t="s">
        <v>130</v>
      </c>
      <c r="B196" t="s">
        <v>1595</v>
      </c>
      <c r="C196">
        <v>187</v>
      </c>
      <c r="D196" s="56">
        <v>52.570000000000007</v>
      </c>
      <c r="E196" s="25"/>
      <c r="F196" s="26"/>
    </row>
    <row r="197" spans="1:6" x14ac:dyDescent="0.25">
      <c r="A197" t="s">
        <v>3848</v>
      </c>
      <c r="B197" t="s">
        <v>4247</v>
      </c>
      <c r="C197">
        <v>188</v>
      </c>
      <c r="D197" s="56">
        <v>0</v>
      </c>
      <c r="E197" s="25"/>
      <c r="F197" s="26"/>
    </row>
    <row r="198" spans="1:6" x14ac:dyDescent="0.25">
      <c r="A198" t="s">
        <v>131</v>
      </c>
      <c r="B198" t="s">
        <v>1604</v>
      </c>
      <c r="C198">
        <v>189</v>
      </c>
      <c r="D198" s="56">
        <v>0</v>
      </c>
      <c r="E198" s="25"/>
      <c r="F198" s="26"/>
    </row>
    <row r="199" spans="1:6" x14ac:dyDescent="0.25">
      <c r="A199" t="s">
        <v>3947</v>
      </c>
      <c r="B199" t="s">
        <v>4248</v>
      </c>
      <c r="C199">
        <v>190</v>
      </c>
      <c r="D199" s="56">
        <v>0</v>
      </c>
      <c r="E199" s="25"/>
      <c r="F199" s="26"/>
    </row>
    <row r="200" spans="1:6" x14ac:dyDescent="0.25">
      <c r="A200" t="s">
        <v>132</v>
      </c>
      <c r="B200" t="s">
        <v>1625</v>
      </c>
      <c r="C200">
        <v>191</v>
      </c>
      <c r="D200" s="56">
        <v>64.55</v>
      </c>
      <c r="E200" s="25"/>
      <c r="F200" s="26"/>
    </row>
    <row r="201" spans="1:6" x14ac:dyDescent="0.25">
      <c r="A201" t="s">
        <v>3879</v>
      </c>
      <c r="B201" t="s">
        <v>4249</v>
      </c>
      <c r="C201">
        <v>192</v>
      </c>
      <c r="D201" s="56">
        <v>0</v>
      </c>
      <c r="E201" s="25"/>
      <c r="F201" s="26"/>
    </row>
    <row r="202" spans="1:6" x14ac:dyDescent="0.25">
      <c r="A202" t="s">
        <v>3927</v>
      </c>
      <c r="B202" t="s">
        <v>4250</v>
      </c>
      <c r="C202">
        <v>193</v>
      </c>
      <c r="D202" s="56">
        <v>0</v>
      </c>
      <c r="E202" s="25"/>
      <c r="F202" s="26"/>
    </row>
    <row r="203" spans="1:6" x14ac:dyDescent="0.25">
      <c r="A203" t="s">
        <v>3874</v>
      </c>
      <c r="B203" t="s">
        <v>4251</v>
      </c>
      <c r="C203">
        <v>194</v>
      </c>
      <c r="D203" s="56">
        <v>0</v>
      </c>
      <c r="E203" s="25"/>
      <c r="F203" s="26"/>
    </row>
    <row r="204" spans="1:6" x14ac:dyDescent="0.25">
      <c r="A204" t="s">
        <v>3950</v>
      </c>
      <c r="B204" t="s">
        <v>4252</v>
      </c>
      <c r="C204">
        <v>195</v>
      </c>
      <c r="D204" s="56">
        <v>0</v>
      </c>
      <c r="E204" s="25"/>
      <c r="F204" s="26"/>
    </row>
    <row r="205" spans="1:6" x14ac:dyDescent="0.25">
      <c r="A205" t="s">
        <v>133</v>
      </c>
      <c r="B205" t="s">
        <v>1645</v>
      </c>
      <c r="C205">
        <v>196</v>
      </c>
      <c r="D205" s="56">
        <v>0</v>
      </c>
      <c r="E205" s="25"/>
      <c r="F205" s="26"/>
    </row>
    <row r="206" spans="1:6" x14ac:dyDescent="0.25">
      <c r="A206" t="s">
        <v>134</v>
      </c>
      <c r="B206" t="s">
        <v>1653</v>
      </c>
      <c r="C206">
        <v>197</v>
      </c>
      <c r="D206" s="56">
        <v>0</v>
      </c>
      <c r="E206" s="25"/>
      <c r="F206" s="26"/>
    </row>
    <row r="207" spans="1:6" x14ac:dyDescent="0.25">
      <c r="A207" t="s">
        <v>135</v>
      </c>
      <c r="B207" t="s">
        <v>343</v>
      </c>
      <c r="C207">
        <v>198</v>
      </c>
      <c r="D207" s="56">
        <v>9</v>
      </c>
      <c r="E207" s="25"/>
      <c r="F207" s="26"/>
    </row>
    <row r="208" spans="1:6" x14ac:dyDescent="0.25">
      <c r="A208" t="s">
        <v>136</v>
      </c>
      <c r="B208" t="s">
        <v>1686</v>
      </c>
      <c r="C208">
        <v>199</v>
      </c>
      <c r="D208" s="56">
        <v>0</v>
      </c>
      <c r="E208" s="25"/>
      <c r="F208" s="26"/>
    </row>
    <row r="209" spans="1:6" x14ac:dyDescent="0.25">
      <c r="A209" t="s">
        <v>3951</v>
      </c>
      <c r="B209" t="s">
        <v>4253</v>
      </c>
      <c r="C209">
        <v>200</v>
      </c>
      <c r="D209" s="56">
        <v>0</v>
      </c>
      <c r="E209" s="25"/>
      <c r="F209" s="26"/>
    </row>
    <row r="210" spans="1:6" x14ac:dyDescent="0.25">
      <c r="A210" t="s">
        <v>137</v>
      </c>
      <c r="B210" t="s">
        <v>388</v>
      </c>
      <c r="C210">
        <v>201</v>
      </c>
      <c r="D210" s="56">
        <v>59.000000000000007</v>
      </c>
      <c r="E210" s="25"/>
      <c r="F210" s="26"/>
    </row>
    <row r="211" spans="1:6" x14ac:dyDescent="0.25">
      <c r="A211" t="s">
        <v>3923</v>
      </c>
      <c r="B211" t="s">
        <v>4254</v>
      </c>
      <c r="C211">
        <v>202</v>
      </c>
      <c r="D211" s="56">
        <v>0</v>
      </c>
      <c r="E211" s="25"/>
      <c r="F211" s="26"/>
    </row>
    <row r="212" spans="1:6" x14ac:dyDescent="0.25">
      <c r="A212" t="s">
        <v>3935</v>
      </c>
      <c r="B212" t="s">
        <v>4255</v>
      </c>
      <c r="C212">
        <v>205</v>
      </c>
      <c r="D212" s="56">
        <v>0</v>
      </c>
      <c r="E212" s="25"/>
      <c r="F212" s="26"/>
    </row>
    <row r="213" spans="1:6" x14ac:dyDescent="0.25">
      <c r="A213" t="s">
        <v>138</v>
      </c>
      <c r="B213" t="s">
        <v>1707</v>
      </c>
      <c r="C213">
        <v>206</v>
      </c>
      <c r="D213" s="56">
        <v>141.79000000000002</v>
      </c>
      <c r="E213" s="25"/>
      <c r="F213" s="26"/>
    </row>
    <row r="214" spans="1:6" x14ac:dyDescent="0.25">
      <c r="A214" t="s">
        <v>3928</v>
      </c>
      <c r="B214" t="s">
        <v>4256</v>
      </c>
      <c r="C214">
        <v>203</v>
      </c>
      <c r="D214" s="56">
        <v>0</v>
      </c>
      <c r="E214" s="25"/>
      <c r="F214" s="26"/>
    </row>
    <row r="215" spans="1:6" x14ac:dyDescent="0.25">
      <c r="A215" t="s">
        <v>3908</v>
      </c>
      <c r="B215" t="s">
        <v>4257</v>
      </c>
      <c r="C215">
        <v>204</v>
      </c>
      <c r="D215" s="56">
        <v>0</v>
      </c>
      <c r="E215" s="25"/>
      <c r="F215" s="26"/>
    </row>
    <row r="216" spans="1:6" x14ac:dyDescent="0.25">
      <c r="A216" t="s">
        <v>139</v>
      </c>
      <c r="B216" t="s">
        <v>1713</v>
      </c>
      <c r="C216">
        <v>207</v>
      </c>
      <c r="D216" s="56">
        <v>0</v>
      </c>
      <c r="E216" s="25"/>
      <c r="F216" s="26"/>
    </row>
    <row r="217" spans="1:6" x14ac:dyDescent="0.25">
      <c r="A217" t="s">
        <v>140</v>
      </c>
      <c r="B217" t="s">
        <v>1346</v>
      </c>
      <c r="C217">
        <v>208</v>
      </c>
      <c r="D217" s="56">
        <v>0</v>
      </c>
      <c r="E217" s="25"/>
      <c r="F217" s="26"/>
    </row>
    <row r="218" spans="1:6" x14ac:dyDescent="0.25">
      <c r="A218" t="s">
        <v>141</v>
      </c>
      <c r="B218" t="s">
        <v>1624</v>
      </c>
      <c r="C218">
        <v>209</v>
      </c>
      <c r="D218" s="56">
        <v>60.63000000000001</v>
      </c>
      <c r="E218" s="25"/>
      <c r="F218" s="26"/>
    </row>
    <row r="219" spans="1:6" x14ac:dyDescent="0.25">
      <c r="A219" t="s">
        <v>142</v>
      </c>
      <c r="B219" t="s">
        <v>846</v>
      </c>
      <c r="C219">
        <v>214</v>
      </c>
      <c r="D219" s="56">
        <v>150.03</v>
      </c>
      <c r="E219" s="25"/>
      <c r="F219" s="26"/>
    </row>
    <row r="220" spans="1:6" x14ac:dyDescent="0.25">
      <c r="A220" t="s">
        <v>143</v>
      </c>
      <c r="B220" t="s">
        <v>1742</v>
      </c>
      <c r="C220">
        <v>210</v>
      </c>
      <c r="D220" s="56">
        <v>0</v>
      </c>
      <c r="E220" s="25"/>
      <c r="F220" s="26"/>
    </row>
    <row r="221" spans="1:6" x14ac:dyDescent="0.25">
      <c r="A221" t="s">
        <v>144</v>
      </c>
      <c r="B221" t="s">
        <v>1748</v>
      </c>
      <c r="C221">
        <v>211</v>
      </c>
      <c r="D221" s="56">
        <v>45.000000000000007</v>
      </c>
      <c r="E221" s="25"/>
      <c r="F221" s="26"/>
    </row>
    <row r="222" spans="1:6" x14ac:dyDescent="0.25">
      <c r="A222" t="s">
        <v>145</v>
      </c>
      <c r="B222" t="s">
        <v>1794</v>
      </c>
      <c r="C222">
        <v>215</v>
      </c>
      <c r="D222" s="56">
        <v>0</v>
      </c>
      <c r="E222" s="25"/>
      <c r="F222" s="26"/>
    </row>
    <row r="223" spans="1:6" x14ac:dyDescent="0.25">
      <c r="A223" t="s">
        <v>146</v>
      </c>
      <c r="B223" t="s">
        <v>1797</v>
      </c>
      <c r="C223">
        <v>216</v>
      </c>
      <c r="D223" s="56">
        <v>75.549999999999983</v>
      </c>
      <c r="E223" s="25"/>
      <c r="F223" s="26"/>
    </row>
    <row r="224" spans="1:6" x14ac:dyDescent="0.25">
      <c r="A224" t="s">
        <v>147</v>
      </c>
      <c r="B224" t="s">
        <v>1756</v>
      </c>
      <c r="C224">
        <v>212</v>
      </c>
      <c r="D224" s="56">
        <v>41.809999999999995</v>
      </c>
      <c r="E224" s="25"/>
      <c r="F224" s="26"/>
    </row>
    <row r="225" spans="1:6" x14ac:dyDescent="0.25">
      <c r="A225" t="s">
        <v>3918</v>
      </c>
      <c r="B225" t="s">
        <v>4258</v>
      </c>
      <c r="C225">
        <v>217</v>
      </c>
      <c r="D225" s="56">
        <v>0</v>
      </c>
      <c r="E225" s="25"/>
      <c r="F225" s="26"/>
    </row>
    <row r="226" spans="1:6" x14ac:dyDescent="0.25">
      <c r="A226" t="s">
        <v>148</v>
      </c>
      <c r="B226" t="s">
        <v>1764</v>
      </c>
      <c r="C226">
        <v>213</v>
      </c>
      <c r="D226" s="56">
        <v>0</v>
      </c>
      <c r="E226" s="25"/>
      <c r="F226" s="26"/>
    </row>
    <row r="227" spans="1:6" x14ac:dyDescent="0.25">
      <c r="A227" t="s">
        <v>149</v>
      </c>
      <c r="B227" t="s">
        <v>1820</v>
      </c>
      <c r="C227">
        <v>218</v>
      </c>
      <c r="D227" s="56">
        <v>236.56000000000009</v>
      </c>
      <c r="E227" s="25"/>
      <c r="F227" s="26"/>
    </row>
    <row r="228" spans="1:6" x14ac:dyDescent="0.25">
      <c r="A228" t="s">
        <v>150</v>
      </c>
      <c r="B228" t="s">
        <v>1828</v>
      </c>
      <c r="C228">
        <v>219</v>
      </c>
      <c r="D228" s="56">
        <v>0</v>
      </c>
      <c r="E228" s="25"/>
      <c r="F228" s="26"/>
    </row>
    <row r="229" spans="1:6" x14ac:dyDescent="0.25">
      <c r="A229" t="s">
        <v>151</v>
      </c>
      <c r="B229" t="s">
        <v>1836</v>
      </c>
      <c r="C229">
        <v>220</v>
      </c>
      <c r="D229" s="56">
        <v>0</v>
      </c>
      <c r="E229" s="25"/>
      <c r="F229" s="26"/>
    </row>
    <row r="230" spans="1:6" x14ac:dyDescent="0.25">
      <c r="A230" t="s">
        <v>152</v>
      </c>
      <c r="B230" t="s">
        <v>1843</v>
      </c>
      <c r="C230">
        <v>221</v>
      </c>
      <c r="D230" s="56">
        <v>31.360000000000007</v>
      </c>
      <c r="E230" s="25"/>
      <c r="F230" s="26"/>
    </row>
    <row r="231" spans="1:6" x14ac:dyDescent="0.25">
      <c r="A231" t="s">
        <v>3924</v>
      </c>
      <c r="B231" t="s">
        <v>4259</v>
      </c>
      <c r="C231">
        <v>222</v>
      </c>
      <c r="D231" s="56">
        <v>0</v>
      </c>
      <c r="E231" s="25"/>
      <c r="F231" s="26"/>
    </row>
    <row r="232" spans="1:6" x14ac:dyDescent="0.25">
      <c r="A232" t="s">
        <v>153</v>
      </c>
      <c r="B232" t="s">
        <v>1856</v>
      </c>
      <c r="C232">
        <v>223</v>
      </c>
      <c r="D232" s="56">
        <v>1</v>
      </c>
      <c r="E232" s="25"/>
      <c r="F232" s="26"/>
    </row>
    <row r="233" spans="1:6" x14ac:dyDescent="0.25">
      <c r="A233" t="s">
        <v>154</v>
      </c>
      <c r="B233" t="s">
        <v>669</v>
      </c>
      <c r="C233">
        <v>224</v>
      </c>
      <c r="D233" s="56">
        <v>0</v>
      </c>
      <c r="E233" s="25"/>
      <c r="F233" s="26"/>
    </row>
    <row r="234" spans="1:6" x14ac:dyDescent="0.25">
      <c r="A234" t="s">
        <v>3866</v>
      </c>
      <c r="B234" t="s">
        <v>4260</v>
      </c>
      <c r="C234">
        <v>225</v>
      </c>
      <c r="D234" s="56">
        <v>0</v>
      </c>
      <c r="E234" s="25"/>
      <c r="F234" s="26"/>
    </row>
    <row r="235" spans="1:6" x14ac:dyDescent="0.25">
      <c r="A235" t="s">
        <v>155</v>
      </c>
      <c r="B235" t="s">
        <v>1866</v>
      </c>
      <c r="C235">
        <v>226</v>
      </c>
      <c r="D235" s="56">
        <v>36.36</v>
      </c>
      <c r="E235" s="25"/>
      <c r="F235" s="26"/>
    </row>
    <row r="236" spans="1:6" x14ac:dyDescent="0.25">
      <c r="A236" t="s">
        <v>156</v>
      </c>
      <c r="B236" t="s">
        <v>1871</v>
      </c>
      <c r="C236">
        <v>227</v>
      </c>
      <c r="D236" s="56">
        <v>15.71</v>
      </c>
      <c r="E236" s="25"/>
      <c r="F236" s="26"/>
    </row>
    <row r="237" spans="1:6" x14ac:dyDescent="0.25">
      <c r="A237" t="s">
        <v>3939</v>
      </c>
      <c r="B237" t="s">
        <v>4261</v>
      </c>
      <c r="C237">
        <v>228</v>
      </c>
      <c r="D237" s="56">
        <v>0</v>
      </c>
      <c r="E237" s="25"/>
      <c r="F237" s="26"/>
    </row>
    <row r="238" spans="1:6" x14ac:dyDescent="0.25">
      <c r="A238" t="s">
        <v>157</v>
      </c>
      <c r="B238" t="s">
        <v>1885</v>
      </c>
      <c r="C238">
        <v>229</v>
      </c>
      <c r="D238" s="56">
        <v>60.699999999999996</v>
      </c>
      <c r="E238" s="25"/>
      <c r="F238" s="26"/>
    </row>
    <row r="239" spans="1:6" x14ac:dyDescent="0.25">
      <c r="A239" t="s">
        <v>158</v>
      </c>
      <c r="B239" t="s">
        <v>1890</v>
      </c>
      <c r="C239">
        <v>230</v>
      </c>
      <c r="D239" s="56">
        <v>73.47999999999999</v>
      </c>
      <c r="E239" s="25"/>
      <c r="F239" s="26"/>
    </row>
    <row r="240" spans="1:6" x14ac:dyDescent="0.25">
      <c r="A240" t="s">
        <v>159</v>
      </c>
      <c r="B240" t="s">
        <v>1893</v>
      </c>
      <c r="C240">
        <v>231</v>
      </c>
      <c r="D240" s="56">
        <v>0</v>
      </c>
      <c r="E240" s="25"/>
      <c r="F240" s="26"/>
    </row>
    <row r="241" spans="1:6" x14ac:dyDescent="0.25">
      <c r="A241" t="s">
        <v>3911</v>
      </c>
      <c r="B241" t="s">
        <v>4262</v>
      </c>
      <c r="C241">
        <v>232</v>
      </c>
      <c r="D241" s="56">
        <v>0</v>
      </c>
      <c r="E241" s="25"/>
      <c r="F241" s="26"/>
    </row>
    <row r="242" spans="1:6" x14ac:dyDescent="0.25">
      <c r="A242" t="s">
        <v>3857</v>
      </c>
      <c r="B242" t="s">
        <v>4263</v>
      </c>
      <c r="C242">
        <v>233</v>
      </c>
      <c r="D242" s="56">
        <v>0</v>
      </c>
      <c r="E242" s="25"/>
      <c r="F242" s="26"/>
    </row>
    <row r="243" spans="1:6" x14ac:dyDescent="0.25">
      <c r="A243" t="s">
        <v>160</v>
      </c>
      <c r="B243" t="s">
        <v>1903</v>
      </c>
      <c r="C243">
        <v>234</v>
      </c>
      <c r="D243" s="56">
        <v>52</v>
      </c>
      <c r="E243" s="25"/>
      <c r="F243" s="26"/>
    </row>
    <row r="244" spans="1:6" x14ac:dyDescent="0.25">
      <c r="A244" t="s">
        <v>3903</v>
      </c>
      <c r="B244" t="s">
        <v>4264</v>
      </c>
      <c r="C244">
        <v>235</v>
      </c>
      <c r="D244" s="56">
        <v>0</v>
      </c>
      <c r="E244" s="25"/>
      <c r="F244" s="26"/>
    </row>
    <row r="245" spans="1:6" x14ac:dyDescent="0.25">
      <c r="A245" t="s">
        <v>161</v>
      </c>
      <c r="B245" t="s">
        <v>1916</v>
      </c>
      <c r="C245">
        <v>236</v>
      </c>
      <c r="D245" s="56">
        <v>69.250000000000014</v>
      </c>
      <c r="E245" s="25"/>
      <c r="F245" s="26"/>
    </row>
    <row r="246" spans="1:6" x14ac:dyDescent="0.25">
      <c r="A246" t="s">
        <v>3901</v>
      </c>
      <c r="B246" t="s">
        <v>4265</v>
      </c>
      <c r="C246">
        <v>237</v>
      </c>
      <c r="D246" s="56">
        <v>0</v>
      </c>
      <c r="E246" s="25"/>
      <c r="F246" s="26"/>
    </row>
    <row r="247" spans="1:6" x14ac:dyDescent="0.25">
      <c r="A247" t="s">
        <v>162</v>
      </c>
      <c r="B247" t="s">
        <v>1924</v>
      </c>
      <c r="C247">
        <v>238</v>
      </c>
      <c r="D247" s="56">
        <v>0</v>
      </c>
      <c r="E247" s="25"/>
      <c r="F247" s="26"/>
    </row>
    <row r="248" spans="1:6" x14ac:dyDescent="0.25">
      <c r="A248" t="s">
        <v>163</v>
      </c>
      <c r="B248" t="s">
        <v>1932</v>
      </c>
      <c r="C248">
        <v>239</v>
      </c>
      <c r="D248" s="56">
        <v>0</v>
      </c>
      <c r="E248" s="25"/>
      <c r="F248" s="26"/>
    </row>
    <row r="249" spans="1:6" x14ac:dyDescent="0.25">
      <c r="A249" t="s">
        <v>164</v>
      </c>
      <c r="B249" t="s">
        <v>1939</v>
      </c>
      <c r="C249">
        <v>240</v>
      </c>
      <c r="D249" s="56">
        <v>0</v>
      </c>
      <c r="E249" s="25"/>
      <c r="F249" s="26"/>
    </row>
    <row r="250" spans="1:6" x14ac:dyDescent="0.25">
      <c r="A250" t="s">
        <v>3940</v>
      </c>
      <c r="B250" t="s">
        <v>4266</v>
      </c>
      <c r="C250">
        <v>241</v>
      </c>
      <c r="D250" s="56">
        <v>0</v>
      </c>
      <c r="E250" s="25"/>
      <c r="F250" s="26"/>
    </row>
    <row r="251" spans="1:6" x14ac:dyDescent="0.25">
      <c r="A251" t="s">
        <v>165</v>
      </c>
      <c r="B251" t="s">
        <v>1941</v>
      </c>
      <c r="C251">
        <v>242</v>
      </c>
      <c r="D251" s="56">
        <v>71.820000000000007</v>
      </c>
      <c r="E251" s="25"/>
      <c r="F251" s="26"/>
    </row>
    <row r="252" spans="1:6" x14ac:dyDescent="0.25">
      <c r="A252" t="s">
        <v>166</v>
      </c>
      <c r="B252" t="s">
        <v>1962</v>
      </c>
      <c r="C252">
        <v>243</v>
      </c>
      <c r="D252" s="56">
        <v>0</v>
      </c>
      <c r="E252" s="25"/>
      <c r="F252" s="26"/>
    </row>
    <row r="253" spans="1:6" x14ac:dyDescent="0.25">
      <c r="A253" t="s">
        <v>167</v>
      </c>
      <c r="B253" t="s">
        <v>1973</v>
      </c>
      <c r="C253">
        <v>244</v>
      </c>
      <c r="D253" s="56">
        <v>0</v>
      </c>
      <c r="E253" s="25"/>
      <c r="F253" s="26"/>
    </row>
    <row r="254" spans="1:6" x14ac:dyDescent="0.25">
      <c r="A254" t="s">
        <v>3850</v>
      </c>
      <c r="B254" t="s">
        <v>4267</v>
      </c>
      <c r="C254">
        <v>245</v>
      </c>
      <c r="D254" s="56">
        <v>0</v>
      </c>
      <c r="E254" s="25"/>
      <c r="F254" s="26"/>
    </row>
    <row r="255" spans="1:6" x14ac:dyDescent="0.25">
      <c r="A255" t="s">
        <v>168</v>
      </c>
      <c r="B255" t="s">
        <v>1980</v>
      </c>
      <c r="C255">
        <v>246</v>
      </c>
      <c r="D255" s="56">
        <v>49.959999999999994</v>
      </c>
      <c r="E255" s="25"/>
      <c r="F255" s="26"/>
    </row>
    <row r="256" spans="1:6" x14ac:dyDescent="0.25">
      <c r="A256" t="s">
        <v>3863</v>
      </c>
      <c r="B256" t="s">
        <v>4268</v>
      </c>
      <c r="C256">
        <v>247</v>
      </c>
      <c r="D256" s="56">
        <v>0</v>
      </c>
      <c r="E256" s="25"/>
      <c r="F256" s="26"/>
    </row>
    <row r="257" spans="1:6" x14ac:dyDescent="0.25">
      <c r="A257" t="s">
        <v>169</v>
      </c>
      <c r="B257" t="s">
        <v>1988</v>
      </c>
      <c r="C257">
        <v>248</v>
      </c>
      <c r="D257" s="56">
        <v>0</v>
      </c>
      <c r="E257" s="25"/>
      <c r="F257" s="26"/>
    </row>
    <row r="258" spans="1:6" x14ac:dyDescent="0.25">
      <c r="A258" t="s">
        <v>170</v>
      </c>
      <c r="B258" t="s">
        <v>1995</v>
      </c>
      <c r="C258">
        <v>249</v>
      </c>
      <c r="D258" s="56">
        <v>65.36</v>
      </c>
      <c r="E258" s="25"/>
      <c r="F258" s="26"/>
    </row>
    <row r="259" spans="1:6" x14ac:dyDescent="0.25">
      <c r="A259" t="s">
        <v>171</v>
      </c>
      <c r="B259" t="s">
        <v>1849</v>
      </c>
      <c r="C259">
        <v>250</v>
      </c>
      <c r="D259" s="56">
        <v>0</v>
      </c>
      <c r="E259" s="25"/>
      <c r="F259" s="26"/>
    </row>
    <row r="260" spans="1:6" x14ac:dyDescent="0.25">
      <c r="A260" t="s">
        <v>172</v>
      </c>
      <c r="B260" t="s">
        <v>1772</v>
      </c>
      <c r="C260">
        <v>251</v>
      </c>
      <c r="D260" s="56">
        <v>77.980000000000018</v>
      </c>
      <c r="E260" s="25"/>
      <c r="F260" s="26"/>
    </row>
    <row r="261" spans="1:6" x14ac:dyDescent="0.25">
      <c r="A261" t="s">
        <v>173</v>
      </c>
      <c r="B261" t="s">
        <v>2007</v>
      </c>
      <c r="C261">
        <v>252</v>
      </c>
      <c r="D261" s="56">
        <v>154.40000000000003</v>
      </c>
      <c r="E261" s="25"/>
      <c r="F261" s="26"/>
    </row>
    <row r="262" spans="1:6" x14ac:dyDescent="0.25">
      <c r="A262" t="s">
        <v>174</v>
      </c>
      <c r="B262" t="s">
        <v>2015</v>
      </c>
      <c r="C262">
        <v>253</v>
      </c>
      <c r="D262" s="56">
        <v>33.47</v>
      </c>
      <c r="E262" s="25"/>
      <c r="F262" s="26"/>
    </row>
    <row r="263" spans="1:6" x14ac:dyDescent="0.25">
      <c r="A263" t="s">
        <v>3936</v>
      </c>
      <c r="B263" t="s">
        <v>4269</v>
      </c>
      <c r="C263">
        <v>254</v>
      </c>
      <c r="D263" s="56">
        <v>0</v>
      </c>
      <c r="E263" s="25"/>
      <c r="F263" s="26"/>
    </row>
    <row r="264" spans="1:6" x14ac:dyDescent="0.25">
      <c r="A264" t="s">
        <v>3839</v>
      </c>
      <c r="B264" t="s">
        <v>4270</v>
      </c>
      <c r="C264">
        <v>255</v>
      </c>
      <c r="D264" s="56">
        <v>0</v>
      </c>
      <c r="E264" s="25"/>
      <c r="F264" s="26"/>
    </row>
    <row r="265" spans="1:6" x14ac:dyDescent="0.25">
      <c r="A265" t="s">
        <v>3875</v>
      </c>
      <c r="B265" t="s">
        <v>4271</v>
      </c>
      <c r="C265">
        <v>256</v>
      </c>
      <c r="D265" s="56">
        <v>0</v>
      </c>
      <c r="E265" s="25"/>
      <c r="F265" s="26"/>
    </row>
    <row r="266" spans="1:6" x14ac:dyDescent="0.25">
      <c r="A266" t="s">
        <v>3941</v>
      </c>
      <c r="B266" t="s">
        <v>4272</v>
      </c>
      <c r="C266">
        <v>257</v>
      </c>
      <c r="D266" s="56">
        <v>0</v>
      </c>
      <c r="E266" s="25"/>
      <c r="F266" s="26"/>
    </row>
    <row r="267" spans="1:6" x14ac:dyDescent="0.25">
      <c r="A267" t="s">
        <v>175</v>
      </c>
      <c r="B267" t="s">
        <v>554</v>
      </c>
      <c r="C267">
        <v>258</v>
      </c>
      <c r="D267" s="56">
        <v>79.27000000000001</v>
      </c>
      <c r="E267" s="25"/>
      <c r="F267" s="26"/>
    </row>
    <row r="268" spans="1:6" x14ac:dyDescent="0.25">
      <c r="A268" t="s">
        <v>3937</v>
      </c>
      <c r="B268" t="s">
        <v>4273</v>
      </c>
      <c r="C268">
        <v>259</v>
      </c>
      <c r="D268" s="56">
        <v>0</v>
      </c>
      <c r="E268" s="25"/>
      <c r="F268" s="26"/>
    </row>
    <row r="269" spans="1:6" x14ac:dyDescent="0.25">
      <c r="A269" t="s">
        <v>3867</v>
      </c>
      <c r="B269" t="s">
        <v>4274</v>
      </c>
      <c r="C269">
        <v>260</v>
      </c>
      <c r="D269" s="56">
        <v>0</v>
      </c>
      <c r="E269" s="25"/>
      <c r="F269" s="26"/>
    </row>
    <row r="270" spans="1:6" x14ac:dyDescent="0.25">
      <c r="A270" t="s">
        <v>176</v>
      </c>
      <c r="B270" t="s">
        <v>2023</v>
      </c>
      <c r="C270">
        <v>261</v>
      </c>
      <c r="D270" s="56">
        <v>132.66</v>
      </c>
      <c r="E270" s="25"/>
      <c r="F270" s="26"/>
    </row>
    <row r="271" spans="1:6" x14ac:dyDescent="0.25">
      <c r="A271" t="s">
        <v>177</v>
      </c>
      <c r="B271" t="s">
        <v>1909</v>
      </c>
      <c r="C271">
        <v>262</v>
      </c>
      <c r="D271" s="56">
        <v>0</v>
      </c>
      <c r="E271" s="25"/>
      <c r="F271" s="26"/>
    </row>
    <row r="272" spans="1:6" x14ac:dyDescent="0.25">
      <c r="A272" t="s">
        <v>178</v>
      </c>
      <c r="B272" t="s">
        <v>2036</v>
      </c>
      <c r="C272">
        <v>263</v>
      </c>
      <c r="D272" s="56">
        <v>20</v>
      </c>
      <c r="E272" s="25"/>
      <c r="F272" s="26"/>
    </row>
    <row r="273" spans="1:6" x14ac:dyDescent="0.25">
      <c r="A273" t="s">
        <v>179</v>
      </c>
      <c r="B273" t="s">
        <v>2042</v>
      </c>
      <c r="C273">
        <v>264</v>
      </c>
      <c r="D273" s="56">
        <v>0</v>
      </c>
      <c r="E273" s="25"/>
      <c r="F273" s="26"/>
    </row>
    <row r="274" spans="1:6" x14ac:dyDescent="0.25">
      <c r="A274" t="s">
        <v>180</v>
      </c>
      <c r="B274" t="s">
        <v>2048</v>
      </c>
      <c r="C274">
        <v>265</v>
      </c>
      <c r="D274" s="56">
        <v>0</v>
      </c>
      <c r="E274" s="25"/>
      <c r="F274" s="26"/>
    </row>
    <row r="275" spans="1:6" x14ac:dyDescent="0.25">
      <c r="A275" t="s">
        <v>181</v>
      </c>
      <c r="B275" t="s">
        <v>2054</v>
      </c>
      <c r="C275">
        <v>266</v>
      </c>
      <c r="D275" s="56">
        <v>0</v>
      </c>
      <c r="E275" s="25"/>
      <c r="F275" s="26"/>
    </row>
    <row r="276" spans="1:6" x14ac:dyDescent="0.25">
      <c r="A276" t="s">
        <v>3929</v>
      </c>
      <c r="B276" t="s">
        <v>4275</v>
      </c>
      <c r="C276">
        <v>267</v>
      </c>
      <c r="D276" s="56">
        <v>0</v>
      </c>
      <c r="E276" s="25"/>
      <c r="F276" s="26"/>
    </row>
    <row r="277" spans="1:6" x14ac:dyDescent="0.25">
      <c r="A277" t="s">
        <v>3902</v>
      </c>
      <c r="B277" t="s">
        <v>4276</v>
      </c>
      <c r="C277">
        <v>268</v>
      </c>
      <c r="D277" s="56">
        <v>0</v>
      </c>
      <c r="E277" s="25"/>
      <c r="F277" s="26"/>
    </row>
    <row r="278" spans="1:6" x14ac:dyDescent="0.25">
      <c r="A278" t="s">
        <v>182</v>
      </c>
      <c r="B278" t="s">
        <v>2065</v>
      </c>
      <c r="C278">
        <v>269</v>
      </c>
      <c r="D278" s="56">
        <v>0</v>
      </c>
      <c r="E278" s="25"/>
      <c r="F278" s="26"/>
    </row>
    <row r="279" spans="1:6" x14ac:dyDescent="0.25">
      <c r="A279" t="s">
        <v>3841</v>
      </c>
      <c r="B279" t="s">
        <v>4277</v>
      </c>
      <c r="C279">
        <v>270</v>
      </c>
      <c r="D279" s="56">
        <v>0</v>
      </c>
      <c r="E279" s="25"/>
      <c r="F279" s="26"/>
    </row>
    <row r="280" spans="1:6" x14ac:dyDescent="0.25">
      <c r="A280" t="s">
        <v>183</v>
      </c>
      <c r="B280" t="s">
        <v>2067</v>
      </c>
      <c r="C280">
        <v>271</v>
      </c>
      <c r="D280" s="56">
        <v>7</v>
      </c>
      <c r="E280" s="25"/>
      <c r="F280" s="26"/>
    </row>
    <row r="281" spans="1:6" x14ac:dyDescent="0.25">
      <c r="A281" t="s">
        <v>184</v>
      </c>
      <c r="B281" t="s">
        <v>2075</v>
      </c>
      <c r="C281">
        <v>272</v>
      </c>
      <c r="D281" s="56">
        <v>18.53</v>
      </c>
      <c r="E281" s="25"/>
      <c r="F281" s="26"/>
    </row>
    <row r="282" spans="1:6" x14ac:dyDescent="0.25">
      <c r="A282" t="s">
        <v>185</v>
      </c>
      <c r="B282" t="s">
        <v>2079</v>
      </c>
      <c r="C282">
        <v>273</v>
      </c>
      <c r="D282" s="56">
        <v>0</v>
      </c>
      <c r="E282" s="25"/>
      <c r="F282" s="26"/>
    </row>
    <row r="283" spans="1:6" x14ac:dyDescent="0.25">
      <c r="A283" t="s">
        <v>186</v>
      </c>
      <c r="B283" t="s">
        <v>2091</v>
      </c>
      <c r="C283">
        <v>274</v>
      </c>
      <c r="D283" s="56">
        <v>0</v>
      </c>
      <c r="E283" s="25"/>
      <c r="F283" s="26"/>
    </row>
    <row r="284" spans="1:6" x14ac:dyDescent="0.25">
      <c r="A284" t="s">
        <v>187</v>
      </c>
      <c r="B284" t="s">
        <v>2121</v>
      </c>
      <c r="C284">
        <v>276</v>
      </c>
      <c r="D284" s="56">
        <v>42.239999999999995</v>
      </c>
      <c r="E284" s="25"/>
      <c r="F284" s="26"/>
    </row>
    <row r="285" spans="1:6" x14ac:dyDescent="0.25">
      <c r="A285" t="s">
        <v>188</v>
      </c>
      <c r="B285" t="s">
        <v>1789</v>
      </c>
      <c r="C285">
        <v>277</v>
      </c>
      <c r="D285" s="56">
        <v>0</v>
      </c>
      <c r="E285" s="25"/>
      <c r="F285" s="26"/>
    </row>
    <row r="286" spans="1:6" x14ac:dyDescent="0.25">
      <c r="A286" t="s">
        <v>189</v>
      </c>
      <c r="B286" t="s">
        <v>2124</v>
      </c>
      <c r="C286">
        <v>278</v>
      </c>
      <c r="D286" s="56">
        <v>16.79</v>
      </c>
      <c r="E286" s="25"/>
      <c r="F286" s="26"/>
    </row>
    <row r="287" spans="1:6" x14ac:dyDescent="0.25">
      <c r="A287" t="s">
        <v>190</v>
      </c>
      <c r="B287" t="s">
        <v>1914</v>
      </c>
      <c r="C287">
        <v>275</v>
      </c>
      <c r="D287" s="56">
        <v>90.509999999999991</v>
      </c>
      <c r="E287" s="25"/>
      <c r="F287" s="26"/>
    </row>
    <row r="288" spans="1:6" x14ac:dyDescent="0.25">
      <c r="A288" t="s">
        <v>3931</v>
      </c>
      <c r="B288" t="s">
        <v>4278</v>
      </c>
      <c r="C288">
        <v>279</v>
      </c>
      <c r="D288" s="56">
        <v>0</v>
      </c>
      <c r="E288" s="25"/>
      <c r="F288" s="26"/>
    </row>
    <row r="289" spans="1:6" x14ac:dyDescent="0.25">
      <c r="A289" t="s">
        <v>3934</v>
      </c>
      <c r="B289" t="s">
        <v>4279</v>
      </c>
      <c r="C289">
        <v>280</v>
      </c>
      <c r="D289" s="56">
        <v>0</v>
      </c>
      <c r="E289" s="25"/>
      <c r="F289" s="26"/>
    </row>
    <row r="290" spans="1:6" x14ac:dyDescent="0.25">
      <c r="A290" t="s">
        <v>191</v>
      </c>
      <c r="B290" t="s">
        <v>512</v>
      </c>
      <c r="C290">
        <v>281</v>
      </c>
      <c r="D290" s="56">
        <v>9</v>
      </c>
      <c r="E290" s="25"/>
      <c r="F290" s="26"/>
    </row>
    <row r="291" spans="1:6" x14ac:dyDescent="0.25">
      <c r="A291" t="s">
        <v>3942</v>
      </c>
      <c r="B291" t="s">
        <v>4280</v>
      </c>
      <c r="C291">
        <v>282</v>
      </c>
      <c r="D291" s="56">
        <v>0</v>
      </c>
      <c r="E291" s="25"/>
      <c r="F291" s="26"/>
    </row>
    <row r="292" spans="1:6" x14ac:dyDescent="0.25">
      <c r="A292" t="s">
        <v>3843</v>
      </c>
      <c r="B292" t="s">
        <v>4281</v>
      </c>
      <c r="C292">
        <v>283</v>
      </c>
      <c r="D292" s="56">
        <v>0</v>
      </c>
      <c r="E292" s="25"/>
      <c r="F292" s="26"/>
    </row>
    <row r="293" spans="1:6" x14ac:dyDescent="0.25">
      <c r="A293" t="s">
        <v>192</v>
      </c>
      <c r="B293" t="s">
        <v>2017</v>
      </c>
      <c r="C293">
        <v>284</v>
      </c>
      <c r="D293" s="56">
        <v>0</v>
      </c>
      <c r="E293" s="25"/>
      <c r="F293" s="26"/>
    </row>
    <row r="294" spans="1:6" x14ac:dyDescent="0.25">
      <c r="A294" t="s">
        <v>193</v>
      </c>
      <c r="B294" t="s">
        <v>740</v>
      </c>
      <c r="C294">
        <v>285</v>
      </c>
      <c r="D294" s="56">
        <v>0</v>
      </c>
      <c r="E294" s="25"/>
      <c r="F294" s="26"/>
    </row>
    <row r="295" spans="1:6" x14ac:dyDescent="0.25">
      <c r="A295" t="s">
        <v>3907</v>
      </c>
      <c r="B295" t="s">
        <v>4282</v>
      </c>
      <c r="C295">
        <v>286</v>
      </c>
      <c r="D295" s="56">
        <v>0</v>
      </c>
      <c r="E295" s="25"/>
      <c r="F295" s="26"/>
    </row>
    <row r="296" spans="1:6" x14ac:dyDescent="0.25">
      <c r="A296" t="s">
        <v>194</v>
      </c>
      <c r="B296" t="s">
        <v>2171</v>
      </c>
      <c r="C296">
        <v>287</v>
      </c>
      <c r="D296" s="56">
        <v>0</v>
      </c>
      <c r="E296" s="25"/>
      <c r="F296" s="26"/>
    </row>
    <row r="297" spans="1:6" x14ac:dyDescent="0.25">
      <c r="A297" t="s">
        <v>195</v>
      </c>
      <c r="B297" t="s">
        <v>1397</v>
      </c>
      <c r="C297">
        <v>288</v>
      </c>
      <c r="D297" s="56">
        <v>0</v>
      </c>
      <c r="E297" s="25"/>
      <c r="F297" s="26"/>
    </row>
    <row r="298" spans="1:6" x14ac:dyDescent="0.25">
      <c r="A298" t="s">
        <v>196</v>
      </c>
      <c r="B298" t="s">
        <v>2176</v>
      </c>
      <c r="C298">
        <v>289</v>
      </c>
      <c r="D298" s="56">
        <v>29</v>
      </c>
      <c r="E298" s="25"/>
      <c r="F298" s="26"/>
    </row>
    <row r="299" spans="1:6" x14ac:dyDescent="0.25">
      <c r="A299" t="s">
        <v>197</v>
      </c>
      <c r="B299" t="s">
        <v>2178</v>
      </c>
      <c r="C299">
        <v>290</v>
      </c>
      <c r="D299" s="56">
        <v>48.17</v>
      </c>
      <c r="E299" s="25"/>
      <c r="F299" s="26"/>
    </row>
    <row r="300" spans="1:6" x14ac:dyDescent="0.25">
      <c r="A300" t="s">
        <v>198</v>
      </c>
      <c r="B300" t="s">
        <v>2186</v>
      </c>
      <c r="C300">
        <v>291</v>
      </c>
      <c r="D300" s="56">
        <v>0</v>
      </c>
      <c r="E300" s="25"/>
      <c r="F300" s="26"/>
    </row>
    <row r="301" spans="1:6" x14ac:dyDescent="0.25">
      <c r="A301" t="s">
        <v>199</v>
      </c>
      <c r="B301" t="s">
        <v>2099</v>
      </c>
      <c r="C301">
        <v>292</v>
      </c>
      <c r="D301" s="56">
        <v>14.34</v>
      </c>
      <c r="E301" s="25"/>
      <c r="F301" s="26"/>
    </row>
    <row r="302" spans="1:6" x14ac:dyDescent="0.25">
      <c r="A302" t="s">
        <v>200</v>
      </c>
      <c r="B302" t="s">
        <v>704</v>
      </c>
      <c r="C302">
        <v>293</v>
      </c>
      <c r="D302" s="56">
        <v>115.05000000000001</v>
      </c>
      <c r="E302" s="25"/>
      <c r="F302" s="26"/>
    </row>
    <row r="303" spans="1:6" x14ac:dyDescent="0.25">
      <c r="A303" t="s">
        <v>3904</v>
      </c>
      <c r="B303" t="s">
        <v>4283</v>
      </c>
      <c r="C303">
        <v>294</v>
      </c>
      <c r="D303" s="56">
        <v>0</v>
      </c>
      <c r="E303" s="25"/>
      <c r="F303" s="26"/>
    </row>
    <row r="304" spans="1:6" x14ac:dyDescent="0.25">
      <c r="A304" t="s">
        <v>201</v>
      </c>
      <c r="B304" t="s">
        <v>2206</v>
      </c>
      <c r="C304">
        <v>295</v>
      </c>
      <c r="D304" s="56">
        <v>0</v>
      </c>
      <c r="E304" s="25"/>
      <c r="F304" s="26"/>
    </row>
    <row r="305" spans="1:6" x14ac:dyDescent="0.25">
      <c r="A305" t="s">
        <v>202</v>
      </c>
      <c r="B305" t="s">
        <v>2214</v>
      </c>
      <c r="C305">
        <v>296</v>
      </c>
      <c r="D305" s="56">
        <v>10.429999999999998</v>
      </c>
      <c r="E305" s="25"/>
      <c r="F305" s="26"/>
    </row>
    <row r="306" spans="1:6" x14ac:dyDescent="0.25">
      <c r="A306" t="s">
        <v>3932</v>
      </c>
      <c r="B306" t="s">
        <v>4284</v>
      </c>
      <c r="C306">
        <v>297</v>
      </c>
      <c r="D306" s="56">
        <v>0</v>
      </c>
      <c r="E306" s="25"/>
      <c r="F306" s="26"/>
    </row>
    <row r="307" spans="1:6" x14ac:dyDescent="0.25">
      <c r="A307" t="s">
        <v>203</v>
      </c>
      <c r="B307" t="s">
        <v>2216</v>
      </c>
      <c r="C307">
        <v>298</v>
      </c>
      <c r="D307" s="56">
        <v>0</v>
      </c>
      <c r="E307" s="25"/>
      <c r="F307" s="26"/>
    </row>
    <row r="308" spans="1:6" x14ac:dyDescent="0.25">
      <c r="A308" t="s">
        <v>3912</v>
      </c>
      <c r="B308" t="s">
        <v>4285</v>
      </c>
      <c r="C308">
        <v>299</v>
      </c>
      <c r="D308" s="56">
        <v>0</v>
      </c>
      <c r="E308" s="25"/>
      <c r="F308" s="26"/>
    </row>
    <row r="309" spans="1:6" x14ac:dyDescent="0.25">
      <c r="A309" t="s">
        <v>204</v>
      </c>
      <c r="B309" t="s">
        <v>2228</v>
      </c>
      <c r="C309">
        <v>300</v>
      </c>
      <c r="D309" s="56">
        <v>14.33</v>
      </c>
      <c r="E309" s="25"/>
      <c r="F309" s="26"/>
    </row>
    <row r="310" spans="1:6" x14ac:dyDescent="0.25">
      <c r="A310" t="s">
        <v>205</v>
      </c>
      <c r="B310" t="s">
        <v>1168</v>
      </c>
      <c r="C310">
        <v>301</v>
      </c>
      <c r="D310" s="56">
        <v>35.54</v>
      </c>
      <c r="E310" s="25"/>
      <c r="F310" s="26"/>
    </row>
    <row r="311" spans="1:6" x14ac:dyDescent="0.25">
      <c r="A311" t="s">
        <v>3952</v>
      </c>
      <c r="B311" t="s">
        <v>4286</v>
      </c>
      <c r="C311">
        <v>302</v>
      </c>
      <c r="D311" s="56">
        <v>0</v>
      </c>
      <c r="E311" s="25"/>
      <c r="F311" s="26"/>
    </row>
    <row r="312" spans="1:6" x14ac:dyDescent="0.25">
      <c r="A312" t="s">
        <v>3892</v>
      </c>
      <c r="B312" t="s">
        <v>4287</v>
      </c>
      <c r="C312">
        <v>303</v>
      </c>
      <c r="D312" s="56">
        <v>0</v>
      </c>
      <c r="E312" s="25"/>
      <c r="F312" s="26"/>
    </row>
    <row r="313" spans="1:6" x14ac:dyDescent="0.25">
      <c r="A313" t="s">
        <v>206</v>
      </c>
      <c r="B313" t="s">
        <v>2251</v>
      </c>
      <c r="C313">
        <v>304</v>
      </c>
      <c r="D313" s="56">
        <v>105.6</v>
      </c>
      <c r="E313" s="25"/>
      <c r="F313" s="26"/>
    </row>
    <row r="314" spans="1:6" x14ac:dyDescent="0.25">
      <c r="A314" t="s">
        <v>207</v>
      </c>
      <c r="B314" t="s">
        <v>1808</v>
      </c>
      <c r="C314">
        <v>305</v>
      </c>
      <c r="D314" s="56">
        <v>0</v>
      </c>
      <c r="E314" s="25"/>
      <c r="F314" s="26"/>
    </row>
    <row r="315" spans="1:6" x14ac:dyDescent="0.25">
      <c r="A315" t="s">
        <v>208</v>
      </c>
      <c r="B315" t="s">
        <v>2263</v>
      </c>
      <c r="C315">
        <v>306</v>
      </c>
      <c r="D315" s="56">
        <v>7.57</v>
      </c>
      <c r="E315" s="25"/>
      <c r="F315" s="26"/>
    </row>
    <row r="316" spans="1:6" x14ac:dyDescent="0.25">
      <c r="A316" t="s">
        <v>209</v>
      </c>
      <c r="B316" t="s">
        <v>1732</v>
      </c>
      <c r="C316">
        <v>307</v>
      </c>
      <c r="D316" s="56">
        <v>0</v>
      </c>
      <c r="E316" s="25"/>
      <c r="F316" s="26"/>
    </row>
    <row r="317" spans="1:6" x14ac:dyDescent="0.25">
      <c r="A317" t="s">
        <v>210</v>
      </c>
      <c r="B317" t="s">
        <v>2271</v>
      </c>
      <c r="C317">
        <v>308</v>
      </c>
      <c r="D317" s="56">
        <v>0</v>
      </c>
      <c r="E317" s="25"/>
      <c r="F317" s="26"/>
    </row>
    <row r="318" spans="1:6" x14ac:dyDescent="0.25">
      <c r="A318" t="s">
        <v>211</v>
      </c>
      <c r="B318" t="s">
        <v>2279</v>
      </c>
      <c r="C318">
        <v>309</v>
      </c>
      <c r="D318" s="56">
        <v>29.67</v>
      </c>
      <c r="E318" s="25"/>
      <c r="F318" s="26"/>
    </row>
    <row r="319" spans="1:6" x14ac:dyDescent="0.25">
      <c r="A319" t="s">
        <v>212</v>
      </c>
      <c r="B319" t="s">
        <v>2287</v>
      </c>
      <c r="C319">
        <v>310</v>
      </c>
      <c r="D319" s="56">
        <v>37.519999999999996</v>
      </c>
      <c r="E319" s="25"/>
      <c r="F319" s="26"/>
    </row>
    <row r="320" spans="1:6" x14ac:dyDescent="0.25">
      <c r="A320" t="s">
        <v>3943</v>
      </c>
      <c r="B320" t="s">
        <v>4288</v>
      </c>
      <c r="C320">
        <v>311</v>
      </c>
      <c r="D320" s="56">
        <v>0</v>
      </c>
      <c r="E320" s="25"/>
      <c r="F320" s="26"/>
    </row>
    <row r="321" spans="1:6" x14ac:dyDescent="0.25">
      <c r="A321" t="s">
        <v>3919</v>
      </c>
      <c r="B321" t="s">
        <v>4289</v>
      </c>
      <c r="C321">
        <v>312</v>
      </c>
      <c r="D321" s="56">
        <v>0</v>
      </c>
      <c r="E321" s="25"/>
      <c r="F321" s="26"/>
    </row>
    <row r="322" spans="1:6" x14ac:dyDescent="0.25">
      <c r="A322" t="s">
        <v>3858</v>
      </c>
      <c r="B322" t="s">
        <v>4290</v>
      </c>
      <c r="C322">
        <v>313</v>
      </c>
      <c r="D322" s="56">
        <v>0</v>
      </c>
      <c r="E322" s="25"/>
      <c r="F322" s="26"/>
    </row>
    <row r="323" spans="1:6" x14ac:dyDescent="0.25">
      <c r="A323" t="s">
        <v>213</v>
      </c>
      <c r="B323" t="s">
        <v>2295</v>
      </c>
      <c r="C323">
        <v>314</v>
      </c>
      <c r="D323" s="56">
        <v>0</v>
      </c>
      <c r="E323" s="25"/>
      <c r="F323" s="26"/>
    </row>
    <row r="324" spans="1:6" x14ac:dyDescent="0.25">
      <c r="A324" t="s">
        <v>214</v>
      </c>
      <c r="B324" t="s">
        <v>2301</v>
      </c>
      <c r="C324">
        <v>315</v>
      </c>
      <c r="D324" s="56">
        <v>0</v>
      </c>
      <c r="E324" s="25"/>
      <c r="F324" s="26"/>
    </row>
    <row r="325" spans="1:6" x14ac:dyDescent="0.25">
      <c r="A325" t="s">
        <v>215</v>
      </c>
      <c r="B325" t="s">
        <v>2307</v>
      </c>
      <c r="C325">
        <v>316</v>
      </c>
      <c r="D325" s="56">
        <v>19.799999999999997</v>
      </c>
      <c r="E325" s="25"/>
      <c r="F325" s="26"/>
    </row>
    <row r="326" spans="1:6" x14ac:dyDescent="0.25">
      <c r="A326" t="s">
        <v>216</v>
      </c>
      <c r="B326" t="s">
        <v>2311</v>
      </c>
      <c r="C326">
        <v>317</v>
      </c>
      <c r="D326" s="56">
        <v>0</v>
      </c>
      <c r="E326" s="25"/>
      <c r="F326" s="26"/>
    </row>
    <row r="327" spans="1:6" x14ac:dyDescent="0.25">
      <c r="A327" t="s">
        <v>217</v>
      </c>
      <c r="B327" t="s">
        <v>2318</v>
      </c>
      <c r="C327">
        <v>318</v>
      </c>
      <c r="D327" s="56">
        <v>0</v>
      </c>
      <c r="E327" s="25"/>
      <c r="F327" s="26"/>
    </row>
    <row r="328" spans="1:6" x14ac:dyDescent="0.25">
      <c r="A328" t="s">
        <v>3909</v>
      </c>
      <c r="B328" t="s">
        <v>4291</v>
      </c>
      <c r="C328">
        <v>319</v>
      </c>
      <c r="D328" s="56">
        <v>0</v>
      </c>
      <c r="E328" s="25"/>
      <c r="F328" s="26"/>
    </row>
    <row r="329" spans="1:6" x14ac:dyDescent="0.25">
      <c r="A329" t="s">
        <v>3881</v>
      </c>
      <c r="B329" t="s">
        <v>4292</v>
      </c>
      <c r="C329">
        <v>320</v>
      </c>
      <c r="D329" s="56">
        <v>0</v>
      </c>
      <c r="E329" s="25"/>
      <c r="F329" s="26"/>
    </row>
    <row r="330" spans="1:6" x14ac:dyDescent="0.25">
      <c r="A330" t="s">
        <v>218</v>
      </c>
      <c r="B330" t="s">
        <v>2342</v>
      </c>
      <c r="C330">
        <v>328</v>
      </c>
      <c r="D330" s="56">
        <v>0</v>
      </c>
      <c r="E330" s="25"/>
      <c r="F330" s="26"/>
    </row>
    <row r="331" spans="1:6" x14ac:dyDescent="0.25">
      <c r="A331" t="s">
        <v>219</v>
      </c>
      <c r="B331" t="s">
        <v>2320</v>
      </c>
      <c r="C331">
        <v>321</v>
      </c>
      <c r="D331" s="56">
        <v>121.71</v>
      </c>
      <c r="E331" s="25"/>
      <c r="F331" s="26"/>
    </row>
    <row r="332" spans="1:6" x14ac:dyDescent="0.25">
      <c r="A332" t="s">
        <v>220</v>
      </c>
      <c r="B332" t="s">
        <v>2328</v>
      </c>
      <c r="C332">
        <v>322</v>
      </c>
      <c r="D332" s="56">
        <v>228.17999999999998</v>
      </c>
      <c r="E332" s="25"/>
      <c r="F332" s="26"/>
    </row>
    <row r="333" spans="1:6" x14ac:dyDescent="0.25">
      <c r="A333" t="s">
        <v>3944</v>
      </c>
      <c r="B333" t="s">
        <v>4293</v>
      </c>
      <c r="C333">
        <v>323</v>
      </c>
      <c r="D333" s="56">
        <v>0</v>
      </c>
      <c r="E333" s="25"/>
      <c r="F333" s="26"/>
    </row>
    <row r="334" spans="1:6" x14ac:dyDescent="0.25">
      <c r="A334" t="s">
        <v>221</v>
      </c>
      <c r="B334" t="s">
        <v>2350</v>
      </c>
      <c r="C334">
        <v>329</v>
      </c>
      <c r="D334" s="56">
        <v>179.81999999999994</v>
      </c>
      <c r="E334" s="25"/>
      <c r="F334" s="26"/>
    </row>
    <row r="335" spans="1:6" x14ac:dyDescent="0.25">
      <c r="A335" t="s">
        <v>222</v>
      </c>
      <c r="B335" t="s">
        <v>1676</v>
      </c>
      <c r="C335">
        <v>330</v>
      </c>
      <c r="D335" s="56">
        <v>76</v>
      </c>
      <c r="E335" s="25"/>
      <c r="F335" s="26"/>
    </row>
    <row r="336" spans="1:6" x14ac:dyDescent="0.25">
      <c r="A336" t="s">
        <v>223</v>
      </c>
      <c r="B336" t="s">
        <v>812</v>
      </c>
      <c r="C336">
        <v>331</v>
      </c>
      <c r="D336" s="56">
        <v>15</v>
      </c>
      <c r="E336" s="25"/>
      <c r="F336" s="26"/>
    </row>
    <row r="337" spans="1:6" x14ac:dyDescent="0.25">
      <c r="A337" t="s">
        <v>3837</v>
      </c>
      <c r="B337" t="s">
        <v>4294</v>
      </c>
      <c r="C337">
        <v>332</v>
      </c>
      <c r="D337" s="56">
        <v>0</v>
      </c>
      <c r="E337" s="25"/>
      <c r="F337" s="26"/>
    </row>
    <row r="338" spans="1:6" x14ac:dyDescent="0.25">
      <c r="A338" t="s">
        <v>3915</v>
      </c>
      <c r="B338" t="s">
        <v>4295</v>
      </c>
      <c r="C338">
        <v>324</v>
      </c>
      <c r="D338" s="56">
        <v>0</v>
      </c>
      <c r="E338" s="25"/>
      <c r="F338" s="26"/>
    </row>
    <row r="339" spans="1:6" x14ac:dyDescent="0.25">
      <c r="A339" t="s">
        <v>224</v>
      </c>
      <c r="B339" t="s">
        <v>2366</v>
      </c>
      <c r="C339">
        <v>333</v>
      </c>
      <c r="D339" s="56">
        <v>0</v>
      </c>
      <c r="E339" s="25"/>
      <c r="F339" s="26"/>
    </row>
    <row r="340" spans="1:6" x14ac:dyDescent="0.25">
      <c r="A340" t="s">
        <v>225</v>
      </c>
      <c r="B340" t="s">
        <v>2374</v>
      </c>
      <c r="C340">
        <v>334</v>
      </c>
      <c r="D340" s="56">
        <v>24.1</v>
      </c>
      <c r="E340" s="25"/>
      <c r="F340" s="26"/>
    </row>
    <row r="341" spans="1:6" x14ac:dyDescent="0.25">
      <c r="A341" t="s">
        <v>226</v>
      </c>
      <c r="B341" t="s">
        <v>1424</v>
      </c>
      <c r="C341">
        <v>325</v>
      </c>
      <c r="D341" s="56">
        <v>9.5299999999999994</v>
      </c>
      <c r="E341" s="25"/>
      <c r="F341" s="26"/>
    </row>
    <row r="342" spans="1:6" x14ac:dyDescent="0.25">
      <c r="A342" t="s">
        <v>3844</v>
      </c>
      <c r="B342" t="s">
        <v>4296</v>
      </c>
      <c r="C342">
        <v>326</v>
      </c>
      <c r="D342" s="56">
        <v>0</v>
      </c>
      <c r="E342" s="25"/>
      <c r="F342" s="26"/>
    </row>
    <row r="343" spans="1:6" x14ac:dyDescent="0.25">
      <c r="A343" t="s">
        <v>3890</v>
      </c>
      <c r="B343" t="s">
        <v>4297</v>
      </c>
      <c r="C343">
        <v>327</v>
      </c>
      <c r="D343" s="56">
        <v>0</v>
      </c>
      <c r="E343" s="25"/>
      <c r="F343" s="26"/>
    </row>
    <row r="344" spans="1:6" x14ac:dyDescent="0.25">
      <c r="A344" t="s">
        <v>227</v>
      </c>
      <c r="B344" t="s">
        <v>2380</v>
      </c>
      <c r="C344">
        <v>335</v>
      </c>
      <c r="D344" s="56">
        <v>0</v>
      </c>
      <c r="E344" s="25"/>
      <c r="F344" s="26"/>
    </row>
    <row r="345" spans="1:6" x14ac:dyDescent="0.25">
      <c r="A345" t="s">
        <v>228</v>
      </c>
      <c r="B345" t="s">
        <v>2385</v>
      </c>
      <c r="C345">
        <v>336</v>
      </c>
      <c r="D345" s="56">
        <v>0</v>
      </c>
      <c r="E345" s="25"/>
      <c r="F345" s="26"/>
    </row>
    <row r="346" spans="1:6" x14ac:dyDescent="0.25">
      <c r="A346" t="s">
        <v>229</v>
      </c>
      <c r="B346" t="s">
        <v>2393</v>
      </c>
      <c r="C346">
        <v>337</v>
      </c>
      <c r="D346" s="56">
        <v>36.28</v>
      </c>
      <c r="E346" s="25"/>
      <c r="F346" s="26"/>
    </row>
    <row r="347" spans="1:6" x14ac:dyDescent="0.25">
      <c r="A347" t="s">
        <v>3946</v>
      </c>
      <c r="B347" t="s">
        <v>4298</v>
      </c>
      <c r="C347">
        <v>338</v>
      </c>
      <c r="D347" s="56">
        <v>0</v>
      </c>
      <c r="E347" s="25"/>
      <c r="F347" s="26"/>
    </row>
    <row r="348" spans="1:6" x14ac:dyDescent="0.25">
      <c r="A348" t="s">
        <v>3883</v>
      </c>
      <c r="B348" t="s">
        <v>4299</v>
      </c>
      <c r="C348">
        <v>339</v>
      </c>
      <c r="D348" s="56">
        <v>0</v>
      </c>
      <c r="E348" s="25"/>
      <c r="F348" s="26"/>
    </row>
    <row r="349" spans="1:6" x14ac:dyDescent="0.25">
      <c r="A349" t="s">
        <v>230</v>
      </c>
      <c r="B349" t="s">
        <v>2404</v>
      </c>
      <c r="C349">
        <v>340</v>
      </c>
      <c r="D349" s="56">
        <v>12.33</v>
      </c>
      <c r="E349" s="25"/>
      <c r="F349" s="26"/>
    </row>
    <row r="350" spans="1:6" x14ac:dyDescent="0.25">
      <c r="A350" t="s">
        <v>3896</v>
      </c>
      <c r="B350" t="s">
        <v>4300</v>
      </c>
      <c r="C350">
        <v>341</v>
      </c>
      <c r="D350" s="56">
        <v>0</v>
      </c>
      <c r="E350" s="25"/>
      <c r="F350" s="26"/>
    </row>
    <row r="351" spans="1:6" x14ac:dyDescent="0.25">
      <c r="A351" t="s">
        <v>231</v>
      </c>
      <c r="B351" t="s">
        <v>2406</v>
      </c>
      <c r="C351">
        <v>342</v>
      </c>
      <c r="D351" s="56">
        <v>0</v>
      </c>
      <c r="E351" s="25"/>
      <c r="F351" s="26"/>
    </row>
    <row r="352" spans="1:6" x14ac:dyDescent="0.25">
      <c r="A352" t="s">
        <v>232</v>
      </c>
      <c r="B352" t="s">
        <v>2412</v>
      </c>
      <c r="C352">
        <v>343</v>
      </c>
      <c r="D352" s="56">
        <v>15.5</v>
      </c>
      <c r="E352" s="25"/>
      <c r="F352" s="26"/>
    </row>
    <row r="353" spans="1:6" x14ac:dyDescent="0.25">
      <c r="A353" t="s">
        <v>233</v>
      </c>
      <c r="B353" t="s">
        <v>2418</v>
      </c>
      <c r="C353">
        <v>344</v>
      </c>
      <c r="D353" s="56">
        <v>0</v>
      </c>
      <c r="E353" s="25"/>
      <c r="F353" s="26"/>
    </row>
    <row r="354" spans="1:6" x14ac:dyDescent="0.25">
      <c r="A354" t="s">
        <v>3859</v>
      </c>
      <c r="B354" t="s">
        <v>4301</v>
      </c>
      <c r="C354">
        <v>345</v>
      </c>
      <c r="D354" s="56">
        <v>0</v>
      </c>
      <c r="E354" s="25"/>
      <c r="F354" s="26"/>
    </row>
    <row r="355" spans="1:6" x14ac:dyDescent="0.25">
      <c r="A355" t="s">
        <v>234</v>
      </c>
      <c r="B355" t="s">
        <v>2426</v>
      </c>
      <c r="C355">
        <v>346</v>
      </c>
      <c r="D355" s="56">
        <v>0</v>
      </c>
      <c r="E355" s="25"/>
      <c r="F355" s="26"/>
    </row>
    <row r="356" spans="1:6" x14ac:dyDescent="0.25">
      <c r="A356" t="s">
        <v>235</v>
      </c>
      <c r="B356" t="s">
        <v>2432</v>
      </c>
      <c r="C356">
        <v>347</v>
      </c>
      <c r="D356" s="56">
        <v>0</v>
      </c>
      <c r="E356" s="25"/>
      <c r="F356" s="26"/>
    </row>
    <row r="357" spans="1:6" x14ac:dyDescent="0.25">
      <c r="A357" t="s">
        <v>236</v>
      </c>
      <c r="B357" t="s">
        <v>346</v>
      </c>
      <c r="C357">
        <v>348</v>
      </c>
      <c r="D357" s="56">
        <v>134.87000000000003</v>
      </c>
      <c r="E357" s="25"/>
      <c r="F357" s="26"/>
    </row>
    <row r="358" spans="1:6" x14ac:dyDescent="0.25">
      <c r="A358" t="s">
        <v>237</v>
      </c>
      <c r="B358" t="s">
        <v>2444</v>
      </c>
      <c r="C358">
        <v>349</v>
      </c>
      <c r="D358" s="56">
        <v>13</v>
      </c>
      <c r="E358" s="25"/>
      <c r="F358" s="26"/>
    </row>
    <row r="359" spans="1:6" x14ac:dyDescent="0.25">
      <c r="A359" t="s">
        <v>238</v>
      </c>
      <c r="B359" t="s">
        <v>2446</v>
      </c>
      <c r="C359">
        <v>350</v>
      </c>
      <c r="D359" s="56">
        <v>0</v>
      </c>
      <c r="E359" s="25"/>
      <c r="F359" s="26"/>
    </row>
    <row r="360" spans="1:6" x14ac:dyDescent="0.25">
      <c r="A360" t="s">
        <v>3861</v>
      </c>
      <c r="B360" t="s">
        <v>4302</v>
      </c>
      <c r="C360">
        <v>351</v>
      </c>
      <c r="D360" s="56">
        <v>0</v>
      </c>
      <c r="E360" s="25"/>
      <c r="F360" s="26"/>
    </row>
    <row r="361" spans="1:6" x14ac:dyDescent="0.25">
      <c r="A361" t="s">
        <v>3953</v>
      </c>
      <c r="B361" t="s">
        <v>4303</v>
      </c>
      <c r="C361">
        <v>840</v>
      </c>
      <c r="D361" s="56">
        <v>0</v>
      </c>
      <c r="E361" s="25"/>
      <c r="F361" s="26"/>
    </row>
    <row r="362" spans="1:6" x14ac:dyDescent="0.25">
      <c r="A362" t="s">
        <v>239</v>
      </c>
      <c r="B362" t="s">
        <v>1780</v>
      </c>
      <c r="C362">
        <v>406</v>
      </c>
      <c r="D362" s="56">
        <v>0</v>
      </c>
      <c r="E362" s="25"/>
      <c r="F362" s="26"/>
    </row>
    <row r="363" spans="1:6" x14ac:dyDescent="0.25">
      <c r="A363" t="s">
        <v>240</v>
      </c>
      <c r="B363" t="s">
        <v>360</v>
      </c>
      <c r="C363">
        <v>701</v>
      </c>
      <c r="D363" s="56">
        <v>6</v>
      </c>
      <c r="E363" s="25"/>
      <c r="F363" s="26"/>
    </row>
    <row r="364" spans="1:6" x14ac:dyDescent="0.25">
      <c r="A364" t="s">
        <v>241</v>
      </c>
      <c r="B364" t="s">
        <v>3949</v>
      </c>
      <c r="C364">
        <v>702</v>
      </c>
      <c r="D364" s="56">
        <v>37.260000000000005</v>
      </c>
      <c r="E364" s="25"/>
      <c r="F364" s="26"/>
    </row>
    <row r="365" spans="1:6" x14ac:dyDescent="0.25">
      <c r="A365" t="s">
        <v>242</v>
      </c>
      <c r="B365" t="s">
        <v>403</v>
      </c>
      <c r="C365">
        <v>703</v>
      </c>
      <c r="D365" s="56">
        <v>95.539999999999992</v>
      </c>
      <c r="E365" s="25"/>
      <c r="F365" s="26"/>
    </row>
    <row r="366" spans="1:6" x14ac:dyDescent="0.25">
      <c r="A366" t="s">
        <v>243</v>
      </c>
      <c r="B366" t="s">
        <v>435</v>
      </c>
      <c r="C366">
        <v>704</v>
      </c>
      <c r="D366" s="56">
        <v>57.44</v>
      </c>
      <c r="E366" s="25"/>
      <c r="F366" s="26"/>
    </row>
    <row r="367" spans="1:6" x14ac:dyDescent="0.25">
      <c r="A367" t="s">
        <v>244</v>
      </c>
      <c r="B367" t="s">
        <v>466</v>
      </c>
      <c r="C367">
        <v>705</v>
      </c>
      <c r="D367" s="56">
        <v>27.970000000000002</v>
      </c>
      <c r="E367" s="25"/>
      <c r="F367" s="26"/>
    </row>
    <row r="368" spans="1:6" x14ac:dyDescent="0.25">
      <c r="A368" t="s">
        <v>245</v>
      </c>
      <c r="B368" t="s">
        <v>2762</v>
      </c>
      <c r="C368">
        <v>616</v>
      </c>
      <c r="D368" s="56">
        <v>94.20999999999998</v>
      </c>
      <c r="E368" s="25"/>
      <c r="F368" s="26"/>
    </row>
    <row r="369" spans="1:6" x14ac:dyDescent="0.25">
      <c r="A369" t="s">
        <v>246</v>
      </c>
      <c r="B369" t="s">
        <v>564</v>
      </c>
      <c r="C369">
        <v>706</v>
      </c>
      <c r="D369" s="56">
        <v>242.25000000000006</v>
      </c>
      <c r="E369" s="25"/>
      <c r="F369" s="26"/>
    </row>
    <row r="370" spans="1:6" x14ac:dyDescent="0.25">
      <c r="A370" t="s">
        <v>247</v>
      </c>
      <c r="B370" t="s">
        <v>579</v>
      </c>
      <c r="C370">
        <v>707</v>
      </c>
      <c r="D370" s="56">
        <v>75.180000000000007</v>
      </c>
      <c r="E370" s="25"/>
      <c r="F370" s="26"/>
    </row>
    <row r="371" spans="1:6" x14ac:dyDescent="0.25">
      <c r="A371" t="s">
        <v>248</v>
      </c>
      <c r="B371" t="s">
        <v>613</v>
      </c>
      <c r="C371">
        <v>765</v>
      </c>
      <c r="D371" s="56">
        <v>30.2</v>
      </c>
      <c r="E371" s="25"/>
      <c r="F371" s="26"/>
    </row>
    <row r="372" spans="1:6" x14ac:dyDescent="0.25">
      <c r="A372" t="s">
        <v>249</v>
      </c>
      <c r="B372" t="s">
        <v>682</v>
      </c>
      <c r="C372">
        <v>710</v>
      </c>
      <c r="D372" s="56">
        <v>27</v>
      </c>
      <c r="E372" s="25"/>
      <c r="F372" s="26"/>
    </row>
    <row r="373" spans="1:6" x14ac:dyDescent="0.25">
      <c r="A373" t="s">
        <v>250</v>
      </c>
      <c r="B373" t="s">
        <v>816</v>
      </c>
      <c r="C373">
        <v>632</v>
      </c>
      <c r="D373" s="56">
        <v>15</v>
      </c>
      <c r="E373" s="25"/>
      <c r="F373" s="26"/>
    </row>
    <row r="374" spans="1:6" x14ac:dyDescent="0.25">
      <c r="A374" t="s">
        <v>251</v>
      </c>
      <c r="B374" t="s">
        <v>779</v>
      </c>
      <c r="C374">
        <v>712</v>
      </c>
      <c r="D374" s="56">
        <v>210.77</v>
      </c>
      <c r="E374" s="25"/>
      <c r="F374" s="26"/>
    </row>
    <row r="375" spans="1:6" x14ac:dyDescent="0.25">
      <c r="A375" t="s">
        <v>252</v>
      </c>
      <c r="B375" t="s">
        <v>856</v>
      </c>
      <c r="C375">
        <v>713</v>
      </c>
      <c r="D375" s="56">
        <v>0</v>
      </c>
      <c r="E375" s="25"/>
      <c r="F375" s="26"/>
    </row>
    <row r="376" spans="1:6" x14ac:dyDescent="0.25">
      <c r="A376" t="s">
        <v>253</v>
      </c>
      <c r="B376" t="s">
        <v>898</v>
      </c>
      <c r="C376">
        <v>714</v>
      </c>
      <c r="D376" s="56">
        <v>146.73000000000002</v>
      </c>
      <c r="E376" s="25"/>
      <c r="F376" s="26"/>
    </row>
    <row r="377" spans="1:6" x14ac:dyDescent="0.25">
      <c r="A377" t="s">
        <v>254</v>
      </c>
      <c r="B377" t="s">
        <v>910</v>
      </c>
      <c r="C377">
        <v>715</v>
      </c>
      <c r="D377" s="56">
        <v>11.4</v>
      </c>
      <c r="E377" s="25"/>
      <c r="F377" s="26"/>
    </row>
    <row r="378" spans="1:6" x14ac:dyDescent="0.25">
      <c r="A378" t="s">
        <v>255</v>
      </c>
      <c r="B378" t="s">
        <v>924</v>
      </c>
      <c r="C378">
        <v>716</v>
      </c>
      <c r="D378" s="56">
        <v>0</v>
      </c>
      <c r="E378" s="25"/>
      <c r="F378" s="26"/>
    </row>
    <row r="379" spans="1:6" x14ac:dyDescent="0.25">
      <c r="A379" t="s">
        <v>256</v>
      </c>
      <c r="B379" t="s">
        <v>4035</v>
      </c>
      <c r="C379">
        <v>780</v>
      </c>
      <c r="D379" s="56">
        <v>173.51000000000002</v>
      </c>
      <c r="E379" s="25"/>
      <c r="F379" s="26"/>
    </row>
    <row r="380" spans="1:6" x14ac:dyDescent="0.25">
      <c r="A380" t="s">
        <v>257</v>
      </c>
      <c r="B380" t="s">
        <v>1684</v>
      </c>
      <c r="C380">
        <v>776</v>
      </c>
      <c r="D380" s="56">
        <v>173.27999999999997</v>
      </c>
      <c r="E380" s="25"/>
      <c r="F380" s="26"/>
    </row>
    <row r="381" spans="1:6" x14ac:dyDescent="0.25">
      <c r="A381" t="s">
        <v>258</v>
      </c>
      <c r="B381" t="s">
        <v>2810</v>
      </c>
      <c r="C381">
        <v>788</v>
      </c>
      <c r="D381" s="56">
        <v>19.28</v>
      </c>
      <c r="E381" s="25"/>
      <c r="F381" s="26"/>
    </row>
    <row r="382" spans="1:6" x14ac:dyDescent="0.25">
      <c r="A382" t="s">
        <v>259</v>
      </c>
      <c r="B382" t="s">
        <v>1083</v>
      </c>
      <c r="C382">
        <v>718</v>
      </c>
      <c r="D382" s="56">
        <v>48.8</v>
      </c>
      <c r="E382" s="25"/>
      <c r="F382" s="26"/>
    </row>
    <row r="383" spans="1:6" x14ac:dyDescent="0.25">
      <c r="A383" t="s">
        <v>260</v>
      </c>
      <c r="B383" t="s">
        <v>1086</v>
      </c>
      <c r="C383">
        <v>720</v>
      </c>
      <c r="D383" s="56">
        <v>160.94</v>
      </c>
      <c r="E383" s="25"/>
      <c r="F383" s="26"/>
    </row>
    <row r="384" spans="1:6" x14ac:dyDescent="0.25">
      <c r="A384" t="s">
        <v>261</v>
      </c>
      <c r="B384" t="s">
        <v>1096</v>
      </c>
      <c r="C384">
        <v>721</v>
      </c>
      <c r="D384" s="56">
        <v>38.729999999999997</v>
      </c>
      <c r="E384" s="25"/>
      <c r="F384" s="26"/>
    </row>
    <row r="385" spans="1:6" x14ac:dyDescent="0.25">
      <c r="A385" t="s">
        <v>262</v>
      </c>
      <c r="B385" t="s">
        <v>1186</v>
      </c>
      <c r="C385">
        <v>772</v>
      </c>
      <c r="D385" s="56">
        <v>11.46</v>
      </c>
      <c r="E385" s="25"/>
      <c r="F385" s="26"/>
    </row>
    <row r="386" spans="1:6" x14ac:dyDescent="0.25">
      <c r="A386" t="s">
        <v>263</v>
      </c>
      <c r="B386" t="s">
        <v>1112</v>
      </c>
      <c r="C386">
        <v>764</v>
      </c>
      <c r="D386" s="56">
        <v>90.840000000000018</v>
      </c>
      <c r="E386" s="25"/>
      <c r="F386" s="26"/>
    </row>
    <row r="387" spans="1:6" x14ac:dyDescent="0.25">
      <c r="A387" t="s">
        <v>264</v>
      </c>
      <c r="B387" t="s">
        <v>1216</v>
      </c>
      <c r="C387">
        <v>724</v>
      </c>
      <c r="D387" s="56">
        <v>57.99</v>
      </c>
      <c r="E387" s="25"/>
      <c r="F387" s="26"/>
    </row>
    <row r="388" spans="1:6" x14ac:dyDescent="0.25">
      <c r="A388" t="s">
        <v>265</v>
      </c>
      <c r="B388" t="s">
        <v>1223</v>
      </c>
      <c r="C388">
        <v>725</v>
      </c>
      <c r="D388" s="56">
        <v>139.15</v>
      </c>
      <c r="E388" s="25"/>
      <c r="F388" s="26"/>
    </row>
    <row r="389" spans="1:6" x14ac:dyDescent="0.25">
      <c r="A389" t="s">
        <v>266</v>
      </c>
      <c r="B389" t="s">
        <v>1227</v>
      </c>
      <c r="C389">
        <v>726</v>
      </c>
      <c r="D389" s="56">
        <v>167.86999999999998</v>
      </c>
      <c r="E389" s="25"/>
      <c r="F389" s="26"/>
    </row>
    <row r="390" spans="1:6" x14ac:dyDescent="0.25">
      <c r="A390" t="s">
        <v>267</v>
      </c>
      <c r="B390" t="s">
        <v>1268</v>
      </c>
      <c r="C390">
        <v>727</v>
      </c>
      <c r="D390" s="56">
        <v>16.41</v>
      </c>
      <c r="E390" s="25"/>
      <c r="F390" s="26"/>
    </row>
    <row r="391" spans="1:6" x14ac:dyDescent="0.25">
      <c r="A391" t="s">
        <v>268</v>
      </c>
      <c r="B391" t="s">
        <v>1343</v>
      </c>
      <c r="C391">
        <v>728</v>
      </c>
      <c r="D391" s="56">
        <v>0</v>
      </c>
      <c r="E391" s="25"/>
      <c r="F391" s="26"/>
    </row>
    <row r="392" spans="1:6" x14ac:dyDescent="0.25">
      <c r="A392" t="s">
        <v>269</v>
      </c>
      <c r="B392" t="s">
        <v>1393</v>
      </c>
      <c r="C392">
        <v>729</v>
      </c>
      <c r="D392" s="56">
        <v>0</v>
      </c>
      <c r="E392" s="25"/>
      <c r="F392" s="26"/>
    </row>
    <row r="393" spans="1:6" x14ac:dyDescent="0.25">
      <c r="A393" t="s">
        <v>270</v>
      </c>
      <c r="B393" t="s">
        <v>2793</v>
      </c>
      <c r="C393">
        <v>698</v>
      </c>
      <c r="D393" s="56">
        <v>80</v>
      </c>
      <c r="E393" s="25"/>
      <c r="F393" s="26"/>
    </row>
    <row r="394" spans="1:6" x14ac:dyDescent="0.25">
      <c r="A394" t="s">
        <v>271</v>
      </c>
      <c r="B394" t="s">
        <v>1497</v>
      </c>
      <c r="C394">
        <v>731</v>
      </c>
      <c r="D394" s="56">
        <v>0</v>
      </c>
      <c r="E394" s="25"/>
      <c r="F394" s="26"/>
    </row>
    <row r="395" spans="1:6" x14ac:dyDescent="0.25">
      <c r="A395" t="s">
        <v>272</v>
      </c>
      <c r="B395" t="s">
        <v>1499</v>
      </c>
      <c r="C395">
        <v>732</v>
      </c>
      <c r="D395" s="56">
        <v>41.58</v>
      </c>
      <c r="E395" s="25"/>
      <c r="F395" s="26"/>
    </row>
    <row r="396" spans="1:6" x14ac:dyDescent="0.25">
      <c r="A396" t="s">
        <v>273</v>
      </c>
      <c r="B396" t="s">
        <v>1560</v>
      </c>
      <c r="C396">
        <v>733</v>
      </c>
      <c r="D396" s="56">
        <v>171.78999999999996</v>
      </c>
      <c r="E396" s="25"/>
      <c r="F396" s="26"/>
    </row>
    <row r="397" spans="1:6" x14ac:dyDescent="0.25">
      <c r="A397" t="s">
        <v>274</v>
      </c>
      <c r="B397" t="s">
        <v>2781</v>
      </c>
      <c r="C397">
        <v>811</v>
      </c>
      <c r="D397" s="56">
        <v>232.37</v>
      </c>
      <c r="E397" s="25"/>
      <c r="F397" s="26"/>
    </row>
    <row r="398" spans="1:6" x14ac:dyDescent="0.25">
      <c r="A398" t="s">
        <v>275</v>
      </c>
      <c r="B398" t="s">
        <v>1640</v>
      </c>
      <c r="C398">
        <v>736</v>
      </c>
      <c r="D398" s="56">
        <v>97.32</v>
      </c>
      <c r="E398" s="25"/>
      <c r="F398" s="26"/>
    </row>
    <row r="399" spans="1:6" x14ac:dyDescent="0.25">
      <c r="A399" t="s">
        <v>276</v>
      </c>
      <c r="B399" t="s">
        <v>1620</v>
      </c>
      <c r="C399">
        <v>734</v>
      </c>
      <c r="D399" s="56">
        <v>119.17999999999999</v>
      </c>
      <c r="E399" s="25"/>
      <c r="F399" s="26"/>
    </row>
    <row r="400" spans="1:6" x14ac:dyDescent="0.25">
      <c r="A400" t="s">
        <v>277</v>
      </c>
      <c r="B400" t="s">
        <v>1660</v>
      </c>
      <c r="C400">
        <v>737</v>
      </c>
      <c r="D400" s="56">
        <v>122.23</v>
      </c>
      <c r="E400" s="25"/>
      <c r="F400" s="26"/>
    </row>
    <row r="401" spans="1:6" x14ac:dyDescent="0.25">
      <c r="A401" t="s">
        <v>278</v>
      </c>
      <c r="B401" t="s">
        <v>1668</v>
      </c>
      <c r="C401">
        <v>738</v>
      </c>
      <c r="D401" s="56">
        <v>39</v>
      </c>
      <c r="E401" s="25"/>
      <c r="F401" s="26"/>
    </row>
    <row r="402" spans="1:6" x14ac:dyDescent="0.25">
      <c r="A402" t="s">
        <v>279</v>
      </c>
      <c r="B402" t="s">
        <v>1700</v>
      </c>
      <c r="C402">
        <v>787</v>
      </c>
      <c r="D402" s="56">
        <v>24.57</v>
      </c>
      <c r="E402" s="25"/>
      <c r="F402" s="26"/>
    </row>
    <row r="403" spans="1:6" x14ac:dyDescent="0.25">
      <c r="A403" t="s">
        <v>280</v>
      </c>
      <c r="B403" t="s">
        <v>1785</v>
      </c>
      <c r="C403">
        <v>741</v>
      </c>
      <c r="D403" s="56">
        <v>0</v>
      </c>
      <c r="E403" s="25"/>
      <c r="F403" s="26"/>
    </row>
    <row r="404" spans="1:6" x14ac:dyDescent="0.25">
      <c r="A404" t="s">
        <v>281</v>
      </c>
      <c r="B404" t="s">
        <v>1762</v>
      </c>
      <c r="C404">
        <v>740</v>
      </c>
      <c r="D404" s="56">
        <v>31.740000000000002</v>
      </c>
      <c r="E404" s="25"/>
      <c r="F404" s="26"/>
    </row>
    <row r="405" spans="1:6" x14ac:dyDescent="0.25">
      <c r="A405" t="s">
        <v>282</v>
      </c>
      <c r="B405" t="s">
        <v>1854</v>
      </c>
      <c r="C405">
        <v>745</v>
      </c>
      <c r="D405" s="56">
        <v>117.39000000000001</v>
      </c>
      <c r="E405" s="25"/>
      <c r="F405" s="26"/>
    </row>
    <row r="406" spans="1:6" x14ac:dyDescent="0.25">
      <c r="A406" t="s">
        <v>283</v>
      </c>
      <c r="B406" t="s">
        <v>1901</v>
      </c>
      <c r="C406">
        <v>746</v>
      </c>
      <c r="D406" s="56">
        <v>2</v>
      </c>
      <c r="E406" s="25"/>
      <c r="F406" s="26"/>
    </row>
    <row r="407" spans="1:6" x14ac:dyDescent="0.25">
      <c r="A407" t="s">
        <v>284</v>
      </c>
      <c r="B407" t="s">
        <v>1911</v>
      </c>
      <c r="C407">
        <v>747</v>
      </c>
      <c r="D407" s="56">
        <v>39.79</v>
      </c>
      <c r="E407" s="25"/>
      <c r="F407" s="26"/>
    </row>
    <row r="408" spans="1:6" x14ac:dyDescent="0.25">
      <c r="A408" t="s">
        <v>285</v>
      </c>
      <c r="B408" t="s">
        <v>1949</v>
      </c>
      <c r="C408">
        <v>749</v>
      </c>
      <c r="D408" s="56">
        <v>265.26</v>
      </c>
      <c r="E408" s="25"/>
      <c r="F408" s="26"/>
    </row>
    <row r="409" spans="1:6" x14ac:dyDescent="0.25">
      <c r="A409" t="s">
        <v>286</v>
      </c>
      <c r="B409" t="s">
        <v>1970</v>
      </c>
      <c r="C409">
        <v>730</v>
      </c>
      <c r="D409" s="56">
        <v>83.579999999999984</v>
      </c>
      <c r="E409" s="25"/>
      <c r="F409" s="26"/>
    </row>
    <row r="410" spans="1:6" x14ac:dyDescent="0.25">
      <c r="A410" t="s">
        <v>287</v>
      </c>
      <c r="B410" t="s">
        <v>2077</v>
      </c>
      <c r="C410">
        <v>752</v>
      </c>
      <c r="D410" s="56">
        <v>1</v>
      </c>
      <c r="E410" s="25"/>
      <c r="F410" s="26"/>
    </row>
    <row r="411" spans="1:6" x14ac:dyDescent="0.25">
      <c r="A411" t="s">
        <v>288</v>
      </c>
      <c r="B411" t="s">
        <v>2768</v>
      </c>
      <c r="C411">
        <v>790</v>
      </c>
      <c r="D411" s="56">
        <v>54.28</v>
      </c>
      <c r="E411" s="25"/>
      <c r="F411" s="26"/>
    </row>
    <row r="412" spans="1:6" x14ac:dyDescent="0.25">
      <c r="A412" t="s">
        <v>289</v>
      </c>
      <c r="B412" t="s">
        <v>2139</v>
      </c>
      <c r="C412">
        <v>755</v>
      </c>
      <c r="D412" s="56">
        <v>81.849999999999994</v>
      </c>
      <c r="E412" s="25"/>
      <c r="F412" s="26"/>
    </row>
    <row r="413" spans="1:6" x14ac:dyDescent="0.25">
      <c r="A413" t="s">
        <v>290</v>
      </c>
      <c r="B413" t="s">
        <v>4036</v>
      </c>
      <c r="C413">
        <v>766</v>
      </c>
      <c r="D413" s="56">
        <v>130.59</v>
      </c>
      <c r="E413" s="25"/>
      <c r="F413" s="26"/>
    </row>
    <row r="414" spans="1:6" x14ac:dyDescent="0.25">
      <c r="A414" t="s">
        <v>291</v>
      </c>
      <c r="B414" t="s">
        <v>4037</v>
      </c>
      <c r="C414">
        <v>756</v>
      </c>
      <c r="D414" s="56">
        <v>48.780000000000008</v>
      </c>
      <c r="E414" s="25"/>
      <c r="F414" s="26"/>
    </row>
    <row r="415" spans="1:6" x14ac:dyDescent="0.25">
      <c r="A415" t="s">
        <v>292</v>
      </c>
      <c r="B415" t="s">
        <v>2200</v>
      </c>
      <c r="C415">
        <v>757</v>
      </c>
      <c r="D415" s="56">
        <v>239.15</v>
      </c>
      <c r="E415" s="25"/>
      <c r="F415" s="26"/>
    </row>
    <row r="416" spans="1:6" x14ac:dyDescent="0.25">
      <c r="A416" t="s">
        <v>293</v>
      </c>
      <c r="B416" t="s">
        <v>2225</v>
      </c>
      <c r="C416">
        <v>763</v>
      </c>
      <c r="D416" s="56">
        <v>71.61</v>
      </c>
      <c r="E416" s="25"/>
      <c r="F416" s="26"/>
    </row>
    <row r="417" spans="1:6" x14ac:dyDescent="0.25">
      <c r="A417" t="s">
        <v>294</v>
      </c>
      <c r="B417" t="s">
        <v>2242</v>
      </c>
      <c r="C417">
        <v>789</v>
      </c>
      <c r="D417" s="56">
        <v>56.96</v>
      </c>
      <c r="E417" s="25"/>
      <c r="F417" s="26"/>
    </row>
    <row r="418" spans="1:6" x14ac:dyDescent="0.25">
      <c r="A418" t="s">
        <v>295</v>
      </c>
      <c r="B418" t="s">
        <v>2255</v>
      </c>
      <c r="C418">
        <v>759</v>
      </c>
      <c r="D418" s="56">
        <v>6</v>
      </c>
      <c r="E418" s="25"/>
      <c r="F418" s="26"/>
    </row>
    <row r="419" spans="1:6" x14ac:dyDescent="0.25">
      <c r="A419" t="s">
        <v>296</v>
      </c>
      <c r="B419" t="s">
        <v>1952</v>
      </c>
      <c r="C419">
        <v>750</v>
      </c>
      <c r="D419" s="56">
        <v>170.18999999999997</v>
      </c>
      <c r="E419" s="25"/>
      <c r="F419" s="26"/>
    </row>
    <row r="420" spans="1:6" x14ac:dyDescent="0.25">
      <c r="A420" t="s">
        <v>297</v>
      </c>
      <c r="B420" t="s">
        <v>2395</v>
      </c>
      <c r="C420">
        <v>761</v>
      </c>
      <c r="D420" s="56">
        <v>69.08</v>
      </c>
      <c r="E420" s="25"/>
      <c r="F420" s="26"/>
    </row>
    <row r="421" spans="1:6" x14ac:dyDescent="0.25">
      <c r="A421" t="s">
        <v>298</v>
      </c>
      <c r="B421" t="s">
        <v>455</v>
      </c>
      <c r="C421">
        <v>770</v>
      </c>
      <c r="D421" s="56">
        <v>0</v>
      </c>
      <c r="E421" s="25"/>
      <c r="F421" s="26"/>
    </row>
    <row r="422" spans="1:6" x14ac:dyDescent="0.25">
      <c r="A422" t="s">
        <v>299</v>
      </c>
      <c r="B422" t="s">
        <v>604</v>
      </c>
      <c r="C422">
        <v>708</v>
      </c>
      <c r="D422" s="56">
        <v>0</v>
      </c>
      <c r="E422" s="25"/>
      <c r="F422" s="26"/>
    </row>
    <row r="423" spans="1:6" x14ac:dyDescent="0.25">
      <c r="A423" t="s">
        <v>300</v>
      </c>
      <c r="B423" t="s">
        <v>621</v>
      </c>
      <c r="C423">
        <v>709</v>
      </c>
      <c r="D423" s="56">
        <v>0</v>
      </c>
      <c r="E423" s="25"/>
      <c r="F423" s="26"/>
    </row>
    <row r="424" spans="1:6" x14ac:dyDescent="0.25">
      <c r="A424" t="s">
        <v>301</v>
      </c>
      <c r="B424" t="s">
        <v>700</v>
      </c>
      <c r="C424">
        <v>771</v>
      </c>
      <c r="D424" s="56">
        <v>0</v>
      </c>
      <c r="E424" s="25"/>
      <c r="F424" s="26"/>
    </row>
    <row r="425" spans="1:6" x14ac:dyDescent="0.25">
      <c r="A425" t="s">
        <v>302</v>
      </c>
      <c r="B425" t="s">
        <v>757</v>
      </c>
      <c r="C425">
        <v>779</v>
      </c>
      <c r="D425" s="56">
        <v>0</v>
      </c>
      <c r="E425" s="25"/>
      <c r="F425" s="26"/>
    </row>
    <row r="426" spans="1:6" x14ac:dyDescent="0.25">
      <c r="A426" t="s">
        <v>303</v>
      </c>
      <c r="B426" t="s">
        <v>996</v>
      </c>
      <c r="C426">
        <v>783</v>
      </c>
      <c r="D426" s="56">
        <v>0</v>
      </c>
      <c r="E426" s="25"/>
      <c r="F426" s="26"/>
    </row>
    <row r="427" spans="1:6" x14ac:dyDescent="0.25">
      <c r="A427" t="s">
        <v>304</v>
      </c>
      <c r="B427" t="s">
        <v>1069</v>
      </c>
      <c r="C427">
        <v>782</v>
      </c>
      <c r="D427" s="56">
        <v>0</v>
      </c>
      <c r="E427" s="25"/>
      <c r="F427" s="26"/>
    </row>
    <row r="428" spans="1:6" x14ac:dyDescent="0.25">
      <c r="A428" t="s">
        <v>305</v>
      </c>
      <c r="B428" t="s">
        <v>1150</v>
      </c>
      <c r="C428">
        <v>722</v>
      </c>
      <c r="D428" s="56">
        <v>0</v>
      </c>
      <c r="E428" s="25"/>
      <c r="F428" s="26"/>
    </row>
    <row r="429" spans="1:6" x14ac:dyDescent="0.25">
      <c r="A429" t="s">
        <v>306</v>
      </c>
      <c r="B429" t="s">
        <v>1158</v>
      </c>
      <c r="C429">
        <v>723</v>
      </c>
      <c r="D429" s="56">
        <v>0</v>
      </c>
      <c r="E429" s="25"/>
      <c r="F429" s="26"/>
    </row>
    <row r="430" spans="1:6" x14ac:dyDescent="0.25">
      <c r="A430" t="s">
        <v>307</v>
      </c>
      <c r="B430" t="s">
        <v>1172</v>
      </c>
      <c r="C430">
        <v>786</v>
      </c>
      <c r="D430" s="56">
        <v>0</v>
      </c>
      <c r="E430" s="25"/>
      <c r="F430" s="26"/>
    </row>
    <row r="431" spans="1:6" x14ac:dyDescent="0.25">
      <c r="A431" t="s">
        <v>308</v>
      </c>
      <c r="B431" t="s">
        <v>1165</v>
      </c>
      <c r="C431">
        <v>767</v>
      </c>
      <c r="D431" s="56">
        <v>0</v>
      </c>
      <c r="E431" s="25"/>
      <c r="F431" s="26"/>
    </row>
    <row r="432" spans="1:6" x14ac:dyDescent="0.25">
      <c r="A432" t="s">
        <v>309</v>
      </c>
      <c r="B432" t="s">
        <v>2107</v>
      </c>
      <c r="C432">
        <v>778</v>
      </c>
      <c r="D432" s="56">
        <v>0</v>
      </c>
      <c r="E432" s="25"/>
      <c r="F432" s="26"/>
    </row>
    <row r="433" spans="1:6" x14ac:dyDescent="0.25">
      <c r="A433" t="s">
        <v>310</v>
      </c>
      <c r="B433" t="s">
        <v>1612</v>
      </c>
      <c r="C433">
        <v>781</v>
      </c>
      <c r="D433" s="56">
        <v>0</v>
      </c>
      <c r="E433" s="25"/>
      <c r="F433" s="26"/>
    </row>
    <row r="434" spans="1:6" x14ac:dyDescent="0.25">
      <c r="A434" t="s">
        <v>311</v>
      </c>
      <c r="B434" t="s">
        <v>1633</v>
      </c>
      <c r="C434">
        <v>735</v>
      </c>
      <c r="D434" s="56">
        <v>9.379999999999999</v>
      </c>
      <c r="E434" s="25"/>
      <c r="F434" s="26"/>
    </row>
    <row r="435" spans="1:6" x14ac:dyDescent="0.25">
      <c r="A435" t="s">
        <v>312</v>
      </c>
      <c r="B435" t="s">
        <v>1813</v>
      </c>
      <c r="C435">
        <v>743</v>
      </c>
      <c r="D435" s="56">
        <v>0</v>
      </c>
      <c r="E435" s="25"/>
      <c r="F435" s="26"/>
    </row>
    <row r="436" spans="1:6" x14ac:dyDescent="0.25">
      <c r="A436" t="s">
        <v>313</v>
      </c>
      <c r="B436" t="s">
        <v>1672</v>
      </c>
      <c r="C436">
        <v>739</v>
      </c>
      <c r="D436" s="56">
        <v>3.66</v>
      </c>
      <c r="E436" s="25"/>
      <c r="F436" s="26"/>
    </row>
    <row r="437" spans="1:6" x14ac:dyDescent="0.25">
      <c r="A437" t="s">
        <v>314</v>
      </c>
      <c r="B437" t="s">
        <v>1804</v>
      </c>
      <c r="C437">
        <v>742</v>
      </c>
      <c r="D437" s="56">
        <v>0</v>
      </c>
      <c r="E437" s="25"/>
      <c r="F437" s="26"/>
    </row>
    <row r="438" spans="1:6" x14ac:dyDescent="0.25">
      <c r="A438" t="s">
        <v>315</v>
      </c>
      <c r="B438" t="s">
        <v>1845</v>
      </c>
      <c r="C438">
        <v>784</v>
      </c>
      <c r="D438" s="56">
        <v>0</v>
      </c>
      <c r="E438" s="25"/>
      <c r="F438" s="26"/>
    </row>
    <row r="439" spans="1:6" x14ac:dyDescent="0.25">
      <c r="A439" t="s">
        <v>316</v>
      </c>
      <c r="B439" t="s">
        <v>1878</v>
      </c>
      <c r="C439">
        <v>773</v>
      </c>
      <c r="D439" s="56">
        <v>18.649999999999999</v>
      </c>
      <c r="E439" s="25"/>
      <c r="F439" s="26"/>
    </row>
    <row r="440" spans="1:6" x14ac:dyDescent="0.25">
      <c r="A440" t="s">
        <v>317</v>
      </c>
      <c r="B440" t="s">
        <v>2060</v>
      </c>
      <c r="C440">
        <v>751</v>
      </c>
      <c r="D440" s="56">
        <v>0</v>
      </c>
      <c r="E440" s="25"/>
      <c r="F440" s="26"/>
    </row>
    <row r="441" spans="1:6" x14ac:dyDescent="0.25">
      <c r="A441" t="s">
        <v>318</v>
      </c>
      <c r="B441" t="s">
        <v>2130</v>
      </c>
      <c r="C441">
        <v>754</v>
      </c>
      <c r="D441" s="56">
        <v>0</v>
      </c>
      <c r="E441" s="25"/>
      <c r="F441" s="26"/>
    </row>
    <row r="442" spans="1:6" x14ac:dyDescent="0.25">
      <c r="A442" t="s">
        <v>319</v>
      </c>
      <c r="B442" t="s">
        <v>2114</v>
      </c>
      <c r="C442">
        <v>753</v>
      </c>
      <c r="D442" s="56">
        <v>0</v>
      </c>
      <c r="E442" s="25"/>
      <c r="F442" s="26"/>
    </row>
    <row r="443" spans="1:6" x14ac:dyDescent="0.25">
      <c r="A443" t="s">
        <v>320</v>
      </c>
      <c r="B443" t="s">
        <v>2142</v>
      </c>
      <c r="C443">
        <v>762</v>
      </c>
      <c r="D443" s="56">
        <v>0</v>
      </c>
      <c r="E443" s="25"/>
      <c r="F443" s="26"/>
    </row>
    <row r="444" spans="1:6" x14ac:dyDescent="0.25">
      <c r="A444" t="s">
        <v>321</v>
      </c>
      <c r="B444" t="s">
        <v>2218</v>
      </c>
      <c r="C444">
        <v>785</v>
      </c>
      <c r="D444" s="56">
        <v>0</v>
      </c>
      <c r="E444" s="25"/>
      <c r="F444" s="26"/>
    </row>
    <row r="445" spans="1:6" x14ac:dyDescent="0.25">
      <c r="A445" t="s">
        <v>322</v>
      </c>
      <c r="B445" t="s">
        <v>2244</v>
      </c>
      <c r="C445">
        <v>758</v>
      </c>
      <c r="D445" s="56">
        <v>0</v>
      </c>
      <c r="E445" s="25"/>
      <c r="F445" s="26"/>
    </row>
    <row r="446" spans="1:6" x14ac:dyDescent="0.25">
      <c r="A446" t="s">
        <v>323</v>
      </c>
      <c r="B446" t="s">
        <v>2397</v>
      </c>
      <c r="C446">
        <v>774</v>
      </c>
      <c r="D446" s="56">
        <v>2.19</v>
      </c>
      <c r="E446" s="25"/>
      <c r="F446" s="26"/>
    </row>
    <row r="447" spans="1:6" x14ac:dyDescent="0.25">
      <c r="A447" t="s">
        <v>324</v>
      </c>
      <c r="B447" t="s">
        <v>693</v>
      </c>
      <c r="C447">
        <v>810</v>
      </c>
      <c r="D447" s="56">
        <v>0</v>
      </c>
      <c r="E447" s="25"/>
      <c r="F447" s="26"/>
    </row>
    <row r="448" spans="1:6" x14ac:dyDescent="0.25">
      <c r="A448" t="s">
        <v>325</v>
      </c>
      <c r="B448" t="s">
        <v>1728</v>
      </c>
      <c r="C448">
        <v>830</v>
      </c>
      <c r="D448" s="56">
        <v>0</v>
      </c>
      <c r="E448" s="25"/>
      <c r="F448" s="26"/>
    </row>
    <row r="449" spans="1:6" x14ac:dyDescent="0.25">
      <c r="A449" t="s">
        <v>3954</v>
      </c>
      <c r="B449" t="s">
        <v>3824</v>
      </c>
      <c r="C449">
        <v>950</v>
      </c>
      <c r="D449" s="56">
        <v>1194.8400000000011</v>
      </c>
      <c r="E449" s="25"/>
      <c r="F449" s="26"/>
    </row>
    <row r="450" spans="1:6" x14ac:dyDescent="0.25">
      <c r="A450" t="s">
        <v>3955</v>
      </c>
      <c r="B450" t="s">
        <v>2598</v>
      </c>
      <c r="C450">
        <v>3902</v>
      </c>
      <c r="D450" s="56">
        <v>2959.9999999999982</v>
      </c>
      <c r="E450" s="25"/>
      <c r="F450" s="26"/>
    </row>
    <row r="451" spans="1:6" x14ac:dyDescent="0.25">
      <c r="A451" t="s">
        <v>4304</v>
      </c>
      <c r="D451" s="56">
        <f>SUM(D10:D450)</f>
        <v>17708.810000000005</v>
      </c>
      <c r="E451" s="27"/>
      <c r="F451" s="27"/>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N545"/>
  <sheetViews>
    <sheetView workbookViewId="0">
      <selection activeCell="D39" sqref="D39"/>
    </sheetView>
  </sheetViews>
  <sheetFormatPr defaultColWidth="9.140625" defaultRowHeight="15" x14ac:dyDescent="0.25"/>
  <cols>
    <col min="2" max="2" width="45" customWidth="1"/>
    <col min="3" max="3" width="22.85546875" customWidth="1"/>
    <col min="4" max="4" width="18.85546875" bestFit="1" customWidth="1"/>
    <col min="5" max="5" width="19.5703125" bestFit="1" customWidth="1"/>
    <col min="6" max="6" width="32.5703125" bestFit="1" customWidth="1"/>
    <col min="7" max="7" width="30.5703125" bestFit="1" customWidth="1"/>
    <col min="8" max="8" width="34.85546875" bestFit="1" customWidth="1"/>
    <col min="9" max="9" width="17.85546875" bestFit="1" customWidth="1"/>
    <col min="10" max="10" width="5.28515625" bestFit="1" customWidth="1"/>
    <col min="11" max="11" width="5.85546875" bestFit="1" customWidth="1"/>
    <col min="12" max="12" width="18.5703125" bestFit="1" customWidth="1"/>
    <col min="13" max="13" width="12.140625" bestFit="1" customWidth="1"/>
    <col min="14" max="14" width="34.85546875" bestFit="1" customWidth="1"/>
  </cols>
  <sheetData>
    <row r="1" spans="1:14" x14ac:dyDescent="0.25">
      <c r="A1" t="s">
        <v>2485</v>
      </c>
      <c r="B1" t="s">
        <v>330</v>
      </c>
      <c r="C1" t="s">
        <v>331</v>
      </c>
      <c r="D1" t="s">
        <v>332</v>
      </c>
      <c r="E1" t="s">
        <v>333</v>
      </c>
      <c r="F1" t="s">
        <v>334</v>
      </c>
      <c r="G1" t="s">
        <v>335</v>
      </c>
      <c r="H1" t="s">
        <v>336</v>
      </c>
      <c r="I1" t="s">
        <v>337</v>
      </c>
      <c r="J1" t="s">
        <v>338</v>
      </c>
      <c r="K1" t="s">
        <v>339</v>
      </c>
      <c r="L1" t="s">
        <v>340</v>
      </c>
      <c r="M1" t="s">
        <v>341</v>
      </c>
      <c r="N1" t="s">
        <v>342</v>
      </c>
    </row>
    <row r="2" spans="1:14" x14ac:dyDescent="0.25">
      <c r="A2" t="str">
        <f t="shared" ref="A2:A65" si="0">LEFT(C2,4)</f>
        <v>0001</v>
      </c>
      <c r="B2" t="s">
        <v>347</v>
      </c>
      <c r="C2" s="2" t="s">
        <v>348</v>
      </c>
      <c r="D2" t="s">
        <v>349</v>
      </c>
      <c r="E2" t="s">
        <v>350</v>
      </c>
      <c r="F2" t="s">
        <v>351</v>
      </c>
      <c r="G2" t="s">
        <v>2489</v>
      </c>
      <c r="I2" t="s">
        <v>347</v>
      </c>
      <c r="J2" t="s">
        <v>344</v>
      </c>
      <c r="K2" s="2" t="s">
        <v>352</v>
      </c>
      <c r="L2" t="s">
        <v>353</v>
      </c>
      <c r="M2" t="s">
        <v>354</v>
      </c>
      <c r="N2" t="s">
        <v>355</v>
      </c>
    </row>
    <row r="3" spans="1:14" x14ac:dyDescent="0.25">
      <c r="A3" t="str">
        <f t="shared" si="0"/>
        <v>0002</v>
      </c>
      <c r="B3" t="s">
        <v>2828</v>
      </c>
      <c r="C3" s="2" t="s">
        <v>2827</v>
      </c>
      <c r="D3" t="s">
        <v>349</v>
      </c>
      <c r="E3" t="s">
        <v>350</v>
      </c>
      <c r="F3" t="s">
        <v>2623</v>
      </c>
      <c r="G3" t="s">
        <v>2829</v>
      </c>
      <c r="I3" t="s">
        <v>356</v>
      </c>
      <c r="J3" t="s">
        <v>344</v>
      </c>
      <c r="K3" s="2" t="s">
        <v>357</v>
      </c>
      <c r="L3" t="s">
        <v>358</v>
      </c>
      <c r="M3" t="s">
        <v>359</v>
      </c>
      <c r="N3" t="s">
        <v>2625</v>
      </c>
    </row>
    <row r="4" spans="1:14" x14ac:dyDescent="0.25">
      <c r="A4" t="str">
        <f t="shared" si="0"/>
        <v>0003</v>
      </c>
      <c r="B4" t="s">
        <v>362</v>
      </c>
      <c r="C4" s="2" t="s">
        <v>363</v>
      </c>
      <c r="D4" t="s">
        <v>349</v>
      </c>
      <c r="E4" t="s">
        <v>350</v>
      </c>
      <c r="F4" t="s">
        <v>2626</v>
      </c>
      <c r="G4" t="s">
        <v>364</v>
      </c>
      <c r="H4" t="s">
        <v>365</v>
      </c>
      <c r="I4" t="s">
        <v>362</v>
      </c>
      <c r="J4" t="s">
        <v>344</v>
      </c>
      <c r="K4" s="2" t="s">
        <v>366</v>
      </c>
      <c r="L4" t="s">
        <v>367</v>
      </c>
      <c r="M4" t="s">
        <v>368</v>
      </c>
      <c r="N4" t="s">
        <v>2627</v>
      </c>
    </row>
    <row r="5" spans="1:14" x14ac:dyDescent="0.25">
      <c r="A5" t="str">
        <f t="shared" si="0"/>
        <v>0004</v>
      </c>
      <c r="B5" t="s">
        <v>2833</v>
      </c>
      <c r="C5" s="2" t="s">
        <v>2832</v>
      </c>
      <c r="D5" t="s">
        <v>349</v>
      </c>
      <c r="E5" t="s">
        <v>350</v>
      </c>
      <c r="F5" t="s">
        <v>2834</v>
      </c>
      <c r="G5" t="s">
        <v>2835</v>
      </c>
      <c r="I5" t="s">
        <v>369</v>
      </c>
      <c r="J5" t="s">
        <v>344</v>
      </c>
      <c r="K5" s="2" t="s">
        <v>370</v>
      </c>
      <c r="L5" t="s">
        <v>2836</v>
      </c>
      <c r="M5" t="s">
        <v>371</v>
      </c>
      <c r="N5" t="s">
        <v>2837</v>
      </c>
    </row>
    <row r="6" spans="1:14" x14ac:dyDescent="0.25">
      <c r="A6" t="str">
        <f t="shared" si="0"/>
        <v>0005</v>
      </c>
      <c r="B6" t="s">
        <v>377</v>
      </c>
      <c r="C6" s="2" t="s">
        <v>378</v>
      </c>
      <c r="D6" t="s">
        <v>349</v>
      </c>
      <c r="E6" t="s">
        <v>350</v>
      </c>
      <c r="F6" t="s">
        <v>4076</v>
      </c>
      <c r="G6" t="s">
        <v>379</v>
      </c>
      <c r="H6" t="s">
        <v>365</v>
      </c>
      <c r="I6" t="s">
        <v>380</v>
      </c>
      <c r="J6" t="s">
        <v>344</v>
      </c>
      <c r="K6" s="2" t="s">
        <v>381</v>
      </c>
      <c r="L6" t="s">
        <v>382</v>
      </c>
      <c r="M6" t="s">
        <v>383</v>
      </c>
      <c r="N6" t="s">
        <v>4077</v>
      </c>
    </row>
    <row r="7" spans="1:14" x14ac:dyDescent="0.25">
      <c r="A7" t="str">
        <f t="shared" si="0"/>
        <v>0006</v>
      </c>
      <c r="B7" t="s">
        <v>2841</v>
      </c>
      <c r="C7" s="2" t="s">
        <v>2840</v>
      </c>
      <c r="D7" t="s">
        <v>349</v>
      </c>
      <c r="E7" t="s">
        <v>350</v>
      </c>
      <c r="F7" t="s">
        <v>2588</v>
      </c>
      <c r="G7" t="s">
        <v>2842</v>
      </c>
      <c r="I7" t="s">
        <v>384</v>
      </c>
      <c r="J7" t="s">
        <v>344</v>
      </c>
      <c r="K7" s="2" t="s">
        <v>385</v>
      </c>
      <c r="L7" t="s">
        <v>386</v>
      </c>
      <c r="M7" t="s">
        <v>387</v>
      </c>
      <c r="N7" t="s">
        <v>2589</v>
      </c>
    </row>
    <row r="8" spans="1:14" x14ac:dyDescent="0.25">
      <c r="A8" t="str">
        <f t="shared" si="0"/>
        <v>0007</v>
      </c>
      <c r="B8" t="s">
        <v>389</v>
      </c>
      <c r="C8" s="2" t="s">
        <v>390</v>
      </c>
      <c r="D8" t="s">
        <v>349</v>
      </c>
      <c r="E8" t="s">
        <v>350</v>
      </c>
      <c r="F8" t="s">
        <v>4078</v>
      </c>
      <c r="G8" t="s">
        <v>391</v>
      </c>
      <c r="I8" t="s">
        <v>389</v>
      </c>
      <c r="J8" t="s">
        <v>344</v>
      </c>
      <c r="K8" s="2" t="s">
        <v>392</v>
      </c>
      <c r="L8" t="s">
        <v>393</v>
      </c>
      <c r="M8" t="s">
        <v>394</v>
      </c>
      <c r="N8" t="s">
        <v>4068</v>
      </c>
    </row>
    <row r="9" spans="1:14" x14ac:dyDescent="0.25">
      <c r="A9" t="str">
        <f t="shared" si="0"/>
        <v>0008</v>
      </c>
      <c r="B9" t="s">
        <v>395</v>
      </c>
      <c r="C9" s="2" t="s">
        <v>396</v>
      </c>
      <c r="D9" t="s">
        <v>349</v>
      </c>
      <c r="E9" t="s">
        <v>350</v>
      </c>
      <c r="F9" t="s">
        <v>4877</v>
      </c>
      <c r="G9" t="s">
        <v>398</v>
      </c>
      <c r="I9" t="s">
        <v>395</v>
      </c>
      <c r="J9" t="s">
        <v>344</v>
      </c>
      <c r="K9" s="2" t="s">
        <v>399</v>
      </c>
      <c r="L9" t="s">
        <v>400</v>
      </c>
      <c r="M9" t="s">
        <v>401</v>
      </c>
      <c r="N9" t="s">
        <v>4878</v>
      </c>
    </row>
    <row r="10" spans="1:14" x14ac:dyDescent="0.25">
      <c r="A10" t="str">
        <f t="shared" si="0"/>
        <v>0009</v>
      </c>
      <c r="B10" t="s">
        <v>405</v>
      </c>
      <c r="C10" s="2" t="s">
        <v>406</v>
      </c>
      <c r="D10" t="s">
        <v>349</v>
      </c>
      <c r="E10" t="s">
        <v>350</v>
      </c>
      <c r="F10" t="s">
        <v>4329</v>
      </c>
      <c r="G10" t="s">
        <v>4330</v>
      </c>
      <c r="I10" t="s">
        <v>405</v>
      </c>
      <c r="J10" t="s">
        <v>344</v>
      </c>
      <c r="K10" s="2" t="s">
        <v>409</v>
      </c>
      <c r="L10" t="s">
        <v>410</v>
      </c>
      <c r="M10" t="s">
        <v>411</v>
      </c>
      <c r="N10" t="s">
        <v>4331</v>
      </c>
    </row>
    <row r="11" spans="1:14" x14ac:dyDescent="0.25">
      <c r="A11" t="str">
        <f t="shared" si="0"/>
        <v>0010</v>
      </c>
      <c r="B11" t="s">
        <v>421</v>
      </c>
      <c r="C11" s="2" t="s">
        <v>422</v>
      </c>
      <c r="D11" t="s">
        <v>349</v>
      </c>
      <c r="E11" t="s">
        <v>350</v>
      </c>
      <c r="F11" t="s">
        <v>4332</v>
      </c>
      <c r="G11" t="s">
        <v>424</v>
      </c>
      <c r="I11" t="s">
        <v>421</v>
      </c>
      <c r="J11" t="s">
        <v>344</v>
      </c>
      <c r="K11" s="2" t="s">
        <v>425</v>
      </c>
      <c r="L11" t="s">
        <v>4333</v>
      </c>
      <c r="M11" t="s">
        <v>427</v>
      </c>
      <c r="N11" t="s">
        <v>4334</v>
      </c>
    </row>
    <row r="12" spans="1:14" x14ac:dyDescent="0.25">
      <c r="A12" t="str">
        <f t="shared" si="0"/>
        <v>0011</v>
      </c>
      <c r="B12" t="s">
        <v>2847</v>
      </c>
      <c r="C12" s="2" t="s">
        <v>2846</v>
      </c>
      <c r="D12" t="s">
        <v>349</v>
      </c>
      <c r="E12" t="s">
        <v>350</v>
      </c>
      <c r="F12" t="s">
        <v>4079</v>
      </c>
      <c r="G12" t="s">
        <v>430</v>
      </c>
      <c r="I12" t="s">
        <v>431</v>
      </c>
      <c r="J12" t="s">
        <v>344</v>
      </c>
      <c r="K12" s="2" t="s">
        <v>432</v>
      </c>
      <c r="L12" t="s">
        <v>2723</v>
      </c>
      <c r="M12" t="s">
        <v>433</v>
      </c>
      <c r="N12" t="s">
        <v>4080</v>
      </c>
    </row>
    <row r="13" spans="1:14" x14ac:dyDescent="0.25">
      <c r="A13" t="str">
        <f t="shared" si="0"/>
        <v>0012</v>
      </c>
      <c r="B13" t="s">
        <v>2849</v>
      </c>
      <c r="C13" s="2" t="s">
        <v>2848</v>
      </c>
      <c r="D13" t="s">
        <v>349</v>
      </c>
      <c r="E13" t="s">
        <v>350</v>
      </c>
      <c r="F13" t="s">
        <v>2678</v>
      </c>
      <c r="G13" t="s">
        <v>439</v>
      </c>
      <c r="I13" t="s">
        <v>2813</v>
      </c>
      <c r="J13" t="s">
        <v>344</v>
      </c>
      <c r="K13" s="2" t="s">
        <v>2681</v>
      </c>
      <c r="L13" t="s">
        <v>440</v>
      </c>
      <c r="M13" t="s">
        <v>441</v>
      </c>
      <c r="N13" t="s">
        <v>2682</v>
      </c>
    </row>
    <row r="14" spans="1:14" x14ac:dyDescent="0.25">
      <c r="A14" t="str">
        <f t="shared" si="0"/>
        <v>0013</v>
      </c>
      <c r="B14" t="s">
        <v>2852</v>
      </c>
      <c r="C14" s="2" t="s">
        <v>2851</v>
      </c>
      <c r="D14" t="s">
        <v>349</v>
      </c>
      <c r="E14" t="s">
        <v>350</v>
      </c>
      <c r="F14" t="s">
        <v>4096</v>
      </c>
      <c r="G14" t="s">
        <v>2853</v>
      </c>
      <c r="I14" t="s">
        <v>443</v>
      </c>
      <c r="J14" t="s">
        <v>344</v>
      </c>
      <c r="K14" s="2" t="s">
        <v>444</v>
      </c>
      <c r="L14" t="s">
        <v>445</v>
      </c>
      <c r="M14" t="s">
        <v>446</v>
      </c>
      <c r="N14" t="s">
        <v>4097</v>
      </c>
    </row>
    <row r="15" spans="1:14" x14ac:dyDescent="0.25">
      <c r="A15" t="str">
        <f t="shared" si="0"/>
        <v>0014</v>
      </c>
      <c r="B15" t="s">
        <v>447</v>
      </c>
      <c r="C15" s="2" t="s">
        <v>448</v>
      </c>
      <c r="D15" t="s">
        <v>349</v>
      </c>
      <c r="E15" t="s">
        <v>350</v>
      </c>
      <c r="F15" t="s">
        <v>449</v>
      </c>
      <c r="G15" t="s">
        <v>450</v>
      </c>
      <c r="I15" t="s">
        <v>447</v>
      </c>
      <c r="J15" t="s">
        <v>344</v>
      </c>
      <c r="K15" s="2" t="s">
        <v>451</v>
      </c>
      <c r="L15" t="s">
        <v>452</v>
      </c>
      <c r="M15" t="s">
        <v>453</v>
      </c>
      <c r="N15" t="s">
        <v>454</v>
      </c>
    </row>
    <row r="16" spans="1:14" x14ac:dyDescent="0.25">
      <c r="A16" t="str">
        <f t="shared" si="0"/>
        <v>0015</v>
      </c>
      <c r="B16" t="s">
        <v>2856</v>
      </c>
      <c r="C16" s="2" t="s">
        <v>2855</v>
      </c>
      <c r="D16" t="s">
        <v>349</v>
      </c>
      <c r="E16" t="s">
        <v>350</v>
      </c>
      <c r="F16" t="s">
        <v>4647</v>
      </c>
      <c r="G16" t="s">
        <v>2857</v>
      </c>
      <c r="I16" t="s">
        <v>462</v>
      </c>
      <c r="J16" t="s">
        <v>344</v>
      </c>
      <c r="K16" s="2" t="s">
        <v>463</v>
      </c>
      <c r="L16" t="s">
        <v>464</v>
      </c>
      <c r="M16" t="s">
        <v>465</v>
      </c>
      <c r="N16" t="s">
        <v>4648</v>
      </c>
    </row>
    <row r="17" spans="1:14" x14ac:dyDescent="0.25">
      <c r="A17" t="str">
        <f t="shared" si="0"/>
        <v>0016</v>
      </c>
      <c r="B17" t="s">
        <v>469</v>
      </c>
      <c r="C17" s="2" t="s">
        <v>470</v>
      </c>
      <c r="D17" t="s">
        <v>349</v>
      </c>
      <c r="E17" t="s">
        <v>350</v>
      </c>
      <c r="F17" t="s">
        <v>471</v>
      </c>
      <c r="G17" t="s">
        <v>4666</v>
      </c>
      <c r="I17" t="s">
        <v>469</v>
      </c>
      <c r="J17" t="s">
        <v>344</v>
      </c>
      <c r="K17" s="2" t="s">
        <v>473</v>
      </c>
      <c r="L17" t="s">
        <v>4667</v>
      </c>
      <c r="M17" t="s">
        <v>475</v>
      </c>
      <c r="N17" t="s">
        <v>476</v>
      </c>
    </row>
    <row r="18" spans="1:14" x14ac:dyDescent="0.25">
      <c r="A18" t="str">
        <f t="shared" si="0"/>
        <v>0017</v>
      </c>
      <c r="B18" t="s">
        <v>477</v>
      </c>
      <c r="C18" s="2" t="s">
        <v>478</v>
      </c>
      <c r="D18" t="s">
        <v>349</v>
      </c>
      <c r="E18" t="s">
        <v>350</v>
      </c>
      <c r="F18" t="s">
        <v>4335</v>
      </c>
      <c r="G18" t="s">
        <v>480</v>
      </c>
      <c r="I18" t="s">
        <v>477</v>
      </c>
      <c r="J18" t="s">
        <v>344</v>
      </c>
      <c r="K18" s="2" t="s">
        <v>481</v>
      </c>
      <c r="L18" t="s">
        <v>482</v>
      </c>
      <c r="M18" t="s">
        <v>483</v>
      </c>
      <c r="N18" t="s">
        <v>4336</v>
      </c>
    </row>
    <row r="19" spans="1:14" x14ac:dyDescent="0.25">
      <c r="A19" t="str">
        <f t="shared" si="0"/>
        <v>0018</v>
      </c>
      <c r="B19" t="s">
        <v>485</v>
      </c>
      <c r="C19" s="2" t="s">
        <v>486</v>
      </c>
      <c r="D19" t="s">
        <v>349</v>
      </c>
      <c r="E19" t="s">
        <v>350</v>
      </c>
      <c r="F19" t="s">
        <v>2630</v>
      </c>
      <c r="G19" t="s">
        <v>487</v>
      </c>
      <c r="I19" t="s">
        <v>485</v>
      </c>
      <c r="J19" t="s">
        <v>344</v>
      </c>
      <c r="K19" s="2" t="s">
        <v>488</v>
      </c>
      <c r="L19" t="s">
        <v>489</v>
      </c>
      <c r="M19" t="s">
        <v>490</v>
      </c>
      <c r="N19" t="s">
        <v>2631</v>
      </c>
    </row>
    <row r="20" spans="1:14" x14ac:dyDescent="0.25">
      <c r="A20" t="str">
        <f t="shared" si="0"/>
        <v>0019</v>
      </c>
      <c r="B20" t="s">
        <v>2859</v>
      </c>
      <c r="C20" s="2" t="s">
        <v>2858</v>
      </c>
      <c r="D20" t="s">
        <v>349</v>
      </c>
      <c r="E20" t="s">
        <v>350</v>
      </c>
      <c r="F20" t="s">
        <v>4337</v>
      </c>
      <c r="G20" t="s">
        <v>2860</v>
      </c>
      <c r="I20" t="s">
        <v>492</v>
      </c>
      <c r="J20" t="s">
        <v>344</v>
      </c>
      <c r="K20" s="2" t="s">
        <v>493</v>
      </c>
      <c r="L20" t="s">
        <v>2861</v>
      </c>
      <c r="M20" t="s">
        <v>2862</v>
      </c>
      <c r="N20" t="s">
        <v>4338</v>
      </c>
    </row>
    <row r="21" spans="1:14" x14ac:dyDescent="0.25">
      <c r="A21" t="str">
        <f t="shared" si="0"/>
        <v>0020</v>
      </c>
      <c r="B21" t="s">
        <v>500</v>
      </c>
      <c r="C21" s="2" t="s">
        <v>501</v>
      </c>
      <c r="D21" t="s">
        <v>349</v>
      </c>
      <c r="E21" t="s">
        <v>350</v>
      </c>
      <c r="F21" t="s">
        <v>2512</v>
      </c>
      <c r="G21" t="s">
        <v>503</v>
      </c>
      <c r="I21" t="s">
        <v>504</v>
      </c>
      <c r="J21" t="s">
        <v>344</v>
      </c>
      <c r="K21" s="2" t="s">
        <v>505</v>
      </c>
      <c r="L21" t="s">
        <v>506</v>
      </c>
      <c r="M21" t="s">
        <v>507</v>
      </c>
      <c r="N21" t="s">
        <v>4668</v>
      </c>
    </row>
    <row r="22" spans="1:14" x14ac:dyDescent="0.25">
      <c r="A22" t="str">
        <f t="shared" si="0"/>
        <v>0021</v>
      </c>
      <c r="B22" t="s">
        <v>2864</v>
      </c>
      <c r="C22" s="2" t="s">
        <v>2863</v>
      </c>
      <c r="D22" t="s">
        <v>349</v>
      </c>
      <c r="E22" t="s">
        <v>350</v>
      </c>
      <c r="F22" t="s">
        <v>2693</v>
      </c>
      <c r="G22" t="s">
        <v>508</v>
      </c>
      <c r="I22" t="s">
        <v>509</v>
      </c>
      <c r="J22" t="s">
        <v>344</v>
      </c>
      <c r="K22" s="2" t="s">
        <v>510</v>
      </c>
      <c r="L22" t="s">
        <v>2621</v>
      </c>
      <c r="M22" t="s">
        <v>511</v>
      </c>
      <c r="N22" t="s">
        <v>2694</v>
      </c>
    </row>
    <row r="23" spans="1:14" x14ac:dyDescent="0.25">
      <c r="A23" t="str">
        <f t="shared" si="0"/>
        <v>0022</v>
      </c>
      <c r="B23" t="s">
        <v>2868</v>
      </c>
      <c r="C23" s="2" t="s">
        <v>2867</v>
      </c>
      <c r="D23" t="s">
        <v>349</v>
      </c>
      <c r="E23" t="s">
        <v>350</v>
      </c>
      <c r="F23" t="s">
        <v>4082</v>
      </c>
      <c r="G23" t="s">
        <v>514</v>
      </c>
      <c r="I23" t="s">
        <v>515</v>
      </c>
      <c r="J23" t="s">
        <v>344</v>
      </c>
      <c r="K23" s="2" t="s">
        <v>516</v>
      </c>
      <c r="L23" t="s">
        <v>517</v>
      </c>
      <c r="M23" t="s">
        <v>518</v>
      </c>
      <c r="N23" t="s">
        <v>4083</v>
      </c>
    </row>
    <row r="24" spans="1:14" x14ac:dyDescent="0.25">
      <c r="A24" t="str">
        <f t="shared" si="0"/>
        <v>0023</v>
      </c>
      <c r="B24" t="s">
        <v>520</v>
      </c>
      <c r="C24" s="2" t="s">
        <v>521</v>
      </c>
      <c r="D24" t="s">
        <v>349</v>
      </c>
      <c r="E24" t="s">
        <v>350</v>
      </c>
      <c r="F24" t="s">
        <v>4879</v>
      </c>
      <c r="G24" t="s">
        <v>523</v>
      </c>
      <c r="I24" t="s">
        <v>520</v>
      </c>
      <c r="J24" t="s">
        <v>344</v>
      </c>
      <c r="K24" s="2" t="s">
        <v>524</v>
      </c>
      <c r="L24" t="s">
        <v>525</v>
      </c>
      <c r="M24" t="s">
        <v>526</v>
      </c>
      <c r="N24" t="s">
        <v>4880</v>
      </c>
    </row>
    <row r="25" spans="1:14" x14ac:dyDescent="0.25">
      <c r="A25" t="str">
        <f t="shared" si="0"/>
        <v>0024</v>
      </c>
      <c r="B25" t="s">
        <v>528</v>
      </c>
      <c r="C25" s="2" t="s">
        <v>529</v>
      </c>
      <c r="D25" t="s">
        <v>349</v>
      </c>
      <c r="E25" t="s">
        <v>350</v>
      </c>
      <c r="F25" t="s">
        <v>3976</v>
      </c>
      <c r="G25" t="s">
        <v>531</v>
      </c>
      <c r="I25" t="s">
        <v>528</v>
      </c>
      <c r="J25" t="s">
        <v>344</v>
      </c>
      <c r="K25" s="2" t="s">
        <v>532</v>
      </c>
      <c r="L25" t="s">
        <v>533</v>
      </c>
      <c r="M25" t="s">
        <v>534</v>
      </c>
      <c r="N25" t="s">
        <v>3977</v>
      </c>
    </row>
    <row r="26" spans="1:14" x14ac:dyDescent="0.25">
      <c r="A26" t="str">
        <f t="shared" si="0"/>
        <v>0025</v>
      </c>
      <c r="B26" t="s">
        <v>536</v>
      </c>
      <c r="C26" s="2" t="s">
        <v>537</v>
      </c>
      <c r="D26" t="s">
        <v>349</v>
      </c>
      <c r="E26" t="s">
        <v>350</v>
      </c>
      <c r="F26" t="s">
        <v>538</v>
      </c>
      <c r="G26" t="s">
        <v>539</v>
      </c>
      <c r="I26" t="s">
        <v>536</v>
      </c>
      <c r="J26" t="s">
        <v>344</v>
      </c>
      <c r="K26" s="2" t="s">
        <v>540</v>
      </c>
      <c r="L26" t="s">
        <v>541</v>
      </c>
      <c r="M26" t="s">
        <v>542</v>
      </c>
      <c r="N26" t="s">
        <v>2632</v>
      </c>
    </row>
    <row r="27" spans="1:14" x14ac:dyDescent="0.25">
      <c r="A27" t="str">
        <f t="shared" si="0"/>
        <v>0026</v>
      </c>
      <c r="B27" t="s">
        <v>543</v>
      </c>
      <c r="C27" s="2" t="s">
        <v>544</v>
      </c>
      <c r="D27" t="s">
        <v>349</v>
      </c>
      <c r="E27" t="s">
        <v>350</v>
      </c>
      <c r="F27" t="s">
        <v>4881</v>
      </c>
      <c r="G27" t="s">
        <v>546</v>
      </c>
      <c r="I27" t="s">
        <v>543</v>
      </c>
      <c r="J27" t="s">
        <v>344</v>
      </c>
      <c r="K27" s="2" t="s">
        <v>547</v>
      </c>
      <c r="L27" t="s">
        <v>548</v>
      </c>
      <c r="M27" t="s">
        <v>549</v>
      </c>
      <c r="N27" t="s">
        <v>4882</v>
      </c>
    </row>
    <row r="28" spans="1:14" x14ac:dyDescent="0.25">
      <c r="A28" t="str">
        <f t="shared" si="0"/>
        <v>0027</v>
      </c>
      <c r="B28" t="s">
        <v>556</v>
      </c>
      <c r="C28" s="2" t="s">
        <v>557</v>
      </c>
      <c r="D28" t="s">
        <v>349</v>
      </c>
      <c r="E28" t="s">
        <v>350</v>
      </c>
      <c r="F28" t="s">
        <v>4339</v>
      </c>
      <c r="G28" t="s">
        <v>559</v>
      </c>
      <c r="I28" t="s">
        <v>556</v>
      </c>
      <c r="J28" t="s">
        <v>344</v>
      </c>
      <c r="K28" s="2" t="s">
        <v>560</v>
      </c>
      <c r="L28" t="s">
        <v>561</v>
      </c>
      <c r="M28" t="s">
        <v>562</v>
      </c>
      <c r="N28" t="s">
        <v>4309</v>
      </c>
    </row>
    <row r="29" spans="1:14" x14ac:dyDescent="0.25">
      <c r="A29" t="str">
        <f t="shared" si="0"/>
        <v>0028</v>
      </c>
      <c r="B29" t="s">
        <v>3830</v>
      </c>
      <c r="C29" s="2" t="s">
        <v>573</v>
      </c>
      <c r="D29" t="s">
        <v>349</v>
      </c>
      <c r="E29" t="s">
        <v>350</v>
      </c>
      <c r="F29" t="s">
        <v>4669</v>
      </c>
      <c r="G29" t="s">
        <v>574</v>
      </c>
      <c r="I29" t="s">
        <v>575</v>
      </c>
      <c r="J29" t="s">
        <v>344</v>
      </c>
      <c r="K29" s="2" t="s">
        <v>576</v>
      </c>
      <c r="L29" t="s">
        <v>577</v>
      </c>
      <c r="M29" t="s">
        <v>578</v>
      </c>
      <c r="N29" t="s">
        <v>4670</v>
      </c>
    </row>
    <row r="30" spans="1:14" x14ac:dyDescent="0.25">
      <c r="A30" t="str">
        <f t="shared" si="0"/>
        <v>0029</v>
      </c>
      <c r="B30" t="s">
        <v>2871</v>
      </c>
      <c r="C30" s="2" t="s">
        <v>2870</v>
      </c>
      <c r="D30" t="s">
        <v>349</v>
      </c>
      <c r="E30" t="s">
        <v>350</v>
      </c>
      <c r="F30" t="s">
        <v>4326</v>
      </c>
      <c r="G30" t="s">
        <v>2873</v>
      </c>
      <c r="I30" t="s">
        <v>581</v>
      </c>
      <c r="J30" t="s">
        <v>344</v>
      </c>
      <c r="K30" s="2" t="s">
        <v>582</v>
      </c>
      <c r="L30" t="s">
        <v>2733</v>
      </c>
      <c r="M30" t="s">
        <v>2874</v>
      </c>
      <c r="N30" t="s">
        <v>4327</v>
      </c>
    </row>
    <row r="31" spans="1:14" x14ac:dyDescent="0.25">
      <c r="A31" t="str">
        <f t="shared" si="0"/>
        <v>0030</v>
      </c>
      <c r="B31" t="s">
        <v>583</v>
      </c>
      <c r="C31" s="2" t="s">
        <v>584</v>
      </c>
      <c r="D31" t="s">
        <v>349</v>
      </c>
      <c r="E31" t="s">
        <v>350</v>
      </c>
      <c r="F31" t="s">
        <v>3979</v>
      </c>
      <c r="G31" t="s">
        <v>586</v>
      </c>
      <c r="I31" t="s">
        <v>583</v>
      </c>
      <c r="J31" t="s">
        <v>344</v>
      </c>
      <c r="K31" s="2" t="s">
        <v>587</v>
      </c>
      <c r="L31" t="s">
        <v>588</v>
      </c>
      <c r="M31" t="s">
        <v>589</v>
      </c>
      <c r="N31" t="s">
        <v>3980</v>
      </c>
    </row>
    <row r="32" spans="1:14" x14ac:dyDescent="0.25">
      <c r="A32" t="str">
        <f t="shared" si="0"/>
        <v>0031</v>
      </c>
      <c r="B32" t="s">
        <v>591</v>
      </c>
      <c r="C32" s="2" t="s">
        <v>592</v>
      </c>
      <c r="D32" t="s">
        <v>349</v>
      </c>
      <c r="E32" t="s">
        <v>350</v>
      </c>
      <c r="F32" t="s">
        <v>4883</v>
      </c>
      <c r="G32" t="s">
        <v>594</v>
      </c>
      <c r="I32" t="s">
        <v>591</v>
      </c>
      <c r="J32" t="s">
        <v>344</v>
      </c>
      <c r="K32" s="2" t="s">
        <v>595</v>
      </c>
      <c r="L32" t="s">
        <v>596</v>
      </c>
      <c r="M32" t="s">
        <v>597</v>
      </c>
      <c r="N32" t="s">
        <v>4793</v>
      </c>
    </row>
    <row r="33" spans="1:14" x14ac:dyDescent="0.25">
      <c r="A33" t="str">
        <f t="shared" si="0"/>
        <v>0032</v>
      </c>
      <c r="B33" t="s">
        <v>2878</v>
      </c>
      <c r="C33" s="2" t="s">
        <v>2877</v>
      </c>
      <c r="D33" t="s">
        <v>349</v>
      </c>
      <c r="E33" t="s">
        <v>350</v>
      </c>
      <c r="F33" t="s">
        <v>2633</v>
      </c>
      <c r="G33" t="s">
        <v>599</v>
      </c>
      <c r="I33" t="s">
        <v>600</v>
      </c>
      <c r="J33" t="s">
        <v>344</v>
      </c>
      <c r="K33" s="2" t="s">
        <v>601</v>
      </c>
      <c r="L33" t="s">
        <v>602</v>
      </c>
      <c r="M33" t="s">
        <v>603</v>
      </c>
      <c r="N33" t="s">
        <v>2634</v>
      </c>
    </row>
    <row r="34" spans="1:14" x14ac:dyDescent="0.25">
      <c r="A34" t="str">
        <f t="shared" si="0"/>
        <v>0033</v>
      </c>
      <c r="B34" t="s">
        <v>2880</v>
      </c>
      <c r="C34" s="2" t="s">
        <v>2879</v>
      </c>
      <c r="D34" t="s">
        <v>349</v>
      </c>
      <c r="E34" t="s">
        <v>350</v>
      </c>
      <c r="F34" t="s">
        <v>4363</v>
      </c>
      <c r="G34" t="s">
        <v>616</v>
      </c>
      <c r="I34" t="s">
        <v>617</v>
      </c>
      <c r="J34" t="s">
        <v>344</v>
      </c>
      <c r="K34" s="2" t="s">
        <v>618</v>
      </c>
      <c r="L34" t="s">
        <v>2881</v>
      </c>
      <c r="M34" t="s">
        <v>619</v>
      </c>
      <c r="N34" t="s">
        <v>4364</v>
      </c>
    </row>
    <row r="35" spans="1:14" x14ac:dyDescent="0.25">
      <c r="A35" t="str">
        <f t="shared" si="0"/>
        <v>0034</v>
      </c>
      <c r="B35" t="s">
        <v>2883</v>
      </c>
      <c r="C35" s="2" t="s">
        <v>2882</v>
      </c>
      <c r="D35" t="s">
        <v>349</v>
      </c>
      <c r="E35" t="s">
        <v>350</v>
      </c>
      <c r="F35" t="s">
        <v>4340</v>
      </c>
      <c r="G35" t="s">
        <v>631</v>
      </c>
      <c r="I35" t="s">
        <v>632</v>
      </c>
      <c r="J35" t="s">
        <v>344</v>
      </c>
      <c r="K35" s="2" t="s">
        <v>633</v>
      </c>
      <c r="L35" t="s">
        <v>2730</v>
      </c>
      <c r="M35" t="s">
        <v>2884</v>
      </c>
      <c r="N35" t="s">
        <v>4341</v>
      </c>
    </row>
    <row r="36" spans="1:14" x14ac:dyDescent="0.25">
      <c r="A36" t="str">
        <f t="shared" si="0"/>
        <v>0035</v>
      </c>
      <c r="B36" t="s">
        <v>635</v>
      </c>
      <c r="C36" s="2" t="s">
        <v>636</v>
      </c>
      <c r="D36" t="s">
        <v>349</v>
      </c>
      <c r="E36" t="s">
        <v>350</v>
      </c>
      <c r="F36" t="s">
        <v>4671</v>
      </c>
      <c r="G36" t="s">
        <v>637</v>
      </c>
      <c r="I36" t="s">
        <v>638</v>
      </c>
      <c r="J36" t="s">
        <v>344</v>
      </c>
      <c r="K36" s="2" t="s">
        <v>639</v>
      </c>
      <c r="L36" t="s">
        <v>640</v>
      </c>
      <c r="M36" t="s">
        <v>641</v>
      </c>
      <c r="N36" t="s">
        <v>4672</v>
      </c>
    </row>
    <row r="37" spans="1:14" x14ac:dyDescent="0.25">
      <c r="A37" t="str">
        <f t="shared" si="0"/>
        <v>0036</v>
      </c>
      <c r="B37" t="s">
        <v>642</v>
      </c>
      <c r="C37" s="2" t="s">
        <v>643</v>
      </c>
      <c r="D37" t="s">
        <v>349</v>
      </c>
      <c r="E37" t="s">
        <v>350</v>
      </c>
      <c r="F37" t="s">
        <v>3984</v>
      </c>
      <c r="G37" t="s">
        <v>645</v>
      </c>
      <c r="I37" t="s">
        <v>642</v>
      </c>
      <c r="J37" t="s">
        <v>344</v>
      </c>
      <c r="K37" s="2" t="s">
        <v>646</v>
      </c>
      <c r="L37" t="s">
        <v>647</v>
      </c>
      <c r="M37" t="s">
        <v>648</v>
      </c>
      <c r="N37" t="s">
        <v>3985</v>
      </c>
    </row>
    <row r="38" spans="1:14" x14ac:dyDescent="0.25">
      <c r="A38" t="str">
        <f t="shared" si="0"/>
        <v>0037</v>
      </c>
      <c r="B38" t="s">
        <v>2887</v>
      </c>
      <c r="C38" s="2" t="s">
        <v>2886</v>
      </c>
      <c r="D38" t="s">
        <v>349</v>
      </c>
      <c r="E38" t="s">
        <v>350</v>
      </c>
      <c r="F38" t="s">
        <v>2623</v>
      </c>
      <c r="G38" t="s">
        <v>2888</v>
      </c>
      <c r="I38" t="s">
        <v>2776</v>
      </c>
      <c r="J38" t="s">
        <v>344</v>
      </c>
      <c r="K38" s="2" t="s">
        <v>2889</v>
      </c>
      <c r="L38" t="s">
        <v>2890</v>
      </c>
      <c r="M38" t="s">
        <v>2891</v>
      </c>
      <c r="N38" t="s">
        <v>2625</v>
      </c>
    </row>
    <row r="39" spans="1:14" x14ac:dyDescent="0.25">
      <c r="A39" t="str">
        <f t="shared" si="0"/>
        <v>0038</v>
      </c>
      <c r="B39" t="s">
        <v>650</v>
      </c>
      <c r="C39" s="2" t="s">
        <v>651</v>
      </c>
      <c r="D39" t="s">
        <v>349</v>
      </c>
      <c r="E39" t="s">
        <v>350</v>
      </c>
      <c r="F39" t="s">
        <v>652</v>
      </c>
      <c r="G39" t="s">
        <v>653</v>
      </c>
      <c r="I39" t="s">
        <v>650</v>
      </c>
      <c r="J39" t="s">
        <v>344</v>
      </c>
      <c r="K39" s="2" t="s">
        <v>654</v>
      </c>
      <c r="L39" t="s">
        <v>655</v>
      </c>
      <c r="M39" t="s">
        <v>656</v>
      </c>
      <c r="N39" t="s">
        <v>657</v>
      </c>
    </row>
    <row r="40" spans="1:14" x14ac:dyDescent="0.25">
      <c r="A40" t="str">
        <f t="shared" si="0"/>
        <v>0039</v>
      </c>
      <c r="B40" t="s">
        <v>3831</v>
      </c>
      <c r="C40" s="2" t="s">
        <v>658</v>
      </c>
      <c r="D40" t="s">
        <v>349</v>
      </c>
      <c r="E40" t="s">
        <v>350</v>
      </c>
      <c r="F40" t="s">
        <v>4669</v>
      </c>
      <c r="G40" t="s">
        <v>574</v>
      </c>
      <c r="I40" t="s">
        <v>575</v>
      </c>
      <c r="J40" t="s">
        <v>344</v>
      </c>
      <c r="K40" s="2" t="s">
        <v>576</v>
      </c>
      <c r="L40" t="s">
        <v>577</v>
      </c>
      <c r="M40" t="s">
        <v>578</v>
      </c>
      <c r="N40" t="s">
        <v>4670</v>
      </c>
    </row>
    <row r="41" spans="1:14" x14ac:dyDescent="0.25">
      <c r="A41" t="str">
        <f t="shared" si="0"/>
        <v>0040</v>
      </c>
      <c r="B41" t="s">
        <v>659</v>
      </c>
      <c r="C41" s="2" t="s">
        <v>660</v>
      </c>
      <c r="D41" t="s">
        <v>349</v>
      </c>
      <c r="E41" t="s">
        <v>350</v>
      </c>
      <c r="F41" t="s">
        <v>4342</v>
      </c>
      <c r="G41" t="s">
        <v>662</v>
      </c>
      <c r="I41" t="s">
        <v>659</v>
      </c>
      <c r="J41" t="s">
        <v>344</v>
      </c>
      <c r="K41" s="2" t="s">
        <v>663</v>
      </c>
      <c r="L41" t="s">
        <v>2636</v>
      </c>
      <c r="M41" t="s">
        <v>664</v>
      </c>
      <c r="N41" t="s">
        <v>4343</v>
      </c>
    </row>
    <row r="42" spans="1:14" x14ac:dyDescent="0.25">
      <c r="A42" t="str">
        <f t="shared" si="0"/>
        <v>0041</v>
      </c>
      <c r="B42" t="s">
        <v>665</v>
      </c>
      <c r="C42" s="2" t="s">
        <v>666</v>
      </c>
      <c r="D42" t="s">
        <v>349</v>
      </c>
      <c r="E42" t="s">
        <v>350</v>
      </c>
      <c r="F42" t="s">
        <v>4310</v>
      </c>
      <c r="G42" t="s">
        <v>668</v>
      </c>
      <c r="I42" t="s">
        <v>669</v>
      </c>
      <c r="J42" t="s">
        <v>344</v>
      </c>
      <c r="K42" s="2" t="s">
        <v>670</v>
      </c>
      <c r="L42" t="s">
        <v>671</v>
      </c>
      <c r="M42" t="s">
        <v>672</v>
      </c>
      <c r="N42" t="s">
        <v>4311</v>
      </c>
    </row>
    <row r="43" spans="1:14" x14ac:dyDescent="0.25">
      <c r="A43" t="str">
        <f t="shared" si="0"/>
        <v>0042</v>
      </c>
      <c r="B43" t="s">
        <v>2895</v>
      </c>
      <c r="C43" s="2" t="s">
        <v>2894</v>
      </c>
      <c r="D43" t="s">
        <v>349</v>
      </c>
      <c r="E43" t="s">
        <v>350</v>
      </c>
      <c r="F43" t="s">
        <v>4528</v>
      </c>
      <c r="G43" t="s">
        <v>676</v>
      </c>
      <c r="I43" t="s">
        <v>677</v>
      </c>
      <c r="J43" t="s">
        <v>344</v>
      </c>
      <c r="K43" s="2" t="s">
        <v>678</v>
      </c>
      <c r="L43" t="s">
        <v>679</v>
      </c>
      <c r="M43" t="s">
        <v>680</v>
      </c>
      <c r="N43" t="s">
        <v>4529</v>
      </c>
    </row>
    <row r="44" spans="1:14" x14ac:dyDescent="0.25">
      <c r="A44" t="str">
        <f t="shared" si="0"/>
        <v>0043</v>
      </c>
      <c r="B44" t="s">
        <v>684</v>
      </c>
      <c r="C44" s="2" t="s">
        <v>685</v>
      </c>
      <c r="D44" t="s">
        <v>349</v>
      </c>
      <c r="E44" t="s">
        <v>350</v>
      </c>
      <c r="F44" t="s">
        <v>4344</v>
      </c>
      <c r="G44" t="s">
        <v>687</v>
      </c>
      <c r="I44" t="s">
        <v>688</v>
      </c>
      <c r="J44" t="s">
        <v>344</v>
      </c>
      <c r="K44" s="2" t="s">
        <v>689</v>
      </c>
      <c r="L44" t="s">
        <v>690</v>
      </c>
      <c r="M44" t="s">
        <v>691</v>
      </c>
      <c r="N44" t="s">
        <v>4345</v>
      </c>
    </row>
    <row r="45" spans="1:14" x14ac:dyDescent="0.25">
      <c r="A45" t="str">
        <f t="shared" si="0"/>
        <v>0044</v>
      </c>
      <c r="B45" t="s">
        <v>709</v>
      </c>
      <c r="C45" s="2" t="s">
        <v>710</v>
      </c>
      <c r="D45" t="s">
        <v>349</v>
      </c>
      <c r="E45" t="s">
        <v>350</v>
      </c>
      <c r="F45" t="s">
        <v>4884</v>
      </c>
      <c r="G45" t="s">
        <v>712</v>
      </c>
      <c r="I45" t="s">
        <v>709</v>
      </c>
      <c r="J45" t="s">
        <v>344</v>
      </c>
      <c r="K45" s="2" t="s">
        <v>713</v>
      </c>
      <c r="L45" t="s">
        <v>714</v>
      </c>
      <c r="M45" t="s">
        <v>715</v>
      </c>
      <c r="N45" t="s">
        <v>4885</v>
      </c>
    </row>
    <row r="46" spans="1:14" x14ac:dyDescent="0.25">
      <c r="A46" t="str">
        <f t="shared" si="0"/>
        <v>0045</v>
      </c>
      <c r="B46" t="s">
        <v>717</v>
      </c>
      <c r="C46" s="2" t="s">
        <v>718</v>
      </c>
      <c r="D46" t="s">
        <v>349</v>
      </c>
      <c r="E46" t="s">
        <v>350</v>
      </c>
      <c r="F46" t="s">
        <v>4344</v>
      </c>
      <c r="G46" t="s">
        <v>719</v>
      </c>
      <c r="I46" t="s">
        <v>688</v>
      </c>
      <c r="J46" t="s">
        <v>344</v>
      </c>
      <c r="K46" s="2" t="s">
        <v>689</v>
      </c>
      <c r="L46" t="s">
        <v>690</v>
      </c>
      <c r="M46" t="s">
        <v>691</v>
      </c>
      <c r="N46" t="s">
        <v>4345</v>
      </c>
    </row>
    <row r="47" spans="1:14" x14ac:dyDescent="0.25">
      <c r="A47" t="str">
        <f t="shared" si="0"/>
        <v>0046</v>
      </c>
      <c r="B47" t="s">
        <v>720</v>
      </c>
      <c r="C47" s="2" t="s">
        <v>721</v>
      </c>
      <c r="D47" t="s">
        <v>349</v>
      </c>
      <c r="E47" t="s">
        <v>350</v>
      </c>
      <c r="F47" t="s">
        <v>4346</v>
      </c>
      <c r="G47" t="s">
        <v>723</v>
      </c>
      <c r="I47" t="s">
        <v>720</v>
      </c>
      <c r="J47" t="s">
        <v>344</v>
      </c>
      <c r="K47" s="2" t="s">
        <v>724</v>
      </c>
      <c r="L47" t="s">
        <v>725</v>
      </c>
      <c r="M47" t="s">
        <v>726</v>
      </c>
      <c r="N47" t="s">
        <v>4347</v>
      </c>
    </row>
    <row r="48" spans="1:14" x14ac:dyDescent="0.25">
      <c r="A48" t="str">
        <f t="shared" si="0"/>
        <v>0047</v>
      </c>
      <c r="B48" t="s">
        <v>2897</v>
      </c>
      <c r="C48" s="2" t="s">
        <v>2896</v>
      </c>
      <c r="D48" t="s">
        <v>349</v>
      </c>
      <c r="E48" t="s">
        <v>350</v>
      </c>
      <c r="F48" t="s">
        <v>4096</v>
      </c>
      <c r="G48" t="s">
        <v>728</v>
      </c>
      <c r="I48" t="s">
        <v>443</v>
      </c>
      <c r="J48" t="s">
        <v>344</v>
      </c>
      <c r="K48" s="2" t="s">
        <v>444</v>
      </c>
      <c r="L48" t="s">
        <v>445</v>
      </c>
      <c r="M48" t="s">
        <v>446</v>
      </c>
      <c r="N48" t="s">
        <v>4097</v>
      </c>
    </row>
    <row r="49" spans="1:14" x14ac:dyDescent="0.25">
      <c r="A49" t="str">
        <f t="shared" si="0"/>
        <v>0048</v>
      </c>
      <c r="B49" t="s">
        <v>729</v>
      </c>
      <c r="C49" s="2" t="s">
        <v>730</v>
      </c>
      <c r="D49" t="s">
        <v>349</v>
      </c>
      <c r="E49" t="s">
        <v>350</v>
      </c>
      <c r="F49" t="s">
        <v>731</v>
      </c>
      <c r="G49" t="s">
        <v>732</v>
      </c>
      <c r="I49" t="s">
        <v>729</v>
      </c>
      <c r="J49" t="s">
        <v>344</v>
      </c>
      <c r="K49" s="2" t="s">
        <v>733</v>
      </c>
      <c r="L49" t="s">
        <v>734</v>
      </c>
      <c r="M49" t="s">
        <v>735</v>
      </c>
      <c r="N49" t="s">
        <v>736</v>
      </c>
    </row>
    <row r="50" spans="1:14" x14ac:dyDescent="0.25">
      <c r="A50" t="str">
        <f t="shared" si="0"/>
        <v>0049</v>
      </c>
      <c r="B50" t="s">
        <v>551</v>
      </c>
      <c r="C50" s="2" t="s">
        <v>742</v>
      </c>
      <c r="D50" t="s">
        <v>349</v>
      </c>
      <c r="E50" t="s">
        <v>350</v>
      </c>
      <c r="F50" t="s">
        <v>4348</v>
      </c>
      <c r="G50" t="s">
        <v>3986</v>
      </c>
      <c r="I50" t="s">
        <v>551</v>
      </c>
      <c r="J50" t="s">
        <v>344</v>
      </c>
      <c r="K50" s="2" t="s">
        <v>745</v>
      </c>
      <c r="L50" t="s">
        <v>746</v>
      </c>
      <c r="M50" t="s">
        <v>747</v>
      </c>
      <c r="N50" t="s">
        <v>4312</v>
      </c>
    </row>
    <row r="51" spans="1:14" x14ac:dyDescent="0.25">
      <c r="A51" t="str">
        <f t="shared" si="0"/>
        <v>0050</v>
      </c>
      <c r="B51" t="s">
        <v>625</v>
      </c>
      <c r="C51" s="2" t="s">
        <v>749</v>
      </c>
      <c r="D51" t="s">
        <v>349</v>
      </c>
      <c r="E51" t="s">
        <v>350</v>
      </c>
      <c r="F51" t="s">
        <v>4349</v>
      </c>
      <c r="G51" t="s">
        <v>751</v>
      </c>
      <c r="I51" t="s">
        <v>625</v>
      </c>
      <c r="J51" t="s">
        <v>344</v>
      </c>
      <c r="K51" s="2" t="s">
        <v>626</v>
      </c>
      <c r="L51" t="s">
        <v>4081</v>
      </c>
      <c r="M51" t="s">
        <v>753</v>
      </c>
      <c r="N51" t="s">
        <v>4350</v>
      </c>
    </row>
    <row r="52" spans="1:14" x14ac:dyDescent="0.25">
      <c r="A52" t="str">
        <f t="shared" si="0"/>
        <v>0051</v>
      </c>
      <c r="B52" t="s">
        <v>764</v>
      </c>
      <c r="C52" s="2" t="s">
        <v>765</v>
      </c>
      <c r="D52" t="s">
        <v>349</v>
      </c>
      <c r="E52" t="s">
        <v>350</v>
      </c>
      <c r="F52" t="s">
        <v>766</v>
      </c>
      <c r="G52" t="s">
        <v>767</v>
      </c>
      <c r="I52" t="s">
        <v>764</v>
      </c>
      <c r="J52" t="s">
        <v>344</v>
      </c>
      <c r="K52" s="2" t="s">
        <v>768</v>
      </c>
      <c r="L52" t="s">
        <v>769</v>
      </c>
      <c r="M52" t="s">
        <v>770</v>
      </c>
      <c r="N52" t="s">
        <v>771</v>
      </c>
    </row>
    <row r="53" spans="1:14" x14ac:dyDescent="0.25">
      <c r="A53" t="str">
        <f t="shared" si="0"/>
        <v>0052</v>
      </c>
      <c r="B53" t="s">
        <v>772</v>
      </c>
      <c r="C53" s="2" t="s">
        <v>773</v>
      </c>
      <c r="D53" t="s">
        <v>349</v>
      </c>
      <c r="E53" t="s">
        <v>350</v>
      </c>
      <c r="F53" t="s">
        <v>774</v>
      </c>
      <c r="G53" t="s">
        <v>775</v>
      </c>
      <c r="I53" t="s">
        <v>772</v>
      </c>
      <c r="J53" t="s">
        <v>344</v>
      </c>
      <c r="K53" s="2" t="s">
        <v>776</v>
      </c>
      <c r="L53" t="s">
        <v>777</v>
      </c>
      <c r="M53" t="s">
        <v>778</v>
      </c>
      <c r="N53" t="s">
        <v>2475</v>
      </c>
    </row>
    <row r="54" spans="1:14" x14ac:dyDescent="0.25">
      <c r="A54" t="str">
        <f t="shared" si="0"/>
        <v>0053</v>
      </c>
      <c r="B54" t="s">
        <v>2899</v>
      </c>
      <c r="C54" s="2" t="s">
        <v>2898</v>
      </c>
      <c r="D54" t="s">
        <v>349</v>
      </c>
      <c r="E54" t="s">
        <v>350</v>
      </c>
      <c r="F54" t="s">
        <v>4096</v>
      </c>
      <c r="G54" t="s">
        <v>728</v>
      </c>
      <c r="I54" t="s">
        <v>443</v>
      </c>
      <c r="J54" t="s">
        <v>344</v>
      </c>
      <c r="K54" s="2" t="s">
        <v>444</v>
      </c>
      <c r="L54" t="s">
        <v>445</v>
      </c>
      <c r="M54" t="s">
        <v>446</v>
      </c>
      <c r="N54" t="s">
        <v>4097</v>
      </c>
    </row>
    <row r="55" spans="1:14" x14ac:dyDescent="0.25">
      <c r="A55" t="str">
        <f t="shared" si="0"/>
        <v>0054</v>
      </c>
      <c r="B55" t="s">
        <v>2901</v>
      </c>
      <c r="C55" s="2" t="s">
        <v>2900</v>
      </c>
      <c r="D55" t="s">
        <v>349</v>
      </c>
      <c r="E55" t="s">
        <v>350</v>
      </c>
      <c r="F55" t="s">
        <v>644</v>
      </c>
      <c r="G55" t="s">
        <v>782</v>
      </c>
      <c r="I55" t="s">
        <v>783</v>
      </c>
      <c r="J55" t="s">
        <v>344</v>
      </c>
      <c r="K55" s="2" t="s">
        <v>784</v>
      </c>
      <c r="L55" t="s">
        <v>785</v>
      </c>
      <c r="M55" t="s">
        <v>786</v>
      </c>
      <c r="N55" t="s">
        <v>3994</v>
      </c>
    </row>
    <row r="56" spans="1:14" x14ac:dyDescent="0.25">
      <c r="A56" t="str">
        <f t="shared" si="0"/>
        <v>0055</v>
      </c>
      <c r="B56" t="s">
        <v>2905</v>
      </c>
      <c r="C56" s="2" t="s">
        <v>2904</v>
      </c>
      <c r="D56" t="s">
        <v>349</v>
      </c>
      <c r="E56" t="s">
        <v>350</v>
      </c>
      <c r="F56" t="s">
        <v>787</v>
      </c>
      <c r="G56" t="s">
        <v>788</v>
      </c>
      <c r="I56" t="s">
        <v>789</v>
      </c>
      <c r="J56" t="s">
        <v>344</v>
      </c>
      <c r="K56" s="2" t="s">
        <v>790</v>
      </c>
      <c r="L56" t="s">
        <v>791</v>
      </c>
      <c r="M56" t="s">
        <v>792</v>
      </c>
      <c r="N56" t="s">
        <v>793</v>
      </c>
    </row>
    <row r="57" spans="1:14" x14ac:dyDescent="0.25">
      <c r="A57" t="str">
        <f t="shared" si="0"/>
        <v>0056</v>
      </c>
      <c r="B57" t="s">
        <v>794</v>
      </c>
      <c r="C57" s="2" t="s">
        <v>795</v>
      </c>
      <c r="D57" t="s">
        <v>349</v>
      </c>
      <c r="E57" t="s">
        <v>350</v>
      </c>
      <c r="F57" t="s">
        <v>796</v>
      </c>
      <c r="G57" t="s">
        <v>797</v>
      </c>
      <c r="I57" t="s">
        <v>794</v>
      </c>
      <c r="J57" t="s">
        <v>344</v>
      </c>
      <c r="K57" s="2" t="s">
        <v>798</v>
      </c>
      <c r="L57" t="s">
        <v>799</v>
      </c>
      <c r="M57" t="s">
        <v>800</v>
      </c>
      <c r="N57" t="s">
        <v>801</v>
      </c>
    </row>
    <row r="58" spans="1:14" x14ac:dyDescent="0.25">
      <c r="A58" t="str">
        <f t="shared" si="0"/>
        <v>0057</v>
      </c>
      <c r="B58" t="s">
        <v>802</v>
      </c>
      <c r="C58" s="2" t="s">
        <v>803</v>
      </c>
      <c r="D58" t="s">
        <v>349</v>
      </c>
      <c r="E58" t="s">
        <v>350</v>
      </c>
      <c r="F58" t="s">
        <v>3987</v>
      </c>
      <c r="G58" t="s">
        <v>3988</v>
      </c>
      <c r="H58" t="s">
        <v>3989</v>
      </c>
      <c r="I58" t="s">
        <v>802</v>
      </c>
      <c r="J58" t="s">
        <v>344</v>
      </c>
      <c r="K58" s="2" t="s">
        <v>807</v>
      </c>
      <c r="L58" t="s">
        <v>808</v>
      </c>
      <c r="M58" t="s">
        <v>809</v>
      </c>
      <c r="N58" t="s">
        <v>3990</v>
      </c>
    </row>
    <row r="59" spans="1:14" x14ac:dyDescent="0.25">
      <c r="A59" t="str">
        <f t="shared" si="0"/>
        <v>0058</v>
      </c>
      <c r="B59" t="s">
        <v>2907</v>
      </c>
      <c r="C59" s="2" t="s">
        <v>2906</v>
      </c>
      <c r="D59" t="s">
        <v>349</v>
      </c>
      <c r="E59" t="s">
        <v>350</v>
      </c>
      <c r="F59" t="s">
        <v>2834</v>
      </c>
      <c r="G59" t="s">
        <v>2835</v>
      </c>
      <c r="I59" t="s">
        <v>369</v>
      </c>
      <c r="J59" t="s">
        <v>344</v>
      </c>
      <c r="K59" s="2" t="s">
        <v>370</v>
      </c>
      <c r="L59" t="s">
        <v>2836</v>
      </c>
      <c r="M59" t="s">
        <v>371</v>
      </c>
      <c r="N59" t="s">
        <v>2837</v>
      </c>
    </row>
    <row r="60" spans="1:14" x14ac:dyDescent="0.25">
      <c r="A60" t="str">
        <f t="shared" si="0"/>
        <v>0059</v>
      </c>
      <c r="B60" t="s">
        <v>2909</v>
      </c>
      <c r="C60" s="2" t="s">
        <v>2908</v>
      </c>
      <c r="D60" t="s">
        <v>349</v>
      </c>
      <c r="E60" t="s">
        <v>350</v>
      </c>
      <c r="F60" t="s">
        <v>4363</v>
      </c>
      <c r="G60" t="s">
        <v>616</v>
      </c>
      <c r="I60" t="s">
        <v>617</v>
      </c>
      <c r="J60" t="s">
        <v>344</v>
      </c>
      <c r="K60" s="2" t="s">
        <v>618</v>
      </c>
      <c r="L60" t="s">
        <v>2881</v>
      </c>
      <c r="M60" t="s">
        <v>619</v>
      </c>
      <c r="N60" t="s">
        <v>4364</v>
      </c>
    </row>
    <row r="61" spans="1:14" x14ac:dyDescent="0.25">
      <c r="A61" t="str">
        <f t="shared" si="0"/>
        <v>0060</v>
      </c>
      <c r="B61" t="s">
        <v>2911</v>
      </c>
      <c r="C61" s="2" t="s">
        <v>2910</v>
      </c>
      <c r="D61" t="s">
        <v>349</v>
      </c>
      <c r="E61" t="s">
        <v>350</v>
      </c>
      <c r="F61" t="s">
        <v>2912</v>
      </c>
      <c r="G61" t="s">
        <v>811</v>
      </c>
      <c r="I61" t="s">
        <v>812</v>
      </c>
      <c r="J61" t="s">
        <v>344</v>
      </c>
      <c r="K61" s="2" t="s">
        <v>813</v>
      </c>
      <c r="L61" t="s">
        <v>814</v>
      </c>
      <c r="M61" t="s">
        <v>815</v>
      </c>
      <c r="N61" t="s">
        <v>2913</v>
      </c>
    </row>
    <row r="62" spans="1:14" x14ac:dyDescent="0.25">
      <c r="A62" t="str">
        <f t="shared" si="0"/>
        <v>0061</v>
      </c>
      <c r="B62" t="s">
        <v>818</v>
      </c>
      <c r="C62" s="2" t="s">
        <v>819</v>
      </c>
      <c r="D62" t="s">
        <v>349</v>
      </c>
      <c r="E62" t="s">
        <v>350</v>
      </c>
      <c r="F62" t="s">
        <v>4886</v>
      </c>
      <c r="G62" t="s">
        <v>4354</v>
      </c>
      <c r="I62" t="s">
        <v>818</v>
      </c>
      <c r="J62" t="s">
        <v>344</v>
      </c>
      <c r="K62" s="2" t="s">
        <v>3725</v>
      </c>
      <c r="L62" t="s">
        <v>823</v>
      </c>
      <c r="M62" t="s">
        <v>824</v>
      </c>
      <c r="N62" t="s">
        <v>4887</v>
      </c>
    </row>
    <row r="63" spans="1:14" x14ac:dyDescent="0.25">
      <c r="A63" t="str">
        <f t="shared" si="0"/>
        <v>0062</v>
      </c>
      <c r="B63" t="s">
        <v>2915</v>
      </c>
      <c r="C63" s="2" t="s">
        <v>2914</v>
      </c>
      <c r="D63" t="s">
        <v>349</v>
      </c>
      <c r="E63" t="s">
        <v>350</v>
      </c>
      <c r="F63" t="s">
        <v>4665</v>
      </c>
      <c r="G63" t="s">
        <v>414</v>
      </c>
      <c r="I63" t="s">
        <v>415</v>
      </c>
      <c r="J63" t="s">
        <v>344</v>
      </c>
      <c r="K63" s="2" t="s">
        <v>416</v>
      </c>
      <c r="L63" t="s">
        <v>417</v>
      </c>
      <c r="M63" t="s">
        <v>418</v>
      </c>
      <c r="N63" t="s">
        <v>4438</v>
      </c>
    </row>
    <row r="64" spans="1:14" x14ac:dyDescent="0.25">
      <c r="A64" t="str">
        <f t="shared" si="0"/>
        <v>0063</v>
      </c>
      <c r="B64" t="s">
        <v>827</v>
      </c>
      <c r="C64" s="2" t="s">
        <v>828</v>
      </c>
      <c r="D64" t="s">
        <v>349</v>
      </c>
      <c r="E64" t="s">
        <v>350</v>
      </c>
      <c r="F64" t="s">
        <v>2698</v>
      </c>
      <c r="G64" t="s">
        <v>829</v>
      </c>
      <c r="I64" t="s">
        <v>827</v>
      </c>
      <c r="J64" t="s">
        <v>344</v>
      </c>
      <c r="K64" s="2" t="s">
        <v>830</v>
      </c>
      <c r="L64" t="s">
        <v>831</v>
      </c>
      <c r="M64" t="s">
        <v>831</v>
      </c>
      <c r="N64" t="s">
        <v>2699</v>
      </c>
    </row>
    <row r="65" spans="1:14" x14ac:dyDescent="0.25">
      <c r="A65" t="str">
        <f t="shared" si="0"/>
        <v>0064</v>
      </c>
      <c r="B65" t="s">
        <v>832</v>
      </c>
      <c r="C65" s="2" t="s">
        <v>833</v>
      </c>
      <c r="D65" t="s">
        <v>349</v>
      </c>
      <c r="E65" t="s">
        <v>350</v>
      </c>
      <c r="F65" t="s">
        <v>2495</v>
      </c>
      <c r="G65" t="s">
        <v>834</v>
      </c>
      <c r="I65" t="s">
        <v>832</v>
      </c>
      <c r="J65" t="s">
        <v>344</v>
      </c>
      <c r="K65" s="2" t="s">
        <v>835</v>
      </c>
      <c r="L65" t="s">
        <v>836</v>
      </c>
      <c r="M65" t="s">
        <v>837</v>
      </c>
      <c r="N65" t="s">
        <v>2496</v>
      </c>
    </row>
    <row r="66" spans="1:14" x14ac:dyDescent="0.25">
      <c r="A66" t="str">
        <f t="shared" ref="A66:A129" si="1">LEFT(C66,4)</f>
        <v>0065</v>
      </c>
      <c r="B66" t="s">
        <v>838</v>
      </c>
      <c r="C66" s="2" t="s">
        <v>839</v>
      </c>
      <c r="D66" t="s">
        <v>349</v>
      </c>
      <c r="E66" t="s">
        <v>350</v>
      </c>
      <c r="F66" t="s">
        <v>3992</v>
      </c>
      <c r="G66" t="s">
        <v>841</v>
      </c>
      <c r="I66" t="s">
        <v>838</v>
      </c>
      <c r="J66" t="s">
        <v>344</v>
      </c>
      <c r="K66" s="2" t="s">
        <v>842</v>
      </c>
      <c r="L66" t="s">
        <v>843</v>
      </c>
      <c r="M66" t="s">
        <v>844</v>
      </c>
      <c r="N66" t="s">
        <v>3993</v>
      </c>
    </row>
    <row r="67" spans="1:14" x14ac:dyDescent="0.25">
      <c r="A67" t="str">
        <f t="shared" si="1"/>
        <v>0066</v>
      </c>
      <c r="B67" t="s">
        <v>2918</v>
      </c>
      <c r="C67" s="2" t="s">
        <v>2917</v>
      </c>
      <c r="D67" t="s">
        <v>349</v>
      </c>
      <c r="E67" t="s">
        <v>350</v>
      </c>
      <c r="F67" t="s">
        <v>4096</v>
      </c>
      <c r="G67" t="s">
        <v>728</v>
      </c>
      <c r="I67" t="s">
        <v>443</v>
      </c>
      <c r="J67" t="s">
        <v>344</v>
      </c>
      <c r="K67" s="2" t="s">
        <v>444</v>
      </c>
      <c r="L67" t="s">
        <v>445</v>
      </c>
      <c r="M67" t="s">
        <v>446</v>
      </c>
      <c r="N67" t="s">
        <v>4097</v>
      </c>
    </row>
    <row r="68" spans="1:14" x14ac:dyDescent="0.25">
      <c r="A68" t="str">
        <f t="shared" si="1"/>
        <v>0067</v>
      </c>
      <c r="B68" t="s">
        <v>738</v>
      </c>
      <c r="C68" s="2" t="s">
        <v>853</v>
      </c>
      <c r="D68" t="s">
        <v>349</v>
      </c>
      <c r="E68" t="s">
        <v>350</v>
      </c>
      <c r="F68" t="s">
        <v>2497</v>
      </c>
      <c r="G68" t="s">
        <v>737</v>
      </c>
      <c r="I68" t="s">
        <v>738</v>
      </c>
      <c r="J68" t="s">
        <v>344</v>
      </c>
      <c r="K68" s="2" t="s">
        <v>739</v>
      </c>
      <c r="L68" t="s">
        <v>854</v>
      </c>
      <c r="M68" t="s">
        <v>855</v>
      </c>
      <c r="N68" t="s">
        <v>2498</v>
      </c>
    </row>
    <row r="69" spans="1:14" x14ac:dyDescent="0.25">
      <c r="A69" t="str">
        <f t="shared" si="1"/>
        <v>0068</v>
      </c>
      <c r="B69" t="s">
        <v>859</v>
      </c>
      <c r="C69" s="2" t="s">
        <v>860</v>
      </c>
      <c r="D69" t="s">
        <v>349</v>
      </c>
      <c r="E69" t="s">
        <v>350</v>
      </c>
      <c r="F69" t="s">
        <v>2642</v>
      </c>
      <c r="G69" t="s">
        <v>861</v>
      </c>
      <c r="I69" t="s">
        <v>862</v>
      </c>
      <c r="J69" t="s">
        <v>344</v>
      </c>
      <c r="K69" s="2" t="s">
        <v>863</v>
      </c>
      <c r="L69" t="s">
        <v>864</v>
      </c>
      <c r="M69" t="s">
        <v>865</v>
      </c>
      <c r="N69" t="s">
        <v>2606</v>
      </c>
    </row>
    <row r="70" spans="1:14" x14ac:dyDescent="0.25">
      <c r="A70" t="str">
        <f t="shared" si="1"/>
        <v>0069</v>
      </c>
      <c r="B70" t="s">
        <v>2920</v>
      </c>
      <c r="C70" s="2" t="s">
        <v>2919</v>
      </c>
      <c r="D70" t="s">
        <v>349</v>
      </c>
      <c r="E70" t="s">
        <v>350</v>
      </c>
      <c r="F70" t="s">
        <v>4082</v>
      </c>
      <c r="G70" t="s">
        <v>2921</v>
      </c>
      <c r="H70" t="s">
        <v>2922</v>
      </c>
      <c r="I70" t="s">
        <v>515</v>
      </c>
      <c r="J70" t="s">
        <v>344</v>
      </c>
      <c r="K70" s="2" t="s">
        <v>516</v>
      </c>
      <c r="L70" t="s">
        <v>517</v>
      </c>
      <c r="M70" t="s">
        <v>518</v>
      </c>
      <c r="N70" t="s">
        <v>4083</v>
      </c>
    </row>
    <row r="71" spans="1:14" x14ac:dyDescent="0.25">
      <c r="A71" t="str">
        <f t="shared" si="1"/>
        <v>0070</v>
      </c>
      <c r="B71" t="s">
        <v>2924</v>
      </c>
      <c r="C71" s="2" t="s">
        <v>2923</v>
      </c>
      <c r="D71" t="s">
        <v>349</v>
      </c>
      <c r="E71" t="s">
        <v>350</v>
      </c>
      <c r="F71" t="s">
        <v>4082</v>
      </c>
      <c r="G71" t="s">
        <v>514</v>
      </c>
      <c r="I71" t="s">
        <v>515</v>
      </c>
      <c r="J71" t="s">
        <v>344</v>
      </c>
      <c r="K71" s="2" t="s">
        <v>516</v>
      </c>
      <c r="L71" t="s">
        <v>517</v>
      </c>
      <c r="M71" t="s">
        <v>518</v>
      </c>
      <c r="N71" t="s">
        <v>4083</v>
      </c>
    </row>
    <row r="72" spans="1:14" x14ac:dyDescent="0.25">
      <c r="A72" t="str">
        <f t="shared" si="1"/>
        <v>0071</v>
      </c>
      <c r="B72" t="s">
        <v>866</v>
      </c>
      <c r="C72" s="2" t="s">
        <v>867</v>
      </c>
      <c r="D72" t="s">
        <v>349</v>
      </c>
      <c r="E72" t="s">
        <v>350</v>
      </c>
      <c r="F72" t="s">
        <v>4888</v>
      </c>
      <c r="G72" t="s">
        <v>869</v>
      </c>
      <c r="I72" t="s">
        <v>866</v>
      </c>
      <c r="J72" t="s">
        <v>344</v>
      </c>
      <c r="K72" s="2" t="s">
        <v>870</v>
      </c>
      <c r="L72" t="s">
        <v>4355</v>
      </c>
      <c r="M72" t="s">
        <v>872</v>
      </c>
      <c r="N72" t="s">
        <v>4889</v>
      </c>
    </row>
    <row r="73" spans="1:14" x14ac:dyDescent="0.25">
      <c r="A73" t="str">
        <f t="shared" si="1"/>
        <v>0072</v>
      </c>
      <c r="B73" t="s">
        <v>874</v>
      </c>
      <c r="C73" s="2" t="s">
        <v>875</v>
      </c>
      <c r="D73" t="s">
        <v>349</v>
      </c>
      <c r="E73" t="s">
        <v>350</v>
      </c>
      <c r="F73" t="s">
        <v>4890</v>
      </c>
      <c r="G73" t="s">
        <v>877</v>
      </c>
      <c r="I73" t="s">
        <v>874</v>
      </c>
      <c r="J73" t="s">
        <v>344</v>
      </c>
      <c r="K73" s="2" t="s">
        <v>878</v>
      </c>
      <c r="L73" t="s">
        <v>879</v>
      </c>
      <c r="M73" t="s">
        <v>880</v>
      </c>
      <c r="N73" t="s">
        <v>4803</v>
      </c>
    </row>
    <row r="74" spans="1:14" x14ac:dyDescent="0.25">
      <c r="A74" t="str">
        <f t="shared" si="1"/>
        <v>0073</v>
      </c>
      <c r="B74" t="s">
        <v>882</v>
      </c>
      <c r="C74" s="2" t="s">
        <v>883</v>
      </c>
      <c r="D74" t="s">
        <v>349</v>
      </c>
      <c r="E74" t="s">
        <v>350</v>
      </c>
      <c r="F74" t="s">
        <v>4891</v>
      </c>
      <c r="G74" t="s">
        <v>885</v>
      </c>
      <c r="I74" t="s">
        <v>882</v>
      </c>
      <c r="J74" t="s">
        <v>344</v>
      </c>
      <c r="K74" s="2" t="s">
        <v>886</v>
      </c>
      <c r="L74" t="s">
        <v>887</v>
      </c>
      <c r="M74" t="s">
        <v>888</v>
      </c>
      <c r="N74" t="s">
        <v>4892</v>
      </c>
    </row>
    <row r="75" spans="1:14" x14ac:dyDescent="0.25">
      <c r="A75" t="str">
        <f t="shared" si="1"/>
        <v>0074</v>
      </c>
      <c r="B75" t="s">
        <v>890</v>
      </c>
      <c r="C75" s="2" t="s">
        <v>891</v>
      </c>
      <c r="D75" t="s">
        <v>349</v>
      </c>
      <c r="E75" t="s">
        <v>350</v>
      </c>
      <c r="F75" t="s">
        <v>2642</v>
      </c>
      <c r="G75" t="s">
        <v>861</v>
      </c>
      <c r="I75" t="s">
        <v>862</v>
      </c>
      <c r="J75" t="s">
        <v>344</v>
      </c>
      <c r="K75" s="2" t="s">
        <v>863</v>
      </c>
      <c r="L75" t="s">
        <v>864</v>
      </c>
      <c r="M75" t="s">
        <v>865</v>
      </c>
      <c r="N75" t="s">
        <v>2606</v>
      </c>
    </row>
    <row r="76" spans="1:14" x14ac:dyDescent="0.25">
      <c r="A76" t="str">
        <f t="shared" si="1"/>
        <v>0075</v>
      </c>
      <c r="B76" t="s">
        <v>2926</v>
      </c>
      <c r="C76" s="2" t="s">
        <v>2925</v>
      </c>
      <c r="D76" t="s">
        <v>349</v>
      </c>
      <c r="E76" t="s">
        <v>350</v>
      </c>
      <c r="F76" t="s">
        <v>892</v>
      </c>
      <c r="G76" t="s">
        <v>893</v>
      </c>
      <c r="I76" t="s">
        <v>894</v>
      </c>
      <c r="J76" t="s">
        <v>344</v>
      </c>
      <c r="K76" s="2" t="s">
        <v>895</v>
      </c>
      <c r="L76" t="s">
        <v>2927</v>
      </c>
      <c r="M76" t="s">
        <v>896</v>
      </c>
      <c r="N76" t="s">
        <v>897</v>
      </c>
    </row>
    <row r="77" spans="1:14" x14ac:dyDescent="0.25">
      <c r="A77" t="str">
        <f t="shared" si="1"/>
        <v>0076</v>
      </c>
      <c r="B77" t="s">
        <v>2929</v>
      </c>
      <c r="C77" s="2" t="s">
        <v>2928</v>
      </c>
      <c r="D77" t="s">
        <v>349</v>
      </c>
      <c r="E77" t="s">
        <v>350</v>
      </c>
      <c r="F77" t="s">
        <v>903</v>
      </c>
      <c r="G77" t="s">
        <v>904</v>
      </c>
      <c r="I77" t="s">
        <v>905</v>
      </c>
      <c r="J77" t="s">
        <v>344</v>
      </c>
      <c r="K77" s="2" t="s">
        <v>906</v>
      </c>
      <c r="L77" t="s">
        <v>907</v>
      </c>
      <c r="M77" t="s">
        <v>908</v>
      </c>
      <c r="N77" t="s">
        <v>909</v>
      </c>
    </row>
    <row r="78" spans="1:14" x14ac:dyDescent="0.25">
      <c r="A78" t="str">
        <f t="shared" si="1"/>
        <v>0077</v>
      </c>
      <c r="B78" t="s">
        <v>912</v>
      </c>
      <c r="C78" s="2" t="s">
        <v>913</v>
      </c>
      <c r="D78" t="s">
        <v>349</v>
      </c>
      <c r="E78" t="s">
        <v>350</v>
      </c>
      <c r="F78" t="s">
        <v>4084</v>
      </c>
      <c r="G78" t="s">
        <v>914</v>
      </c>
      <c r="I78" t="s">
        <v>912</v>
      </c>
      <c r="J78" t="s">
        <v>344</v>
      </c>
      <c r="K78" s="2" t="s">
        <v>915</v>
      </c>
      <c r="L78" t="s">
        <v>916</v>
      </c>
      <c r="M78" t="s">
        <v>917</v>
      </c>
      <c r="N78" t="s">
        <v>4085</v>
      </c>
    </row>
    <row r="79" spans="1:14" x14ac:dyDescent="0.25">
      <c r="A79" t="str">
        <f t="shared" si="1"/>
        <v>0078</v>
      </c>
      <c r="B79" t="s">
        <v>918</v>
      </c>
      <c r="C79" s="2" t="s">
        <v>919</v>
      </c>
      <c r="D79" t="s">
        <v>349</v>
      </c>
      <c r="E79" t="s">
        <v>350</v>
      </c>
      <c r="F79" t="s">
        <v>4677</v>
      </c>
      <c r="G79" t="s">
        <v>920</v>
      </c>
      <c r="I79" t="s">
        <v>918</v>
      </c>
      <c r="J79" t="s">
        <v>344</v>
      </c>
      <c r="K79" s="2" t="s">
        <v>921</v>
      </c>
      <c r="L79" t="s">
        <v>922</v>
      </c>
      <c r="M79" t="s">
        <v>923</v>
      </c>
      <c r="N79" t="s">
        <v>4678</v>
      </c>
    </row>
    <row r="80" spans="1:14" x14ac:dyDescent="0.25">
      <c r="A80" t="str">
        <f t="shared" si="1"/>
        <v>0079</v>
      </c>
      <c r="B80" t="s">
        <v>926</v>
      </c>
      <c r="C80" s="2" t="s">
        <v>927</v>
      </c>
      <c r="D80" t="s">
        <v>349</v>
      </c>
      <c r="E80" t="s">
        <v>350</v>
      </c>
      <c r="F80" t="s">
        <v>928</v>
      </c>
      <c r="G80" t="s">
        <v>929</v>
      </c>
      <c r="I80" t="s">
        <v>926</v>
      </c>
      <c r="J80" t="s">
        <v>344</v>
      </c>
      <c r="K80" s="2" t="s">
        <v>930</v>
      </c>
      <c r="L80" t="s">
        <v>931</v>
      </c>
      <c r="M80" t="s">
        <v>932</v>
      </c>
      <c r="N80" t="s">
        <v>933</v>
      </c>
    </row>
    <row r="81" spans="1:14" x14ac:dyDescent="0.25">
      <c r="A81" t="str">
        <f t="shared" si="1"/>
        <v>0080</v>
      </c>
      <c r="B81" t="s">
        <v>2931</v>
      </c>
      <c r="C81" s="2" t="s">
        <v>2930</v>
      </c>
      <c r="D81" t="s">
        <v>349</v>
      </c>
      <c r="E81" t="s">
        <v>350</v>
      </c>
      <c r="F81" t="s">
        <v>644</v>
      </c>
      <c r="G81" t="s">
        <v>782</v>
      </c>
      <c r="I81" t="s">
        <v>783</v>
      </c>
      <c r="J81" t="s">
        <v>344</v>
      </c>
      <c r="K81" s="2" t="s">
        <v>784</v>
      </c>
      <c r="L81" t="s">
        <v>785</v>
      </c>
      <c r="M81" t="s">
        <v>786</v>
      </c>
      <c r="N81" t="s">
        <v>3994</v>
      </c>
    </row>
    <row r="82" spans="1:14" x14ac:dyDescent="0.25">
      <c r="A82" t="str">
        <f t="shared" si="1"/>
        <v>0081</v>
      </c>
      <c r="B82" t="s">
        <v>2933</v>
      </c>
      <c r="C82" s="2" t="s">
        <v>2932</v>
      </c>
      <c r="D82" t="s">
        <v>349</v>
      </c>
      <c r="E82" t="s">
        <v>350</v>
      </c>
      <c r="F82" t="s">
        <v>2585</v>
      </c>
      <c r="G82" t="s">
        <v>3999</v>
      </c>
      <c r="I82" t="s">
        <v>937</v>
      </c>
      <c r="J82" t="s">
        <v>344</v>
      </c>
      <c r="K82" s="2" t="s">
        <v>938</v>
      </c>
      <c r="L82" t="s">
        <v>2744</v>
      </c>
      <c r="M82" t="s">
        <v>939</v>
      </c>
      <c r="N82" t="s">
        <v>2586</v>
      </c>
    </row>
    <row r="83" spans="1:14" x14ac:dyDescent="0.25">
      <c r="A83" t="str">
        <f t="shared" si="1"/>
        <v>0082</v>
      </c>
      <c r="B83" t="s">
        <v>940</v>
      </c>
      <c r="C83" s="2" t="s">
        <v>941</v>
      </c>
      <c r="D83" t="s">
        <v>349</v>
      </c>
      <c r="E83" t="s">
        <v>350</v>
      </c>
      <c r="F83" t="s">
        <v>4356</v>
      </c>
      <c r="G83" t="s">
        <v>942</v>
      </c>
      <c r="I83" t="s">
        <v>940</v>
      </c>
      <c r="J83" t="s">
        <v>344</v>
      </c>
      <c r="K83" s="2" t="s">
        <v>943</v>
      </c>
      <c r="L83" t="s">
        <v>944</v>
      </c>
      <c r="M83" t="s">
        <v>945</v>
      </c>
      <c r="N83" t="s">
        <v>4357</v>
      </c>
    </row>
    <row r="84" spans="1:14" x14ac:dyDescent="0.25">
      <c r="A84" t="str">
        <f t="shared" si="1"/>
        <v>0083</v>
      </c>
      <c r="B84" t="s">
        <v>946</v>
      </c>
      <c r="C84" s="2" t="s">
        <v>947</v>
      </c>
      <c r="D84" t="s">
        <v>349</v>
      </c>
      <c r="E84" t="s">
        <v>350</v>
      </c>
      <c r="F84" t="s">
        <v>948</v>
      </c>
      <c r="G84" t="s">
        <v>949</v>
      </c>
      <c r="I84" t="s">
        <v>946</v>
      </c>
      <c r="J84" t="s">
        <v>344</v>
      </c>
      <c r="K84" s="2" t="s">
        <v>950</v>
      </c>
      <c r="L84" t="s">
        <v>951</v>
      </c>
      <c r="M84" t="s">
        <v>952</v>
      </c>
      <c r="N84" t="s">
        <v>953</v>
      </c>
    </row>
    <row r="85" spans="1:14" x14ac:dyDescent="0.25">
      <c r="A85" t="str">
        <f t="shared" si="1"/>
        <v>0084</v>
      </c>
      <c r="B85" t="s">
        <v>2935</v>
      </c>
      <c r="C85" s="2" t="s">
        <v>2934</v>
      </c>
      <c r="D85" t="s">
        <v>349</v>
      </c>
      <c r="E85" t="s">
        <v>350</v>
      </c>
      <c r="F85" t="s">
        <v>2700</v>
      </c>
      <c r="G85" t="s">
        <v>954</v>
      </c>
      <c r="I85" t="s">
        <v>955</v>
      </c>
      <c r="J85" t="s">
        <v>344</v>
      </c>
      <c r="K85" s="2" t="s">
        <v>956</v>
      </c>
      <c r="L85" t="s">
        <v>957</v>
      </c>
      <c r="M85" t="s">
        <v>958</v>
      </c>
      <c r="N85" t="s">
        <v>2701</v>
      </c>
    </row>
    <row r="86" spans="1:14" x14ac:dyDescent="0.25">
      <c r="A86" t="str">
        <f t="shared" si="1"/>
        <v>0085</v>
      </c>
      <c r="B86" t="s">
        <v>967</v>
      </c>
      <c r="C86" s="2" t="s">
        <v>968</v>
      </c>
      <c r="D86" t="s">
        <v>349</v>
      </c>
      <c r="E86" t="s">
        <v>350</v>
      </c>
      <c r="F86" t="s">
        <v>4310</v>
      </c>
      <c r="G86" t="s">
        <v>668</v>
      </c>
      <c r="I86" t="s">
        <v>669</v>
      </c>
      <c r="J86" t="s">
        <v>344</v>
      </c>
      <c r="K86" s="2" t="s">
        <v>670</v>
      </c>
      <c r="L86" t="s">
        <v>671</v>
      </c>
      <c r="M86" t="s">
        <v>672</v>
      </c>
      <c r="N86" t="s">
        <v>4311</v>
      </c>
    </row>
    <row r="87" spans="1:14" x14ac:dyDescent="0.25">
      <c r="A87" t="str">
        <f t="shared" si="1"/>
        <v>0086</v>
      </c>
      <c r="B87" t="s">
        <v>969</v>
      </c>
      <c r="C87" s="2" t="s">
        <v>970</v>
      </c>
      <c r="D87" t="s">
        <v>349</v>
      </c>
      <c r="E87" t="s">
        <v>350</v>
      </c>
      <c r="F87" t="s">
        <v>2439</v>
      </c>
      <c r="G87" t="s">
        <v>971</v>
      </c>
      <c r="H87" t="s">
        <v>972</v>
      </c>
      <c r="I87" t="s">
        <v>969</v>
      </c>
      <c r="J87" t="s">
        <v>344</v>
      </c>
      <c r="K87" s="2" t="s">
        <v>813</v>
      </c>
      <c r="L87" t="s">
        <v>973</v>
      </c>
      <c r="M87" t="s">
        <v>974</v>
      </c>
      <c r="N87" t="s">
        <v>4804</v>
      </c>
    </row>
    <row r="88" spans="1:14" x14ac:dyDescent="0.25">
      <c r="A88" t="str">
        <f t="shared" si="1"/>
        <v>0087</v>
      </c>
      <c r="B88" t="s">
        <v>959</v>
      </c>
      <c r="C88" s="2" t="s">
        <v>960</v>
      </c>
      <c r="D88" t="s">
        <v>349</v>
      </c>
      <c r="E88" t="s">
        <v>350</v>
      </c>
      <c r="F88" t="s">
        <v>961</v>
      </c>
      <c r="G88" t="s">
        <v>962</v>
      </c>
      <c r="I88" t="s">
        <v>959</v>
      </c>
      <c r="J88" t="s">
        <v>344</v>
      </c>
      <c r="K88" s="2" t="s">
        <v>963</v>
      </c>
      <c r="L88" t="s">
        <v>964</v>
      </c>
      <c r="M88" t="s">
        <v>965</v>
      </c>
      <c r="N88" t="s">
        <v>966</v>
      </c>
    </row>
    <row r="89" spans="1:14" x14ac:dyDescent="0.25">
      <c r="A89" t="str">
        <f t="shared" si="1"/>
        <v>0088</v>
      </c>
      <c r="B89" t="s">
        <v>975</v>
      </c>
      <c r="C89" s="2" t="s">
        <v>976</v>
      </c>
      <c r="D89" t="s">
        <v>349</v>
      </c>
      <c r="E89" t="s">
        <v>350</v>
      </c>
      <c r="F89" t="s">
        <v>2505</v>
      </c>
      <c r="G89" t="s">
        <v>4679</v>
      </c>
      <c r="I89" t="s">
        <v>978</v>
      </c>
      <c r="J89" t="s">
        <v>344</v>
      </c>
      <c r="K89" s="2" t="s">
        <v>979</v>
      </c>
      <c r="L89" t="s">
        <v>4642</v>
      </c>
      <c r="M89" t="s">
        <v>674</v>
      </c>
      <c r="N89" t="s">
        <v>2506</v>
      </c>
    </row>
    <row r="90" spans="1:14" x14ac:dyDescent="0.25">
      <c r="A90" t="str">
        <f t="shared" si="1"/>
        <v>0089</v>
      </c>
      <c r="B90" t="s">
        <v>982</v>
      </c>
      <c r="C90" s="2" t="s">
        <v>983</v>
      </c>
      <c r="D90" t="s">
        <v>349</v>
      </c>
      <c r="E90" t="s">
        <v>350</v>
      </c>
      <c r="F90" t="s">
        <v>4665</v>
      </c>
      <c r="G90" t="s">
        <v>414</v>
      </c>
      <c r="I90" t="s">
        <v>415</v>
      </c>
      <c r="J90" t="s">
        <v>344</v>
      </c>
      <c r="K90" s="2" t="s">
        <v>416</v>
      </c>
      <c r="L90" t="s">
        <v>417</v>
      </c>
      <c r="M90" t="s">
        <v>418</v>
      </c>
      <c r="N90" t="s">
        <v>4438</v>
      </c>
    </row>
    <row r="91" spans="1:14" x14ac:dyDescent="0.25">
      <c r="A91" t="str">
        <f t="shared" si="1"/>
        <v>0090</v>
      </c>
      <c r="B91" t="s">
        <v>2939</v>
      </c>
      <c r="C91" s="2" t="s">
        <v>2938</v>
      </c>
      <c r="D91" t="s">
        <v>349</v>
      </c>
      <c r="E91" t="s">
        <v>350</v>
      </c>
      <c r="F91" t="s">
        <v>2588</v>
      </c>
      <c r="G91" t="s">
        <v>2842</v>
      </c>
      <c r="I91" t="s">
        <v>384</v>
      </c>
      <c r="J91" t="s">
        <v>344</v>
      </c>
      <c r="K91" s="2" t="s">
        <v>385</v>
      </c>
      <c r="L91" t="s">
        <v>2940</v>
      </c>
      <c r="M91" t="s">
        <v>387</v>
      </c>
      <c r="N91" t="s">
        <v>2589</v>
      </c>
    </row>
    <row r="92" spans="1:14" x14ac:dyDescent="0.25">
      <c r="A92" t="str">
        <f t="shared" si="1"/>
        <v>0091</v>
      </c>
      <c r="B92" t="s">
        <v>984</v>
      </c>
      <c r="C92" s="2" t="s">
        <v>985</v>
      </c>
      <c r="D92" t="s">
        <v>349</v>
      </c>
      <c r="E92" t="s">
        <v>350</v>
      </c>
      <c r="F92" t="s">
        <v>3995</v>
      </c>
      <c r="G92" t="s">
        <v>4086</v>
      </c>
      <c r="I92" t="s">
        <v>984</v>
      </c>
      <c r="J92" t="s">
        <v>344</v>
      </c>
      <c r="K92" s="2" t="s">
        <v>988</v>
      </c>
      <c r="L92" t="s">
        <v>989</v>
      </c>
      <c r="M92" t="s">
        <v>4087</v>
      </c>
      <c r="N92" t="s">
        <v>3996</v>
      </c>
    </row>
    <row r="93" spans="1:14" x14ac:dyDescent="0.25">
      <c r="A93" t="str">
        <f t="shared" si="1"/>
        <v>0092</v>
      </c>
      <c r="B93" t="s">
        <v>2942</v>
      </c>
      <c r="C93" s="2" t="s">
        <v>2941</v>
      </c>
      <c r="D93" t="s">
        <v>349</v>
      </c>
      <c r="E93" t="s">
        <v>350</v>
      </c>
      <c r="F93" t="s">
        <v>992</v>
      </c>
      <c r="G93" t="s">
        <v>2943</v>
      </c>
      <c r="H93" t="s">
        <v>2944</v>
      </c>
      <c r="I93" t="s">
        <v>993</v>
      </c>
      <c r="J93" t="s">
        <v>344</v>
      </c>
      <c r="K93" s="2" t="s">
        <v>994</v>
      </c>
      <c r="L93" t="s">
        <v>995</v>
      </c>
      <c r="M93" t="s">
        <v>674</v>
      </c>
      <c r="N93" t="s">
        <v>1461</v>
      </c>
    </row>
    <row r="94" spans="1:14" x14ac:dyDescent="0.25">
      <c r="A94" t="str">
        <f t="shared" si="1"/>
        <v>0093</v>
      </c>
      <c r="B94" t="s">
        <v>1003</v>
      </c>
      <c r="C94" s="2" t="s">
        <v>1004</v>
      </c>
      <c r="D94" t="s">
        <v>349</v>
      </c>
      <c r="E94" t="s">
        <v>350</v>
      </c>
      <c r="F94" t="s">
        <v>4893</v>
      </c>
      <c r="G94" t="s">
        <v>1005</v>
      </c>
      <c r="I94" t="s">
        <v>1003</v>
      </c>
      <c r="J94" t="s">
        <v>344</v>
      </c>
      <c r="K94" s="2" t="s">
        <v>1006</v>
      </c>
      <c r="L94" t="s">
        <v>1007</v>
      </c>
      <c r="M94" t="s">
        <v>1008</v>
      </c>
      <c r="N94" t="s">
        <v>4894</v>
      </c>
    </row>
    <row r="95" spans="1:14" x14ac:dyDescent="0.25">
      <c r="A95" t="str">
        <f t="shared" si="1"/>
        <v>0094</v>
      </c>
      <c r="B95" t="s">
        <v>1009</v>
      </c>
      <c r="C95" s="2" t="s">
        <v>1010</v>
      </c>
      <c r="D95" t="s">
        <v>349</v>
      </c>
      <c r="E95" t="s">
        <v>350</v>
      </c>
      <c r="F95" t="s">
        <v>4358</v>
      </c>
      <c r="G95" t="s">
        <v>1012</v>
      </c>
      <c r="I95" t="s">
        <v>1009</v>
      </c>
      <c r="J95" t="s">
        <v>344</v>
      </c>
      <c r="K95" s="2" t="s">
        <v>1013</v>
      </c>
      <c r="L95" t="s">
        <v>1014</v>
      </c>
      <c r="M95" t="s">
        <v>1015</v>
      </c>
      <c r="N95" t="s">
        <v>4359</v>
      </c>
    </row>
    <row r="96" spans="1:14" x14ac:dyDescent="0.25">
      <c r="A96" t="str">
        <f t="shared" si="1"/>
        <v>0095</v>
      </c>
      <c r="B96" t="s">
        <v>420</v>
      </c>
      <c r="C96" s="2" t="s">
        <v>1017</v>
      </c>
      <c r="D96" t="s">
        <v>349</v>
      </c>
      <c r="E96" t="s">
        <v>350</v>
      </c>
      <c r="F96" t="s">
        <v>4360</v>
      </c>
      <c r="G96" t="s">
        <v>1019</v>
      </c>
      <c r="I96" t="s">
        <v>420</v>
      </c>
      <c r="J96" t="s">
        <v>344</v>
      </c>
      <c r="K96" s="2" t="s">
        <v>1020</v>
      </c>
      <c r="L96" t="s">
        <v>1021</v>
      </c>
      <c r="M96" t="s">
        <v>1022</v>
      </c>
      <c r="N96" t="s">
        <v>4361</v>
      </c>
    </row>
    <row r="97" spans="1:14" x14ac:dyDescent="0.25">
      <c r="A97" t="str">
        <f t="shared" si="1"/>
        <v>0096</v>
      </c>
      <c r="B97" t="s">
        <v>1024</v>
      </c>
      <c r="C97" s="2" t="s">
        <v>1025</v>
      </c>
      <c r="D97" t="s">
        <v>349</v>
      </c>
      <c r="E97" t="s">
        <v>350</v>
      </c>
      <c r="F97" t="s">
        <v>2648</v>
      </c>
      <c r="G97" t="s">
        <v>1026</v>
      </c>
      <c r="I97" t="s">
        <v>1027</v>
      </c>
      <c r="J97" t="s">
        <v>344</v>
      </c>
      <c r="K97" s="2" t="s">
        <v>1028</v>
      </c>
      <c r="L97" t="s">
        <v>1029</v>
      </c>
      <c r="M97" t="s">
        <v>1030</v>
      </c>
      <c r="N97" t="s">
        <v>2649</v>
      </c>
    </row>
    <row r="98" spans="1:14" x14ac:dyDescent="0.25">
      <c r="A98" t="str">
        <f t="shared" si="1"/>
        <v>0097</v>
      </c>
      <c r="B98" t="s">
        <v>1041</v>
      </c>
      <c r="C98" s="2" t="s">
        <v>1042</v>
      </c>
      <c r="D98" t="s">
        <v>349</v>
      </c>
      <c r="E98" t="s">
        <v>350</v>
      </c>
      <c r="F98" t="s">
        <v>4895</v>
      </c>
      <c r="G98" t="s">
        <v>1043</v>
      </c>
      <c r="I98" t="s">
        <v>1041</v>
      </c>
      <c r="J98" t="s">
        <v>344</v>
      </c>
      <c r="K98" s="2" t="s">
        <v>1044</v>
      </c>
      <c r="L98" t="s">
        <v>1045</v>
      </c>
      <c r="M98" t="s">
        <v>1046</v>
      </c>
      <c r="N98" t="s">
        <v>4896</v>
      </c>
    </row>
    <row r="99" spans="1:14" x14ac:dyDescent="0.25">
      <c r="A99" t="str">
        <f t="shared" si="1"/>
        <v>0098</v>
      </c>
      <c r="B99" t="s">
        <v>1047</v>
      </c>
      <c r="C99" s="2" t="s">
        <v>1048</v>
      </c>
      <c r="D99" t="s">
        <v>349</v>
      </c>
      <c r="E99" t="s">
        <v>350</v>
      </c>
      <c r="F99" t="s">
        <v>2698</v>
      </c>
      <c r="G99" t="s">
        <v>1049</v>
      </c>
      <c r="I99" t="s">
        <v>1047</v>
      </c>
      <c r="J99" t="s">
        <v>344</v>
      </c>
      <c r="K99" s="2" t="s">
        <v>830</v>
      </c>
      <c r="L99" t="s">
        <v>1050</v>
      </c>
      <c r="M99" t="s">
        <v>1051</v>
      </c>
      <c r="N99" t="s">
        <v>2950</v>
      </c>
    </row>
    <row r="100" spans="1:14" x14ac:dyDescent="0.25">
      <c r="A100" t="str">
        <f t="shared" si="1"/>
        <v>0099</v>
      </c>
      <c r="B100" t="s">
        <v>1054</v>
      </c>
      <c r="C100" s="2" t="s">
        <v>1055</v>
      </c>
      <c r="D100" t="s">
        <v>349</v>
      </c>
      <c r="E100" t="s">
        <v>350</v>
      </c>
      <c r="F100" t="s">
        <v>2507</v>
      </c>
      <c r="G100" t="s">
        <v>1056</v>
      </c>
      <c r="H100" t="s">
        <v>1057</v>
      </c>
      <c r="I100" t="s">
        <v>1054</v>
      </c>
      <c r="J100" t="s">
        <v>344</v>
      </c>
      <c r="K100" s="2" t="s">
        <v>1058</v>
      </c>
      <c r="L100" t="s">
        <v>1059</v>
      </c>
      <c r="M100" t="s">
        <v>1060</v>
      </c>
      <c r="N100" t="s">
        <v>2508</v>
      </c>
    </row>
    <row r="101" spans="1:14" x14ac:dyDescent="0.25">
      <c r="A101" t="str">
        <f t="shared" si="1"/>
        <v>0100</v>
      </c>
      <c r="B101" t="s">
        <v>826</v>
      </c>
      <c r="C101" s="2" t="s">
        <v>1061</v>
      </c>
      <c r="D101" t="s">
        <v>349</v>
      </c>
      <c r="E101" t="s">
        <v>350</v>
      </c>
      <c r="F101" t="s">
        <v>4808</v>
      </c>
      <c r="G101" t="s">
        <v>4362</v>
      </c>
      <c r="I101" t="s">
        <v>826</v>
      </c>
      <c r="J101" t="s">
        <v>344</v>
      </c>
      <c r="K101" s="2" t="s">
        <v>1063</v>
      </c>
      <c r="L101" t="s">
        <v>2511</v>
      </c>
      <c r="M101" t="s">
        <v>674</v>
      </c>
      <c r="N101" t="s">
        <v>2735</v>
      </c>
    </row>
    <row r="102" spans="1:14" x14ac:dyDescent="0.25">
      <c r="A102" t="str">
        <f t="shared" si="1"/>
        <v>0101</v>
      </c>
      <c r="B102" t="s">
        <v>552</v>
      </c>
      <c r="C102" s="2" t="s">
        <v>1065</v>
      </c>
      <c r="D102" t="s">
        <v>349</v>
      </c>
      <c r="E102" t="s">
        <v>350</v>
      </c>
      <c r="F102" t="s">
        <v>4683</v>
      </c>
      <c r="G102" t="s">
        <v>1066</v>
      </c>
      <c r="H102" t="s">
        <v>4684</v>
      </c>
      <c r="I102" t="s">
        <v>552</v>
      </c>
      <c r="J102" t="s">
        <v>344</v>
      </c>
      <c r="K102" s="2" t="s">
        <v>553</v>
      </c>
      <c r="L102" t="s">
        <v>1067</v>
      </c>
      <c r="M102" t="s">
        <v>1068</v>
      </c>
      <c r="N102" t="s">
        <v>4685</v>
      </c>
    </row>
    <row r="103" spans="1:14" x14ac:dyDescent="0.25">
      <c r="A103" t="str">
        <f t="shared" si="1"/>
        <v>0102</v>
      </c>
      <c r="B103" t="s">
        <v>2952</v>
      </c>
      <c r="C103" s="2" t="s">
        <v>2951</v>
      </c>
      <c r="D103" t="s">
        <v>349</v>
      </c>
      <c r="E103" t="s">
        <v>350</v>
      </c>
      <c r="F103" t="s">
        <v>4686</v>
      </c>
      <c r="G103" t="s">
        <v>1078</v>
      </c>
      <c r="I103" t="s">
        <v>1079</v>
      </c>
      <c r="J103" t="s">
        <v>344</v>
      </c>
      <c r="K103" s="2" t="s">
        <v>1080</v>
      </c>
      <c r="L103" t="s">
        <v>2620</v>
      </c>
      <c r="M103" t="s">
        <v>1081</v>
      </c>
      <c r="N103" t="s">
        <v>4506</v>
      </c>
    </row>
    <row r="104" spans="1:14" x14ac:dyDescent="0.25">
      <c r="A104" t="str">
        <f t="shared" si="1"/>
        <v>0103</v>
      </c>
      <c r="B104" t="s">
        <v>1088</v>
      </c>
      <c r="C104" s="2" t="s">
        <v>1089</v>
      </c>
      <c r="D104" t="s">
        <v>349</v>
      </c>
      <c r="E104" t="s">
        <v>350</v>
      </c>
      <c r="F104" t="s">
        <v>1090</v>
      </c>
      <c r="G104" t="s">
        <v>4897</v>
      </c>
      <c r="I104" t="s">
        <v>1088</v>
      </c>
      <c r="J104" t="s">
        <v>344</v>
      </c>
      <c r="K104" s="2" t="s">
        <v>1092</v>
      </c>
      <c r="L104" t="s">
        <v>1093</v>
      </c>
      <c r="M104" t="s">
        <v>1094</v>
      </c>
      <c r="N104" t="s">
        <v>1095</v>
      </c>
    </row>
    <row r="105" spans="1:14" x14ac:dyDescent="0.25">
      <c r="A105" t="str">
        <f t="shared" si="1"/>
        <v>0104</v>
      </c>
      <c r="B105" t="s">
        <v>2954</v>
      </c>
      <c r="C105" s="2" t="s">
        <v>2953</v>
      </c>
      <c r="D105" t="s">
        <v>349</v>
      </c>
      <c r="E105" t="s">
        <v>350</v>
      </c>
      <c r="F105" t="s">
        <v>4665</v>
      </c>
      <c r="G105" t="s">
        <v>414</v>
      </c>
      <c r="I105" t="s">
        <v>415</v>
      </c>
      <c r="J105" t="s">
        <v>344</v>
      </c>
      <c r="K105" s="2" t="s">
        <v>416</v>
      </c>
      <c r="L105" t="s">
        <v>417</v>
      </c>
      <c r="M105" t="s">
        <v>418</v>
      </c>
      <c r="N105" t="s">
        <v>4438</v>
      </c>
    </row>
    <row r="106" spans="1:14" x14ac:dyDescent="0.25">
      <c r="A106" t="str">
        <f t="shared" si="1"/>
        <v>0105</v>
      </c>
      <c r="B106" t="s">
        <v>1099</v>
      </c>
      <c r="C106" s="2" t="s">
        <v>1100</v>
      </c>
      <c r="D106" t="s">
        <v>349</v>
      </c>
      <c r="E106" t="s">
        <v>350</v>
      </c>
      <c r="F106" t="s">
        <v>4898</v>
      </c>
      <c r="G106" t="s">
        <v>1102</v>
      </c>
      <c r="I106" t="s">
        <v>1099</v>
      </c>
      <c r="J106" t="s">
        <v>344</v>
      </c>
      <c r="K106" s="2" t="s">
        <v>1103</v>
      </c>
      <c r="L106" t="s">
        <v>1104</v>
      </c>
      <c r="M106" t="s">
        <v>1105</v>
      </c>
      <c r="N106" t="s">
        <v>4899</v>
      </c>
    </row>
    <row r="107" spans="1:14" x14ac:dyDescent="0.25">
      <c r="A107" t="str">
        <f t="shared" si="1"/>
        <v>0106</v>
      </c>
      <c r="B107" t="s">
        <v>2956</v>
      </c>
      <c r="C107" s="2" t="s">
        <v>2955</v>
      </c>
      <c r="D107" t="s">
        <v>349</v>
      </c>
      <c r="E107" t="s">
        <v>350</v>
      </c>
      <c r="F107" t="s">
        <v>4088</v>
      </c>
      <c r="G107" t="s">
        <v>1108</v>
      </c>
      <c r="I107" t="s">
        <v>1073</v>
      </c>
      <c r="J107" t="s">
        <v>344</v>
      </c>
      <c r="K107" s="2" t="s">
        <v>1074</v>
      </c>
      <c r="L107" t="s">
        <v>1109</v>
      </c>
      <c r="M107" t="s">
        <v>1110</v>
      </c>
      <c r="N107" t="s">
        <v>4067</v>
      </c>
    </row>
    <row r="108" spans="1:14" x14ac:dyDescent="0.25">
      <c r="A108" t="str">
        <f t="shared" si="1"/>
        <v>0107</v>
      </c>
      <c r="B108" t="s">
        <v>1114</v>
      </c>
      <c r="C108" s="2" t="s">
        <v>1115</v>
      </c>
      <c r="D108" t="s">
        <v>349</v>
      </c>
      <c r="E108" t="s">
        <v>350</v>
      </c>
      <c r="F108" t="s">
        <v>4365</v>
      </c>
      <c r="G108" t="s">
        <v>1117</v>
      </c>
      <c r="I108" t="s">
        <v>1114</v>
      </c>
      <c r="J108" t="s">
        <v>344</v>
      </c>
      <c r="K108" s="2" t="s">
        <v>1118</v>
      </c>
      <c r="L108" t="s">
        <v>1119</v>
      </c>
      <c r="M108" t="s">
        <v>1120</v>
      </c>
      <c r="N108" t="s">
        <v>4089</v>
      </c>
    </row>
    <row r="109" spans="1:14" x14ac:dyDescent="0.25">
      <c r="A109" t="str">
        <f t="shared" si="1"/>
        <v>0108</v>
      </c>
      <c r="B109" t="s">
        <v>2958</v>
      </c>
      <c r="C109" s="2" t="s">
        <v>2957</v>
      </c>
      <c r="D109" t="s">
        <v>349</v>
      </c>
      <c r="E109" t="s">
        <v>350</v>
      </c>
      <c r="F109" t="s">
        <v>2912</v>
      </c>
      <c r="G109" t="s">
        <v>811</v>
      </c>
      <c r="I109" t="s">
        <v>812</v>
      </c>
      <c r="J109" t="s">
        <v>344</v>
      </c>
      <c r="K109" s="2" t="s">
        <v>813</v>
      </c>
      <c r="L109" t="s">
        <v>814</v>
      </c>
      <c r="M109" t="s">
        <v>815</v>
      </c>
      <c r="N109" t="s">
        <v>2913</v>
      </c>
    </row>
    <row r="110" spans="1:14" x14ac:dyDescent="0.25">
      <c r="A110" t="str">
        <f t="shared" si="1"/>
        <v>0109</v>
      </c>
      <c r="B110" t="s">
        <v>1122</v>
      </c>
      <c r="C110" s="2" t="s">
        <v>1123</v>
      </c>
      <c r="D110" t="s">
        <v>349</v>
      </c>
      <c r="E110" t="s">
        <v>350</v>
      </c>
      <c r="F110" t="s">
        <v>1124</v>
      </c>
      <c r="G110" t="s">
        <v>1125</v>
      </c>
      <c r="I110" t="s">
        <v>1027</v>
      </c>
      <c r="J110" t="s">
        <v>344</v>
      </c>
      <c r="K110" s="2" t="s">
        <v>1028</v>
      </c>
      <c r="L110" t="s">
        <v>1126</v>
      </c>
      <c r="M110" t="s">
        <v>674</v>
      </c>
      <c r="N110" t="s">
        <v>1127</v>
      </c>
    </row>
    <row r="111" spans="1:14" x14ac:dyDescent="0.25">
      <c r="A111" t="str">
        <f t="shared" si="1"/>
        <v>0110</v>
      </c>
      <c r="B111" t="s">
        <v>1128</v>
      </c>
      <c r="C111" s="2" t="s">
        <v>1129</v>
      </c>
      <c r="D111" t="s">
        <v>349</v>
      </c>
      <c r="E111" t="s">
        <v>350</v>
      </c>
      <c r="F111" t="s">
        <v>1130</v>
      </c>
      <c r="G111" t="s">
        <v>1131</v>
      </c>
      <c r="I111" t="s">
        <v>1128</v>
      </c>
      <c r="J111" t="s">
        <v>344</v>
      </c>
      <c r="K111" s="2" t="s">
        <v>1132</v>
      </c>
      <c r="L111" t="s">
        <v>2651</v>
      </c>
      <c r="M111" t="s">
        <v>1133</v>
      </c>
      <c r="N111" t="s">
        <v>1134</v>
      </c>
    </row>
    <row r="112" spans="1:14" x14ac:dyDescent="0.25">
      <c r="A112" t="str">
        <f t="shared" si="1"/>
        <v>0111</v>
      </c>
      <c r="B112" t="s">
        <v>1135</v>
      </c>
      <c r="C112" s="2" t="s">
        <v>1136</v>
      </c>
      <c r="D112" t="s">
        <v>349</v>
      </c>
      <c r="E112" t="s">
        <v>350</v>
      </c>
      <c r="F112" t="s">
        <v>4366</v>
      </c>
      <c r="G112" t="s">
        <v>1138</v>
      </c>
      <c r="I112" t="s">
        <v>1135</v>
      </c>
      <c r="J112" t="s">
        <v>344</v>
      </c>
      <c r="K112" s="2" t="s">
        <v>1139</v>
      </c>
      <c r="L112" t="s">
        <v>1140</v>
      </c>
      <c r="M112" t="s">
        <v>1141</v>
      </c>
      <c r="N112" t="s">
        <v>4367</v>
      </c>
    </row>
    <row r="113" spans="1:14" x14ac:dyDescent="0.25">
      <c r="A113" t="str">
        <f t="shared" si="1"/>
        <v>0112</v>
      </c>
      <c r="B113" t="s">
        <v>2962</v>
      </c>
      <c r="C113" s="2" t="s">
        <v>2961</v>
      </c>
      <c r="D113" t="s">
        <v>349</v>
      </c>
      <c r="E113" t="s">
        <v>350</v>
      </c>
      <c r="F113" t="s">
        <v>1143</v>
      </c>
      <c r="G113" t="s">
        <v>1144</v>
      </c>
      <c r="I113" t="s">
        <v>1145</v>
      </c>
      <c r="J113" t="s">
        <v>344</v>
      </c>
      <c r="K113" s="2" t="s">
        <v>1146</v>
      </c>
      <c r="L113" t="s">
        <v>1147</v>
      </c>
      <c r="M113" t="s">
        <v>1148</v>
      </c>
      <c r="N113" t="s">
        <v>1149</v>
      </c>
    </row>
    <row r="114" spans="1:14" x14ac:dyDescent="0.25">
      <c r="A114" t="str">
        <f t="shared" si="1"/>
        <v>0113</v>
      </c>
      <c r="B114" t="s">
        <v>2964</v>
      </c>
      <c r="C114" s="2" t="s">
        <v>2963</v>
      </c>
      <c r="D114" t="s">
        <v>349</v>
      </c>
      <c r="E114" t="s">
        <v>350</v>
      </c>
      <c r="F114" t="s">
        <v>566</v>
      </c>
      <c r="G114" t="s">
        <v>2965</v>
      </c>
      <c r="H114" t="s">
        <v>2966</v>
      </c>
      <c r="I114" t="s">
        <v>2967</v>
      </c>
      <c r="J114" t="s">
        <v>344</v>
      </c>
      <c r="K114" s="2" t="s">
        <v>2968</v>
      </c>
      <c r="L114" t="s">
        <v>2969</v>
      </c>
      <c r="M114" t="s">
        <v>674</v>
      </c>
      <c r="N114" t="s">
        <v>572</v>
      </c>
    </row>
    <row r="115" spans="1:14" x14ac:dyDescent="0.25">
      <c r="A115" t="str">
        <f t="shared" si="1"/>
        <v>0114</v>
      </c>
      <c r="B115" t="s">
        <v>1052</v>
      </c>
      <c r="C115" s="2" t="s">
        <v>1180</v>
      </c>
      <c r="D115" t="s">
        <v>349</v>
      </c>
      <c r="E115" t="s">
        <v>350</v>
      </c>
      <c r="F115" t="s">
        <v>4371</v>
      </c>
      <c r="G115" t="s">
        <v>1182</v>
      </c>
      <c r="I115" t="s">
        <v>1052</v>
      </c>
      <c r="J115" t="s">
        <v>344</v>
      </c>
      <c r="K115" s="2" t="s">
        <v>1053</v>
      </c>
      <c r="L115" t="s">
        <v>4372</v>
      </c>
      <c r="M115" t="s">
        <v>4373</v>
      </c>
      <c r="N115" t="s">
        <v>4374</v>
      </c>
    </row>
    <row r="116" spans="1:14" x14ac:dyDescent="0.25">
      <c r="A116" t="str">
        <f t="shared" si="1"/>
        <v>0115</v>
      </c>
      <c r="B116" t="s">
        <v>2971</v>
      </c>
      <c r="C116" s="2" t="s">
        <v>2970</v>
      </c>
      <c r="D116" t="s">
        <v>349</v>
      </c>
      <c r="E116" t="s">
        <v>350</v>
      </c>
      <c r="F116" t="s">
        <v>2585</v>
      </c>
      <c r="G116" t="s">
        <v>3999</v>
      </c>
      <c r="I116" t="s">
        <v>937</v>
      </c>
      <c r="J116" t="s">
        <v>344</v>
      </c>
      <c r="K116" s="2" t="s">
        <v>938</v>
      </c>
      <c r="L116" t="s">
        <v>2744</v>
      </c>
      <c r="M116" t="s">
        <v>939</v>
      </c>
      <c r="N116" t="s">
        <v>2586</v>
      </c>
    </row>
    <row r="117" spans="1:14" x14ac:dyDescent="0.25">
      <c r="A117" t="str">
        <f t="shared" si="1"/>
        <v>0116</v>
      </c>
      <c r="B117" t="s">
        <v>2973</v>
      </c>
      <c r="C117" s="2" t="s">
        <v>2972</v>
      </c>
      <c r="D117" t="s">
        <v>349</v>
      </c>
      <c r="E117" t="s">
        <v>350</v>
      </c>
      <c r="F117" t="s">
        <v>2688</v>
      </c>
      <c r="G117" t="s">
        <v>1189</v>
      </c>
      <c r="I117" t="s">
        <v>1190</v>
      </c>
      <c r="J117" t="s">
        <v>344</v>
      </c>
      <c r="K117" s="2" t="s">
        <v>1191</v>
      </c>
      <c r="L117" t="s">
        <v>2975</v>
      </c>
      <c r="M117" t="s">
        <v>674</v>
      </c>
      <c r="N117" t="s">
        <v>2689</v>
      </c>
    </row>
    <row r="118" spans="1:14" x14ac:dyDescent="0.25">
      <c r="A118" t="str">
        <f t="shared" si="1"/>
        <v>0117</v>
      </c>
      <c r="B118" t="s">
        <v>1192</v>
      </c>
      <c r="C118" s="2" t="s">
        <v>1193</v>
      </c>
      <c r="D118" t="s">
        <v>349</v>
      </c>
      <c r="E118" t="s">
        <v>350</v>
      </c>
      <c r="F118" t="s">
        <v>1194</v>
      </c>
      <c r="G118" t="s">
        <v>1195</v>
      </c>
      <c r="I118" t="s">
        <v>1192</v>
      </c>
      <c r="J118" t="s">
        <v>344</v>
      </c>
      <c r="K118" s="2" t="s">
        <v>1196</v>
      </c>
      <c r="L118" t="s">
        <v>1197</v>
      </c>
      <c r="M118" t="s">
        <v>1198</v>
      </c>
      <c r="N118" t="s">
        <v>1199</v>
      </c>
    </row>
    <row r="119" spans="1:14" x14ac:dyDescent="0.25">
      <c r="A119" t="str">
        <f t="shared" si="1"/>
        <v>0118</v>
      </c>
      <c r="B119" t="s">
        <v>1200</v>
      </c>
      <c r="C119" s="2" t="s">
        <v>1201</v>
      </c>
      <c r="D119" t="s">
        <v>349</v>
      </c>
      <c r="E119" t="s">
        <v>350</v>
      </c>
      <c r="F119" t="s">
        <v>4000</v>
      </c>
      <c r="G119" t="s">
        <v>1203</v>
      </c>
      <c r="I119" t="s">
        <v>1204</v>
      </c>
      <c r="J119" t="s">
        <v>344</v>
      </c>
      <c r="K119" s="2" t="s">
        <v>1205</v>
      </c>
      <c r="L119" t="s">
        <v>1206</v>
      </c>
      <c r="M119" t="s">
        <v>1207</v>
      </c>
      <c r="N119" t="s">
        <v>4001</v>
      </c>
    </row>
    <row r="120" spans="1:14" x14ac:dyDescent="0.25">
      <c r="A120" t="str">
        <f t="shared" si="1"/>
        <v>0119</v>
      </c>
      <c r="B120" t="s">
        <v>2979</v>
      </c>
      <c r="C120" s="2" t="s">
        <v>2978</v>
      </c>
      <c r="D120" t="s">
        <v>349</v>
      </c>
      <c r="E120" t="s">
        <v>350</v>
      </c>
      <c r="F120" t="s">
        <v>4322</v>
      </c>
      <c r="G120" t="s">
        <v>1210</v>
      </c>
      <c r="I120" t="s">
        <v>1211</v>
      </c>
      <c r="J120" t="s">
        <v>344</v>
      </c>
      <c r="K120" s="2" t="s">
        <v>1212</v>
      </c>
      <c r="L120" t="s">
        <v>1213</v>
      </c>
      <c r="M120" t="s">
        <v>1214</v>
      </c>
      <c r="N120" t="s">
        <v>4323</v>
      </c>
    </row>
    <row r="121" spans="1:14" x14ac:dyDescent="0.25">
      <c r="A121" t="str">
        <f t="shared" si="1"/>
        <v>0120</v>
      </c>
      <c r="B121" t="s">
        <v>2981</v>
      </c>
      <c r="C121" s="2" t="s">
        <v>2980</v>
      </c>
      <c r="D121" t="s">
        <v>349</v>
      </c>
      <c r="E121" t="s">
        <v>350</v>
      </c>
      <c r="F121" t="s">
        <v>4689</v>
      </c>
      <c r="G121" t="s">
        <v>1218</v>
      </c>
      <c r="I121" t="s">
        <v>1219</v>
      </c>
      <c r="J121" t="s">
        <v>344</v>
      </c>
      <c r="K121" s="2" t="s">
        <v>1220</v>
      </c>
      <c r="L121" t="s">
        <v>1221</v>
      </c>
      <c r="M121" t="s">
        <v>1222</v>
      </c>
      <c r="N121" t="s">
        <v>4690</v>
      </c>
    </row>
    <row r="122" spans="1:14" x14ac:dyDescent="0.25">
      <c r="A122" t="str">
        <f t="shared" si="1"/>
        <v>0121</v>
      </c>
      <c r="B122" t="s">
        <v>1229</v>
      </c>
      <c r="C122" s="2" t="s">
        <v>1230</v>
      </c>
      <c r="D122" t="s">
        <v>349</v>
      </c>
      <c r="E122" t="s">
        <v>350</v>
      </c>
      <c r="F122" t="s">
        <v>4090</v>
      </c>
      <c r="G122" t="s">
        <v>4091</v>
      </c>
      <c r="I122" t="s">
        <v>4092</v>
      </c>
      <c r="J122" t="s">
        <v>344</v>
      </c>
      <c r="K122" s="2" t="s">
        <v>3021</v>
      </c>
      <c r="L122" t="s">
        <v>4093</v>
      </c>
      <c r="M122" t="s">
        <v>4094</v>
      </c>
      <c r="N122" t="s">
        <v>4095</v>
      </c>
    </row>
    <row r="123" spans="1:14" x14ac:dyDescent="0.25">
      <c r="A123" t="str">
        <f t="shared" si="1"/>
        <v>0122</v>
      </c>
      <c r="B123" t="s">
        <v>1235</v>
      </c>
      <c r="C123" s="2" t="s">
        <v>1236</v>
      </c>
      <c r="D123" t="s">
        <v>349</v>
      </c>
      <c r="E123" t="s">
        <v>350</v>
      </c>
      <c r="F123" t="s">
        <v>1237</v>
      </c>
      <c r="G123" t="s">
        <v>1238</v>
      </c>
      <c r="I123" t="s">
        <v>1235</v>
      </c>
      <c r="J123" t="s">
        <v>344</v>
      </c>
      <c r="K123" s="2" t="s">
        <v>1239</v>
      </c>
      <c r="L123" t="s">
        <v>1240</v>
      </c>
      <c r="M123" t="s">
        <v>1241</v>
      </c>
      <c r="N123" t="s">
        <v>1242</v>
      </c>
    </row>
    <row r="124" spans="1:14" x14ac:dyDescent="0.25">
      <c r="A124" t="str">
        <f t="shared" si="1"/>
        <v>0123</v>
      </c>
      <c r="B124" t="s">
        <v>2985</v>
      </c>
      <c r="C124" s="2" t="s">
        <v>2984</v>
      </c>
      <c r="D124" t="s">
        <v>349</v>
      </c>
      <c r="E124" t="s">
        <v>350</v>
      </c>
      <c r="F124" t="s">
        <v>2714</v>
      </c>
      <c r="G124" t="s">
        <v>1243</v>
      </c>
      <c r="I124" t="s">
        <v>1244</v>
      </c>
      <c r="J124" t="s">
        <v>344</v>
      </c>
      <c r="K124" s="2" t="s">
        <v>1245</v>
      </c>
      <c r="L124" t="s">
        <v>1246</v>
      </c>
      <c r="M124" t="s">
        <v>1247</v>
      </c>
      <c r="N124" t="s">
        <v>2715</v>
      </c>
    </row>
    <row r="125" spans="1:14" x14ac:dyDescent="0.25">
      <c r="A125" t="str">
        <f t="shared" si="1"/>
        <v>0124</v>
      </c>
      <c r="B125" t="s">
        <v>2989</v>
      </c>
      <c r="C125" s="2" t="s">
        <v>2988</v>
      </c>
      <c r="D125" t="s">
        <v>349</v>
      </c>
      <c r="E125" t="s">
        <v>350</v>
      </c>
      <c r="F125" t="s">
        <v>2693</v>
      </c>
      <c r="G125" t="s">
        <v>2990</v>
      </c>
      <c r="I125" t="s">
        <v>2991</v>
      </c>
      <c r="J125" t="s">
        <v>344</v>
      </c>
      <c r="K125" s="2" t="s">
        <v>2992</v>
      </c>
      <c r="L125" t="s">
        <v>2993</v>
      </c>
      <c r="M125" t="s">
        <v>674</v>
      </c>
      <c r="N125" t="s">
        <v>2694</v>
      </c>
    </row>
    <row r="126" spans="1:14" x14ac:dyDescent="0.25">
      <c r="A126" t="str">
        <f t="shared" si="1"/>
        <v>0125</v>
      </c>
      <c r="B126" t="s">
        <v>1248</v>
      </c>
      <c r="C126" s="2" t="s">
        <v>1249</v>
      </c>
      <c r="D126" t="s">
        <v>349</v>
      </c>
      <c r="E126" t="s">
        <v>350</v>
      </c>
      <c r="F126" t="s">
        <v>901</v>
      </c>
      <c r="G126" t="s">
        <v>4375</v>
      </c>
      <c r="I126" t="s">
        <v>1248</v>
      </c>
      <c r="J126" t="s">
        <v>344</v>
      </c>
      <c r="K126" s="2" t="s">
        <v>1251</v>
      </c>
      <c r="L126" t="s">
        <v>1252</v>
      </c>
      <c r="M126" t="s">
        <v>1253</v>
      </c>
      <c r="N126" t="s">
        <v>902</v>
      </c>
    </row>
    <row r="127" spans="1:14" x14ac:dyDescent="0.25">
      <c r="A127" t="str">
        <f t="shared" si="1"/>
        <v>0126</v>
      </c>
      <c r="B127" t="s">
        <v>2995</v>
      </c>
      <c r="C127" s="2" t="s">
        <v>2994</v>
      </c>
      <c r="D127" t="s">
        <v>349</v>
      </c>
      <c r="E127" t="s">
        <v>350</v>
      </c>
      <c r="F127" t="s">
        <v>787</v>
      </c>
      <c r="G127" t="s">
        <v>788</v>
      </c>
      <c r="I127" t="s">
        <v>789</v>
      </c>
      <c r="J127" t="s">
        <v>344</v>
      </c>
      <c r="K127" s="2" t="s">
        <v>790</v>
      </c>
      <c r="L127" t="s">
        <v>791</v>
      </c>
      <c r="M127" t="s">
        <v>792</v>
      </c>
      <c r="N127" t="s">
        <v>793</v>
      </c>
    </row>
    <row r="128" spans="1:14" x14ac:dyDescent="0.25">
      <c r="A128" t="str">
        <f t="shared" si="1"/>
        <v>0127</v>
      </c>
      <c r="B128" t="s">
        <v>1254</v>
      </c>
      <c r="C128" s="2" t="s">
        <v>1255</v>
      </c>
      <c r="D128" t="s">
        <v>349</v>
      </c>
      <c r="E128" t="s">
        <v>350</v>
      </c>
      <c r="F128" t="s">
        <v>4315</v>
      </c>
      <c r="G128" t="s">
        <v>1257</v>
      </c>
      <c r="I128" t="s">
        <v>1254</v>
      </c>
      <c r="J128" t="s">
        <v>344</v>
      </c>
      <c r="K128" s="2" t="s">
        <v>1258</v>
      </c>
      <c r="L128" t="s">
        <v>1259</v>
      </c>
      <c r="M128" t="s">
        <v>1260</v>
      </c>
      <c r="N128" t="s">
        <v>4316</v>
      </c>
    </row>
    <row r="129" spans="1:14" x14ac:dyDescent="0.25">
      <c r="A129" t="str">
        <f t="shared" si="1"/>
        <v>0128</v>
      </c>
      <c r="B129" t="s">
        <v>1262</v>
      </c>
      <c r="C129" s="2" t="s">
        <v>1263</v>
      </c>
      <c r="D129" t="s">
        <v>349</v>
      </c>
      <c r="E129" t="s">
        <v>350</v>
      </c>
      <c r="F129" t="s">
        <v>2655</v>
      </c>
      <c r="G129" t="s">
        <v>1264</v>
      </c>
      <c r="I129" t="s">
        <v>1262</v>
      </c>
      <c r="J129" t="s">
        <v>344</v>
      </c>
      <c r="K129" s="2" t="s">
        <v>1265</v>
      </c>
      <c r="L129" t="s">
        <v>1266</v>
      </c>
      <c r="M129" t="s">
        <v>1267</v>
      </c>
      <c r="N129" t="s">
        <v>2656</v>
      </c>
    </row>
    <row r="130" spans="1:14" x14ac:dyDescent="0.25">
      <c r="A130" t="str">
        <f t="shared" ref="A130:A193" si="2">LEFT(C130,4)</f>
        <v>0129</v>
      </c>
      <c r="B130" t="s">
        <v>2997</v>
      </c>
      <c r="C130" s="2" t="s">
        <v>2996</v>
      </c>
      <c r="D130" t="s">
        <v>349</v>
      </c>
      <c r="E130" t="s">
        <v>350</v>
      </c>
      <c r="F130" t="s">
        <v>4096</v>
      </c>
      <c r="G130" t="s">
        <v>728</v>
      </c>
      <c r="I130" t="s">
        <v>443</v>
      </c>
      <c r="J130" t="s">
        <v>344</v>
      </c>
      <c r="K130" s="2" t="s">
        <v>444</v>
      </c>
      <c r="L130" t="s">
        <v>445</v>
      </c>
      <c r="M130" t="s">
        <v>446</v>
      </c>
      <c r="N130" t="s">
        <v>4097</v>
      </c>
    </row>
    <row r="131" spans="1:14" x14ac:dyDescent="0.25">
      <c r="A131" t="str">
        <f t="shared" si="2"/>
        <v>0130</v>
      </c>
      <c r="B131" t="s">
        <v>2999</v>
      </c>
      <c r="C131" s="2" t="s">
        <v>2998</v>
      </c>
      <c r="D131" t="s">
        <v>349</v>
      </c>
      <c r="E131" t="s">
        <v>350</v>
      </c>
      <c r="F131" t="s">
        <v>4096</v>
      </c>
      <c r="G131" t="s">
        <v>728</v>
      </c>
      <c r="I131" t="s">
        <v>443</v>
      </c>
      <c r="J131" t="s">
        <v>344</v>
      </c>
      <c r="K131" s="2" t="s">
        <v>444</v>
      </c>
      <c r="L131" t="s">
        <v>445</v>
      </c>
      <c r="M131" t="s">
        <v>446</v>
      </c>
      <c r="N131" t="s">
        <v>4097</v>
      </c>
    </row>
    <row r="132" spans="1:14" x14ac:dyDescent="0.25">
      <c r="A132" t="str">
        <f t="shared" si="2"/>
        <v>0131</v>
      </c>
      <c r="B132" t="s">
        <v>1271</v>
      </c>
      <c r="C132" s="2" t="s">
        <v>1272</v>
      </c>
      <c r="D132" t="s">
        <v>349</v>
      </c>
      <c r="E132" t="s">
        <v>350</v>
      </c>
      <c r="F132" t="s">
        <v>4691</v>
      </c>
      <c r="G132" t="s">
        <v>1274</v>
      </c>
      <c r="I132" t="s">
        <v>1271</v>
      </c>
      <c r="J132" t="s">
        <v>344</v>
      </c>
      <c r="K132" s="2" t="s">
        <v>1275</v>
      </c>
      <c r="L132" t="s">
        <v>1276</v>
      </c>
      <c r="M132" t="s">
        <v>1277</v>
      </c>
      <c r="N132" t="s">
        <v>4692</v>
      </c>
    </row>
    <row r="133" spans="1:14" x14ac:dyDescent="0.25">
      <c r="A133" t="str">
        <f t="shared" si="2"/>
        <v>0132</v>
      </c>
      <c r="B133" t="s">
        <v>3001</v>
      </c>
      <c r="C133" s="2" t="s">
        <v>3000</v>
      </c>
      <c r="D133" t="s">
        <v>349</v>
      </c>
      <c r="E133" t="s">
        <v>350</v>
      </c>
      <c r="F133" t="s">
        <v>4082</v>
      </c>
      <c r="G133" t="s">
        <v>514</v>
      </c>
      <c r="I133" t="s">
        <v>515</v>
      </c>
      <c r="J133" t="s">
        <v>344</v>
      </c>
      <c r="K133" s="2" t="s">
        <v>516</v>
      </c>
      <c r="L133" t="s">
        <v>517</v>
      </c>
      <c r="M133" t="s">
        <v>518</v>
      </c>
      <c r="N133" t="s">
        <v>4083</v>
      </c>
    </row>
    <row r="134" spans="1:14" x14ac:dyDescent="0.25">
      <c r="A134" t="str">
        <f t="shared" si="2"/>
        <v>0133</v>
      </c>
      <c r="B134" t="s">
        <v>1279</v>
      </c>
      <c r="C134" s="2" t="s">
        <v>1280</v>
      </c>
      <c r="D134" t="s">
        <v>349</v>
      </c>
      <c r="E134" t="s">
        <v>350</v>
      </c>
      <c r="F134" t="s">
        <v>2514</v>
      </c>
      <c r="G134" t="s">
        <v>1281</v>
      </c>
      <c r="I134" t="s">
        <v>1279</v>
      </c>
      <c r="J134" t="s">
        <v>344</v>
      </c>
      <c r="K134" s="2" t="s">
        <v>1282</v>
      </c>
      <c r="L134" t="s">
        <v>1283</v>
      </c>
      <c r="M134" t="s">
        <v>1284</v>
      </c>
      <c r="N134" t="s">
        <v>2515</v>
      </c>
    </row>
    <row r="135" spans="1:14" x14ac:dyDescent="0.25">
      <c r="A135" t="str">
        <f t="shared" si="2"/>
        <v>0134</v>
      </c>
      <c r="B135" t="s">
        <v>3003</v>
      </c>
      <c r="C135" s="2" t="s">
        <v>3002</v>
      </c>
      <c r="D135" t="s">
        <v>349</v>
      </c>
      <c r="E135" t="s">
        <v>350</v>
      </c>
      <c r="F135" t="s">
        <v>1285</v>
      </c>
      <c r="G135" t="s">
        <v>3004</v>
      </c>
      <c r="H135" t="s">
        <v>1286</v>
      </c>
      <c r="I135" t="s">
        <v>1287</v>
      </c>
      <c r="J135" t="s">
        <v>344</v>
      </c>
      <c r="K135" s="2" t="s">
        <v>1288</v>
      </c>
      <c r="L135" t="s">
        <v>1289</v>
      </c>
      <c r="M135" t="s">
        <v>1290</v>
      </c>
      <c r="N135" t="s">
        <v>3005</v>
      </c>
    </row>
    <row r="136" spans="1:14" x14ac:dyDescent="0.25">
      <c r="A136" t="str">
        <f t="shared" si="2"/>
        <v>0135</v>
      </c>
      <c r="B136" t="s">
        <v>1291</v>
      </c>
      <c r="C136" s="2" t="s">
        <v>1292</v>
      </c>
      <c r="D136" t="s">
        <v>349</v>
      </c>
      <c r="E136" t="s">
        <v>350</v>
      </c>
      <c r="F136" t="s">
        <v>4344</v>
      </c>
      <c r="G136" t="s">
        <v>719</v>
      </c>
      <c r="I136" t="s">
        <v>688</v>
      </c>
      <c r="J136" t="s">
        <v>344</v>
      </c>
      <c r="K136" s="2" t="s">
        <v>689</v>
      </c>
      <c r="L136" t="s">
        <v>690</v>
      </c>
      <c r="M136" t="s">
        <v>691</v>
      </c>
      <c r="N136" t="s">
        <v>4345</v>
      </c>
    </row>
    <row r="137" spans="1:14" x14ac:dyDescent="0.25">
      <c r="A137" t="str">
        <f t="shared" si="2"/>
        <v>0136</v>
      </c>
      <c r="B137" t="s">
        <v>1293</v>
      </c>
      <c r="C137" s="2" t="s">
        <v>1294</v>
      </c>
      <c r="D137" t="s">
        <v>349</v>
      </c>
      <c r="E137" t="s">
        <v>350</v>
      </c>
      <c r="F137" t="s">
        <v>4098</v>
      </c>
      <c r="G137" t="s">
        <v>1296</v>
      </c>
      <c r="I137" t="s">
        <v>1293</v>
      </c>
      <c r="J137" t="s">
        <v>344</v>
      </c>
      <c r="K137" s="2" t="s">
        <v>1297</v>
      </c>
      <c r="L137" t="s">
        <v>1298</v>
      </c>
      <c r="M137" t="s">
        <v>1299</v>
      </c>
      <c r="N137" t="s">
        <v>4099</v>
      </c>
    </row>
    <row r="138" spans="1:14" x14ac:dyDescent="0.25">
      <c r="A138" t="str">
        <f t="shared" si="2"/>
        <v>0137</v>
      </c>
      <c r="B138" t="s">
        <v>1301</v>
      </c>
      <c r="C138" s="2" t="s">
        <v>1302</v>
      </c>
      <c r="D138" t="s">
        <v>349</v>
      </c>
      <c r="E138" t="s">
        <v>350</v>
      </c>
      <c r="F138" t="s">
        <v>4100</v>
      </c>
      <c r="G138" t="s">
        <v>1304</v>
      </c>
      <c r="I138" t="s">
        <v>1301</v>
      </c>
      <c r="J138" t="s">
        <v>344</v>
      </c>
      <c r="K138" s="2" t="s">
        <v>1305</v>
      </c>
      <c r="L138" t="s">
        <v>1306</v>
      </c>
      <c r="M138" t="s">
        <v>1307</v>
      </c>
      <c r="N138" t="s">
        <v>4101</v>
      </c>
    </row>
    <row r="139" spans="1:14" x14ac:dyDescent="0.25">
      <c r="A139" t="str">
        <f t="shared" si="2"/>
        <v>0138</v>
      </c>
      <c r="B139" t="s">
        <v>1309</v>
      </c>
      <c r="C139" s="2" t="s">
        <v>1310</v>
      </c>
      <c r="D139" t="s">
        <v>349</v>
      </c>
      <c r="E139" t="s">
        <v>350</v>
      </c>
      <c r="F139" t="s">
        <v>1311</v>
      </c>
      <c r="G139" t="s">
        <v>1312</v>
      </c>
      <c r="I139" t="s">
        <v>1309</v>
      </c>
      <c r="J139" t="s">
        <v>344</v>
      </c>
      <c r="K139" s="2" t="s">
        <v>1313</v>
      </c>
      <c r="L139" t="s">
        <v>1314</v>
      </c>
      <c r="M139" t="s">
        <v>1315</v>
      </c>
      <c r="N139" t="s">
        <v>1316</v>
      </c>
    </row>
    <row r="140" spans="1:14" x14ac:dyDescent="0.25">
      <c r="A140" t="str">
        <f t="shared" si="2"/>
        <v>0139</v>
      </c>
      <c r="B140" t="s">
        <v>1317</v>
      </c>
      <c r="C140" s="2" t="s">
        <v>1318</v>
      </c>
      <c r="D140" t="s">
        <v>349</v>
      </c>
      <c r="E140" t="s">
        <v>350</v>
      </c>
      <c r="F140" t="s">
        <v>2516</v>
      </c>
      <c r="G140" t="s">
        <v>1319</v>
      </c>
      <c r="I140" t="s">
        <v>1317</v>
      </c>
      <c r="J140" t="s">
        <v>344</v>
      </c>
      <c r="K140" s="2" t="s">
        <v>1320</v>
      </c>
      <c r="L140" t="s">
        <v>1321</v>
      </c>
      <c r="M140" t="s">
        <v>1322</v>
      </c>
      <c r="N140" t="s">
        <v>2517</v>
      </c>
    </row>
    <row r="141" spans="1:14" x14ac:dyDescent="0.25">
      <c r="A141" t="str">
        <f t="shared" si="2"/>
        <v>0140</v>
      </c>
      <c r="B141" t="s">
        <v>3007</v>
      </c>
      <c r="C141" s="2" t="s">
        <v>3006</v>
      </c>
      <c r="D141" t="s">
        <v>349</v>
      </c>
      <c r="E141" t="s">
        <v>350</v>
      </c>
      <c r="F141" t="s">
        <v>2693</v>
      </c>
      <c r="G141" t="s">
        <v>3008</v>
      </c>
      <c r="I141" t="s">
        <v>2802</v>
      </c>
      <c r="J141" t="s">
        <v>344</v>
      </c>
      <c r="K141" s="2" t="s">
        <v>3009</v>
      </c>
      <c r="L141" t="s">
        <v>3010</v>
      </c>
      <c r="M141" t="s">
        <v>674</v>
      </c>
      <c r="N141" t="s">
        <v>2694</v>
      </c>
    </row>
    <row r="142" spans="1:14" x14ac:dyDescent="0.25">
      <c r="A142" t="str">
        <f t="shared" si="2"/>
        <v>0141</v>
      </c>
      <c r="B142" t="s">
        <v>1323</v>
      </c>
      <c r="C142" s="2" t="s">
        <v>1324</v>
      </c>
      <c r="D142" t="s">
        <v>349</v>
      </c>
      <c r="E142" t="s">
        <v>350</v>
      </c>
      <c r="F142" t="s">
        <v>4900</v>
      </c>
      <c r="G142" t="s">
        <v>1325</v>
      </c>
      <c r="I142" t="s">
        <v>1323</v>
      </c>
      <c r="J142" t="s">
        <v>344</v>
      </c>
      <c r="K142" s="2" t="s">
        <v>1326</v>
      </c>
      <c r="L142" t="s">
        <v>1327</v>
      </c>
      <c r="M142" t="s">
        <v>1328</v>
      </c>
      <c r="N142" t="s">
        <v>4901</v>
      </c>
    </row>
    <row r="143" spans="1:14" x14ac:dyDescent="0.25">
      <c r="A143" t="str">
        <f t="shared" si="2"/>
        <v>0142</v>
      </c>
      <c r="B143" t="s">
        <v>1329</v>
      </c>
      <c r="C143" s="2" t="s">
        <v>1330</v>
      </c>
      <c r="D143" t="s">
        <v>349</v>
      </c>
      <c r="E143" t="s">
        <v>350</v>
      </c>
      <c r="F143" t="s">
        <v>4102</v>
      </c>
      <c r="G143" t="s">
        <v>2736</v>
      </c>
      <c r="I143" t="s">
        <v>1329</v>
      </c>
      <c r="J143" t="s">
        <v>344</v>
      </c>
      <c r="K143" s="2" t="s">
        <v>1331</v>
      </c>
      <c r="L143" t="s">
        <v>1332</v>
      </c>
      <c r="M143" t="s">
        <v>1333</v>
      </c>
      <c r="N143" t="s">
        <v>4103</v>
      </c>
    </row>
    <row r="144" spans="1:14" x14ac:dyDescent="0.25">
      <c r="A144" t="str">
        <f t="shared" si="2"/>
        <v>0143</v>
      </c>
      <c r="B144" t="s">
        <v>3013</v>
      </c>
      <c r="C144" s="2" t="s">
        <v>3012</v>
      </c>
      <c r="D144" t="s">
        <v>349</v>
      </c>
      <c r="E144" t="s">
        <v>350</v>
      </c>
      <c r="F144" t="s">
        <v>4363</v>
      </c>
      <c r="G144" t="s">
        <v>616</v>
      </c>
      <c r="I144" t="s">
        <v>617</v>
      </c>
      <c r="J144" t="s">
        <v>344</v>
      </c>
      <c r="K144" s="2" t="s">
        <v>618</v>
      </c>
      <c r="L144" t="s">
        <v>2881</v>
      </c>
      <c r="M144" t="s">
        <v>619</v>
      </c>
      <c r="N144" t="s">
        <v>4364</v>
      </c>
    </row>
    <row r="145" spans="1:14" x14ac:dyDescent="0.25">
      <c r="A145" t="str">
        <f t="shared" si="2"/>
        <v>0144</v>
      </c>
      <c r="B145" t="s">
        <v>1336</v>
      </c>
      <c r="C145" s="2" t="s">
        <v>1337</v>
      </c>
      <c r="D145" t="s">
        <v>349</v>
      </c>
      <c r="E145" t="s">
        <v>350</v>
      </c>
      <c r="F145" t="s">
        <v>2522</v>
      </c>
      <c r="G145" t="s">
        <v>1338</v>
      </c>
      <c r="I145" t="s">
        <v>1336</v>
      </c>
      <c r="J145" t="s">
        <v>344</v>
      </c>
      <c r="K145" s="2" t="s">
        <v>1339</v>
      </c>
      <c r="L145" t="s">
        <v>1340</v>
      </c>
      <c r="M145" t="s">
        <v>1341</v>
      </c>
      <c r="N145" t="s">
        <v>2523</v>
      </c>
    </row>
    <row r="146" spans="1:14" x14ac:dyDescent="0.25">
      <c r="A146" t="str">
        <f t="shared" si="2"/>
        <v>0145</v>
      </c>
      <c r="B146" t="s">
        <v>1204</v>
      </c>
      <c r="C146" s="2" t="s">
        <v>1348</v>
      </c>
      <c r="D146" t="s">
        <v>349</v>
      </c>
      <c r="E146" t="s">
        <v>350</v>
      </c>
      <c r="F146" t="s">
        <v>4000</v>
      </c>
      <c r="G146" t="s">
        <v>1203</v>
      </c>
      <c r="I146" t="s">
        <v>1204</v>
      </c>
      <c r="J146" t="s">
        <v>344</v>
      </c>
      <c r="K146" s="2" t="s">
        <v>1205</v>
      </c>
      <c r="L146" t="s">
        <v>1206</v>
      </c>
      <c r="M146" t="s">
        <v>1207</v>
      </c>
      <c r="N146" t="s">
        <v>4001</v>
      </c>
    </row>
    <row r="147" spans="1:14" x14ac:dyDescent="0.25">
      <c r="A147" t="str">
        <f t="shared" si="2"/>
        <v>0146</v>
      </c>
      <c r="B147" t="s">
        <v>3015</v>
      </c>
      <c r="C147" s="2" t="s">
        <v>3014</v>
      </c>
      <c r="D147" t="s">
        <v>349</v>
      </c>
      <c r="E147" t="s">
        <v>350</v>
      </c>
      <c r="F147" t="s">
        <v>4686</v>
      </c>
      <c r="G147" t="s">
        <v>1078</v>
      </c>
      <c r="I147" t="s">
        <v>1079</v>
      </c>
      <c r="J147" t="s">
        <v>344</v>
      </c>
      <c r="K147" s="2" t="s">
        <v>1080</v>
      </c>
      <c r="L147" t="s">
        <v>2620</v>
      </c>
      <c r="M147" t="s">
        <v>1081</v>
      </c>
      <c r="N147" t="s">
        <v>4506</v>
      </c>
    </row>
    <row r="148" spans="1:14" x14ac:dyDescent="0.25">
      <c r="A148" t="str">
        <f t="shared" si="2"/>
        <v>0147</v>
      </c>
      <c r="B148" t="s">
        <v>3017</v>
      </c>
      <c r="C148" s="2" t="s">
        <v>3016</v>
      </c>
      <c r="D148" t="s">
        <v>349</v>
      </c>
      <c r="E148" t="s">
        <v>350</v>
      </c>
      <c r="F148" t="s">
        <v>4340</v>
      </c>
      <c r="G148" t="s">
        <v>631</v>
      </c>
      <c r="I148" t="s">
        <v>632</v>
      </c>
      <c r="J148" t="s">
        <v>344</v>
      </c>
      <c r="K148" s="2" t="s">
        <v>633</v>
      </c>
      <c r="L148" t="s">
        <v>2730</v>
      </c>
      <c r="M148" t="s">
        <v>2884</v>
      </c>
      <c r="N148" t="s">
        <v>4341</v>
      </c>
    </row>
    <row r="149" spans="1:14" x14ac:dyDescent="0.25">
      <c r="A149" t="str">
        <f t="shared" si="2"/>
        <v>0148</v>
      </c>
      <c r="B149" t="s">
        <v>3019</v>
      </c>
      <c r="C149" s="2" t="s">
        <v>3018</v>
      </c>
      <c r="D149" t="s">
        <v>349</v>
      </c>
      <c r="E149" t="s">
        <v>350</v>
      </c>
      <c r="F149" t="s">
        <v>1918</v>
      </c>
      <c r="G149" t="s">
        <v>4105</v>
      </c>
      <c r="I149" t="s">
        <v>1643</v>
      </c>
      <c r="J149" t="s">
        <v>344</v>
      </c>
      <c r="K149" s="2" t="s">
        <v>1644</v>
      </c>
      <c r="L149" t="s">
        <v>4012</v>
      </c>
      <c r="M149" t="s">
        <v>1351</v>
      </c>
      <c r="N149" t="s">
        <v>4112</v>
      </c>
    </row>
    <row r="150" spans="1:14" x14ac:dyDescent="0.25">
      <c r="A150" t="str">
        <f t="shared" si="2"/>
        <v>0149</v>
      </c>
      <c r="B150" t="s">
        <v>851</v>
      </c>
      <c r="C150" s="2" t="s">
        <v>1353</v>
      </c>
      <c r="D150" t="s">
        <v>349</v>
      </c>
      <c r="E150" t="s">
        <v>350</v>
      </c>
      <c r="F150" t="s">
        <v>4693</v>
      </c>
      <c r="G150" t="s">
        <v>2524</v>
      </c>
      <c r="I150" t="s">
        <v>851</v>
      </c>
      <c r="J150" t="s">
        <v>344</v>
      </c>
      <c r="K150" s="2" t="s">
        <v>852</v>
      </c>
      <c r="L150" t="s">
        <v>2659</v>
      </c>
      <c r="M150" t="s">
        <v>1354</v>
      </c>
      <c r="N150" t="s">
        <v>4630</v>
      </c>
    </row>
    <row r="151" spans="1:14" x14ac:dyDescent="0.25">
      <c r="A151" t="str">
        <f t="shared" si="2"/>
        <v>0150</v>
      </c>
      <c r="B151" t="s">
        <v>1355</v>
      </c>
      <c r="C151" s="2" t="s">
        <v>1356</v>
      </c>
      <c r="D151" t="s">
        <v>349</v>
      </c>
      <c r="E151" t="s">
        <v>350</v>
      </c>
      <c r="F151" t="s">
        <v>4008</v>
      </c>
      <c r="G151" t="s">
        <v>1357</v>
      </c>
      <c r="I151" t="s">
        <v>1355</v>
      </c>
      <c r="J151" t="s">
        <v>344</v>
      </c>
      <c r="K151" s="2" t="s">
        <v>1358</v>
      </c>
      <c r="L151" t="s">
        <v>1359</v>
      </c>
      <c r="M151" t="s">
        <v>1360</v>
      </c>
      <c r="N151" t="s">
        <v>4009</v>
      </c>
    </row>
    <row r="152" spans="1:14" x14ac:dyDescent="0.25">
      <c r="A152" t="str">
        <f t="shared" si="2"/>
        <v>0151</v>
      </c>
      <c r="B152" t="s">
        <v>1361</v>
      </c>
      <c r="C152" s="2" t="s">
        <v>1362</v>
      </c>
      <c r="D152" t="s">
        <v>349</v>
      </c>
      <c r="E152" t="s">
        <v>350</v>
      </c>
      <c r="F152" t="s">
        <v>1954</v>
      </c>
      <c r="G152" t="s">
        <v>2660</v>
      </c>
      <c r="H152" t="s">
        <v>2653</v>
      </c>
      <c r="I152" t="s">
        <v>1361</v>
      </c>
      <c r="J152" t="s">
        <v>344</v>
      </c>
      <c r="K152" s="2" t="s">
        <v>1363</v>
      </c>
      <c r="L152" t="s">
        <v>1364</v>
      </c>
      <c r="M152" t="s">
        <v>4694</v>
      </c>
      <c r="N152" t="s">
        <v>4695</v>
      </c>
    </row>
    <row r="153" spans="1:14" x14ac:dyDescent="0.25">
      <c r="A153" t="str">
        <f t="shared" si="2"/>
        <v>0152</v>
      </c>
      <c r="B153" t="s">
        <v>1366</v>
      </c>
      <c r="C153" s="2" t="s">
        <v>1367</v>
      </c>
      <c r="D153" t="s">
        <v>349</v>
      </c>
      <c r="E153" t="s">
        <v>350</v>
      </c>
      <c r="F153" t="s">
        <v>4902</v>
      </c>
      <c r="G153" t="s">
        <v>1368</v>
      </c>
      <c r="I153" t="s">
        <v>1366</v>
      </c>
      <c r="J153" t="s">
        <v>344</v>
      </c>
      <c r="K153" s="2" t="s">
        <v>1369</v>
      </c>
      <c r="L153" t="s">
        <v>1370</v>
      </c>
      <c r="M153" t="s">
        <v>1371</v>
      </c>
      <c r="N153" t="s">
        <v>4903</v>
      </c>
    </row>
    <row r="154" spans="1:14" x14ac:dyDescent="0.25">
      <c r="A154" t="str">
        <f t="shared" si="2"/>
        <v>0153</v>
      </c>
      <c r="B154" t="s">
        <v>1372</v>
      </c>
      <c r="C154" s="2" t="s">
        <v>1373</v>
      </c>
      <c r="D154" t="s">
        <v>349</v>
      </c>
      <c r="E154" t="s">
        <v>350</v>
      </c>
      <c r="F154" t="s">
        <v>2527</v>
      </c>
      <c r="G154" t="s">
        <v>1374</v>
      </c>
      <c r="I154" t="s">
        <v>1372</v>
      </c>
      <c r="J154" t="s">
        <v>344</v>
      </c>
      <c r="K154" s="2" t="s">
        <v>1375</v>
      </c>
      <c r="L154" t="s">
        <v>1376</v>
      </c>
      <c r="M154" t="s">
        <v>1377</v>
      </c>
      <c r="N154" t="s">
        <v>2663</v>
      </c>
    </row>
    <row r="155" spans="1:14" x14ac:dyDescent="0.25">
      <c r="A155" t="str">
        <f t="shared" si="2"/>
        <v>0154</v>
      </c>
      <c r="B155" t="s">
        <v>1378</v>
      </c>
      <c r="C155" s="2" t="s">
        <v>1379</v>
      </c>
      <c r="D155" t="s">
        <v>349</v>
      </c>
      <c r="E155" t="s">
        <v>350</v>
      </c>
      <c r="F155" t="s">
        <v>3995</v>
      </c>
      <c r="G155" t="s">
        <v>4086</v>
      </c>
      <c r="I155" t="s">
        <v>984</v>
      </c>
      <c r="J155" t="s">
        <v>344</v>
      </c>
      <c r="K155" s="2" t="s">
        <v>988</v>
      </c>
      <c r="L155" t="s">
        <v>989</v>
      </c>
      <c r="M155" t="s">
        <v>4087</v>
      </c>
      <c r="N155" t="s">
        <v>991</v>
      </c>
    </row>
    <row r="156" spans="1:14" x14ac:dyDescent="0.25">
      <c r="A156" t="str">
        <f t="shared" si="2"/>
        <v>0155</v>
      </c>
      <c r="B156" t="s">
        <v>1380</v>
      </c>
      <c r="C156" s="2" t="s">
        <v>1381</v>
      </c>
      <c r="D156" t="s">
        <v>349</v>
      </c>
      <c r="E156" t="s">
        <v>350</v>
      </c>
      <c r="F156" t="s">
        <v>2664</v>
      </c>
      <c r="G156" t="s">
        <v>1382</v>
      </c>
      <c r="I156" t="s">
        <v>1380</v>
      </c>
      <c r="J156" t="s">
        <v>344</v>
      </c>
      <c r="K156" s="2" t="s">
        <v>1383</v>
      </c>
      <c r="L156" t="s">
        <v>2528</v>
      </c>
      <c r="M156" t="s">
        <v>1384</v>
      </c>
      <c r="N156" t="s">
        <v>2665</v>
      </c>
    </row>
    <row r="157" spans="1:14" x14ac:dyDescent="0.25">
      <c r="A157" t="str">
        <f t="shared" si="2"/>
        <v>0156</v>
      </c>
      <c r="B157" t="s">
        <v>3027</v>
      </c>
      <c r="C157" s="2" t="s">
        <v>3026</v>
      </c>
      <c r="D157" t="s">
        <v>349</v>
      </c>
      <c r="E157" t="s">
        <v>350</v>
      </c>
      <c r="F157" t="s">
        <v>4326</v>
      </c>
      <c r="G157" t="s">
        <v>2873</v>
      </c>
      <c r="I157" t="s">
        <v>581</v>
      </c>
      <c r="J157" t="s">
        <v>344</v>
      </c>
      <c r="K157" s="2" t="s">
        <v>582</v>
      </c>
      <c r="L157" t="s">
        <v>2733</v>
      </c>
      <c r="M157" t="s">
        <v>2874</v>
      </c>
      <c r="N157" t="s">
        <v>4327</v>
      </c>
    </row>
    <row r="158" spans="1:14" x14ac:dyDescent="0.25">
      <c r="A158" t="str">
        <f t="shared" si="2"/>
        <v>0157</v>
      </c>
      <c r="B158" t="s">
        <v>1385</v>
      </c>
      <c r="C158" s="2" t="s">
        <v>1386</v>
      </c>
      <c r="D158" t="s">
        <v>349</v>
      </c>
      <c r="E158" t="s">
        <v>350</v>
      </c>
      <c r="F158" t="s">
        <v>4768</v>
      </c>
      <c r="G158" t="s">
        <v>1388</v>
      </c>
      <c r="I158" t="s">
        <v>1385</v>
      </c>
      <c r="J158" t="s">
        <v>344</v>
      </c>
      <c r="K158" s="2" t="s">
        <v>1389</v>
      </c>
      <c r="L158" t="s">
        <v>1390</v>
      </c>
      <c r="M158" t="s">
        <v>1391</v>
      </c>
      <c r="N158" t="s">
        <v>4817</v>
      </c>
    </row>
    <row r="159" spans="1:14" x14ac:dyDescent="0.25">
      <c r="A159" t="str">
        <f t="shared" si="2"/>
        <v>0158</v>
      </c>
      <c r="B159" t="s">
        <v>1402</v>
      </c>
      <c r="C159" s="2" t="s">
        <v>1403</v>
      </c>
      <c r="D159" t="s">
        <v>349</v>
      </c>
      <c r="E159" t="s">
        <v>350</v>
      </c>
      <c r="F159" t="s">
        <v>1404</v>
      </c>
      <c r="G159" t="s">
        <v>1405</v>
      </c>
      <c r="I159" t="s">
        <v>1402</v>
      </c>
      <c r="J159" t="s">
        <v>344</v>
      </c>
      <c r="K159" s="2" t="s">
        <v>1406</v>
      </c>
      <c r="L159" t="s">
        <v>1407</v>
      </c>
      <c r="M159" t="s">
        <v>1408</v>
      </c>
      <c r="N159" t="s">
        <v>1409</v>
      </c>
    </row>
    <row r="160" spans="1:14" x14ac:dyDescent="0.25">
      <c r="A160" t="str">
        <f t="shared" si="2"/>
        <v>0159</v>
      </c>
      <c r="B160" t="s">
        <v>1410</v>
      </c>
      <c r="C160" s="2" t="s">
        <v>1411</v>
      </c>
      <c r="D160" t="s">
        <v>349</v>
      </c>
      <c r="E160" t="s">
        <v>350</v>
      </c>
      <c r="F160" t="s">
        <v>1412</v>
      </c>
      <c r="G160" t="s">
        <v>1413</v>
      </c>
      <c r="I160" t="s">
        <v>1410</v>
      </c>
      <c r="J160" t="s">
        <v>344</v>
      </c>
      <c r="K160" s="2" t="s">
        <v>1414</v>
      </c>
      <c r="L160" t="s">
        <v>1415</v>
      </c>
      <c r="M160" t="s">
        <v>1416</v>
      </c>
      <c r="N160" t="s">
        <v>1417</v>
      </c>
    </row>
    <row r="161" spans="1:14" x14ac:dyDescent="0.25">
      <c r="A161" t="str">
        <f t="shared" si="2"/>
        <v>0160</v>
      </c>
      <c r="B161" t="s">
        <v>850</v>
      </c>
      <c r="C161" s="2" t="s">
        <v>1418</v>
      </c>
      <c r="D161" t="s">
        <v>349</v>
      </c>
      <c r="E161" t="s">
        <v>350</v>
      </c>
      <c r="F161" t="s">
        <v>4904</v>
      </c>
      <c r="G161" t="s">
        <v>1420</v>
      </c>
      <c r="I161" t="s">
        <v>850</v>
      </c>
      <c r="J161" t="s">
        <v>344</v>
      </c>
      <c r="K161" s="2" t="s">
        <v>1421</v>
      </c>
      <c r="L161" t="s">
        <v>1422</v>
      </c>
      <c r="M161" t="s">
        <v>1423</v>
      </c>
      <c r="N161" t="s">
        <v>4905</v>
      </c>
    </row>
    <row r="162" spans="1:14" x14ac:dyDescent="0.25">
      <c r="A162" t="str">
        <f t="shared" si="2"/>
        <v>0161</v>
      </c>
      <c r="B162" t="s">
        <v>1426</v>
      </c>
      <c r="C162" s="2" t="s">
        <v>1427</v>
      </c>
      <c r="D162" t="s">
        <v>349</v>
      </c>
      <c r="E162" t="s">
        <v>350</v>
      </c>
      <c r="F162" t="s">
        <v>2707</v>
      </c>
      <c r="G162" t="s">
        <v>4696</v>
      </c>
      <c r="I162" t="s">
        <v>1426</v>
      </c>
      <c r="J162" t="s">
        <v>344</v>
      </c>
      <c r="K162" s="2" t="s">
        <v>1430</v>
      </c>
      <c r="L162" t="s">
        <v>1431</v>
      </c>
      <c r="M162" t="s">
        <v>1432</v>
      </c>
      <c r="N162" t="s">
        <v>4697</v>
      </c>
    </row>
    <row r="163" spans="1:14" x14ac:dyDescent="0.25">
      <c r="A163" t="str">
        <f t="shared" si="2"/>
        <v>0162</v>
      </c>
      <c r="B163" t="s">
        <v>1434</v>
      </c>
      <c r="C163" s="2" t="s">
        <v>1435</v>
      </c>
      <c r="D163" t="s">
        <v>349</v>
      </c>
      <c r="E163" t="s">
        <v>350</v>
      </c>
      <c r="F163" t="s">
        <v>2666</v>
      </c>
      <c r="G163" t="s">
        <v>1436</v>
      </c>
      <c r="I163" t="s">
        <v>1434</v>
      </c>
      <c r="J163" t="s">
        <v>344</v>
      </c>
      <c r="K163" s="2" t="s">
        <v>1437</v>
      </c>
      <c r="L163" t="s">
        <v>4698</v>
      </c>
      <c r="M163" t="s">
        <v>1439</v>
      </c>
      <c r="N163" t="s">
        <v>4699</v>
      </c>
    </row>
    <row r="164" spans="1:14" x14ac:dyDescent="0.25">
      <c r="A164" t="str">
        <f t="shared" si="2"/>
        <v>0163</v>
      </c>
      <c r="B164" t="s">
        <v>1342</v>
      </c>
      <c r="C164" s="2" t="s">
        <v>1440</v>
      </c>
      <c r="D164" t="s">
        <v>349</v>
      </c>
      <c r="E164" t="s">
        <v>350</v>
      </c>
      <c r="F164" t="s">
        <v>4906</v>
      </c>
      <c r="G164" t="s">
        <v>1441</v>
      </c>
      <c r="I164" t="s">
        <v>1342</v>
      </c>
      <c r="J164" t="s">
        <v>344</v>
      </c>
      <c r="K164" s="2" t="s">
        <v>1442</v>
      </c>
      <c r="L164" t="s">
        <v>1443</v>
      </c>
      <c r="M164" t="s">
        <v>1444</v>
      </c>
      <c r="N164" t="s">
        <v>4820</v>
      </c>
    </row>
    <row r="165" spans="1:14" x14ac:dyDescent="0.25">
      <c r="A165" t="str">
        <f t="shared" si="2"/>
        <v>0164</v>
      </c>
      <c r="B165" t="s">
        <v>1445</v>
      </c>
      <c r="C165" s="2" t="s">
        <v>1446</v>
      </c>
      <c r="D165" t="s">
        <v>349</v>
      </c>
      <c r="E165" t="s">
        <v>350</v>
      </c>
      <c r="F165" t="s">
        <v>4907</v>
      </c>
      <c r="G165" t="s">
        <v>1448</v>
      </c>
      <c r="I165" t="s">
        <v>1445</v>
      </c>
      <c r="J165" t="s">
        <v>344</v>
      </c>
      <c r="K165" s="2" t="s">
        <v>1449</v>
      </c>
      <c r="L165" t="s">
        <v>1450</v>
      </c>
      <c r="M165" t="s">
        <v>1451</v>
      </c>
      <c r="N165" t="s">
        <v>4908</v>
      </c>
    </row>
    <row r="166" spans="1:14" x14ac:dyDescent="0.25">
      <c r="A166" t="str">
        <f t="shared" si="2"/>
        <v>0165</v>
      </c>
      <c r="B166" t="s">
        <v>1334</v>
      </c>
      <c r="C166" s="2" t="s">
        <v>1453</v>
      </c>
      <c r="D166" t="s">
        <v>349</v>
      </c>
      <c r="E166" t="s">
        <v>350</v>
      </c>
      <c r="F166" t="s">
        <v>4378</v>
      </c>
      <c r="G166" t="s">
        <v>4379</v>
      </c>
      <c r="I166" t="s">
        <v>1334</v>
      </c>
      <c r="J166" t="s">
        <v>344</v>
      </c>
      <c r="K166" s="2" t="s">
        <v>1335</v>
      </c>
      <c r="L166" t="s">
        <v>1455</v>
      </c>
      <c r="M166" t="s">
        <v>1456</v>
      </c>
      <c r="N166" t="s">
        <v>4380</v>
      </c>
    </row>
    <row r="167" spans="1:14" x14ac:dyDescent="0.25">
      <c r="A167" t="str">
        <f t="shared" si="2"/>
        <v>0166</v>
      </c>
      <c r="B167" t="s">
        <v>3032</v>
      </c>
      <c r="C167" s="2" t="s">
        <v>3031</v>
      </c>
      <c r="D167" t="s">
        <v>349</v>
      </c>
      <c r="E167" t="s">
        <v>350</v>
      </c>
      <c r="F167" t="s">
        <v>992</v>
      </c>
      <c r="G167" t="s">
        <v>2943</v>
      </c>
      <c r="I167" t="s">
        <v>993</v>
      </c>
      <c r="J167" t="s">
        <v>344</v>
      </c>
      <c r="K167" s="2" t="s">
        <v>994</v>
      </c>
      <c r="L167" t="s">
        <v>995</v>
      </c>
      <c r="M167" t="s">
        <v>1457</v>
      </c>
      <c r="N167" t="s">
        <v>2945</v>
      </c>
    </row>
    <row r="168" spans="1:14" x14ac:dyDescent="0.25">
      <c r="A168" t="str">
        <f t="shared" si="2"/>
        <v>0167</v>
      </c>
      <c r="B168" t="s">
        <v>1462</v>
      </c>
      <c r="C168" s="2" t="s">
        <v>1463</v>
      </c>
      <c r="D168" t="s">
        <v>349</v>
      </c>
      <c r="E168" t="s">
        <v>350</v>
      </c>
      <c r="F168" t="s">
        <v>1464</v>
      </c>
      <c r="G168" t="s">
        <v>1465</v>
      </c>
      <c r="I168" t="s">
        <v>1462</v>
      </c>
      <c r="J168" t="s">
        <v>344</v>
      </c>
      <c r="K168" s="2" t="s">
        <v>1466</v>
      </c>
      <c r="L168" t="s">
        <v>1467</v>
      </c>
      <c r="M168" t="s">
        <v>1468</v>
      </c>
      <c r="N168" t="s">
        <v>1469</v>
      </c>
    </row>
    <row r="169" spans="1:14" x14ac:dyDescent="0.25">
      <c r="A169" t="str">
        <f t="shared" si="2"/>
        <v>0168</v>
      </c>
      <c r="B169" t="s">
        <v>1470</v>
      </c>
      <c r="C169" s="2" t="s">
        <v>1471</v>
      </c>
      <c r="D169" t="s">
        <v>349</v>
      </c>
      <c r="E169" t="s">
        <v>350</v>
      </c>
      <c r="F169" t="s">
        <v>4839</v>
      </c>
      <c r="G169" t="s">
        <v>1472</v>
      </c>
      <c r="I169" t="s">
        <v>1470</v>
      </c>
      <c r="J169" t="s">
        <v>344</v>
      </c>
      <c r="K169" s="2" t="s">
        <v>1473</v>
      </c>
      <c r="L169" t="s">
        <v>4381</v>
      </c>
      <c r="M169" t="s">
        <v>1475</v>
      </c>
      <c r="N169" t="s">
        <v>4909</v>
      </c>
    </row>
    <row r="170" spans="1:14" x14ac:dyDescent="0.25">
      <c r="A170" t="str">
        <f t="shared" si="2"/>
        <v>0169</v>
      </c>
      <c r="B170" t="s">
        <v>1477</v>
      </c>
      <c r="C170" s="2" t="s">
        <v>1478</v>
      </c>
      <c r="D170" t="s">
        <v>349</v>
      </c>
      <c r="E170" t="s">
        <v>350</v>
      </c>
      <c r="F170" t="s">
        <v>4072</v>
      </c>
      <c r="G170" t="s">
        <v>1480</v>
      </c>
      <c r="I170" t="s">
        <v>1481</v>
      </c>
      <c r="J170" t="s">
        <v>344</v>
      </c>
      <c r="K170" s="2" t="s">
        <v>1482</v>
      </c>
      <c r="L170" t="s">
        <v>1483</v>
      </c>
      <c r="M170" t="s">
        <v>1484</v>
      </c>
      <c r="N170" t="s">
        <v>4073</v>
      </c>
    </row>
    <row r="171" spans="1:14" x14ac:dyDescent="0.25">
      <c r="A171" t="str">
        <f t="shared" si="2"/>
        <v>0170</v>
      </c>
      <c r="B171" t="s">
        <v>375</v>
      </c>
      <c r="C171" s="2" t="s">
        <v>1485</v>
      </c>
      <c r="D171" t="s">
        <v>349</v>
      </c>
      <c r="E171" t="s">
        <v>350</v>
      </c>
      <c r="F171" t="s">
        <v>4700</v>
      </c>
      <c r="G171" t="s">
        <v>4106</v>
      </c>
      <c r="I171" t="s">
        <v>375</v>
      </c>
      <c r="J171" t="s">
        <v>344</v>
      </c>
      <c r="K171" s="2" t="s">
        <v>376</v>
      </c>
      <c r="L171" t="s">
        <v>4107</v>
      </c>
      <c r="M171" t="s">
        <v>4108</v>
      </c>
      <c r="N171" t="s">
        <v>4456</v>
      </c>
    </row>
    <row r="172" spans="1:14" x14ac:dyDescent="0.25">
      <c r="A172" t="str">
        <f t="shared" si="2"/>
        <v>0171</v>
      </c>
      <c r="B172" t="s">
        <v>1489</v>
      </c>
      <c r="C172" s="2" t="s">
        <v>1490</v>
      </c>
      <c r="D172" t="s">
        <v>349</v>
      </c>
      <c r="E172" t="s">
        <v>350</v>
      </c>
      <c r="F172" t="s">
        <v>1491</v>
      </c>
      <c r="G172" t="s">
        <v>1492</v>
      </c>
      <c r="I172" t="s">
        <v>1489</v>
      </c>
      <c r="J172" t="s">
        <v>344</v>
      </c>
      <c r="K172" s="2" t="s">
        <v>1493</v>
      </c>
      <c r="L172" t="s">
        <v>1494</v>
      </c>
      <c r="M172" t="s">
        <v>1495</v>
      </c>
      <c r="N172" t="s">
        <v>1496</v>
      </c>
    </row>
    <row r="173" spans="1:14" x14ac:dyDescent="0.25">
      <c r="A173" t="str">
        <f t="shared" si="2"/>
        <v>0172</v>
      </c>
      <c r="B173" t="s">
        <v>1506</v>
      </c>
      <c r="C173" s="2" t="s">
        <v>1507</v>
      </c>
      <c r="D173" t="s">
        <v>349</v>
      </c>
      <c r="E173" t="s">
        <v>350</v>
      </c>
      <c r="F173" t="s">
        <v>1508</v>
      </c>
      <c r="G173" t="s">
        <v>1509</v>
      </c>
      <c r="I173" t="s">
        <v>1506</v>
      </c>
      <c r="J173" t="s">
        <v>344</v>
      </c>
      <c r="K173" s="2" t="s">
        <v>1510</v>
      </c>
      <c r="L173" t="s">
        <v>1511</v>
      </c>
      <c r="M173" t="s">
        <v>1512</v>
      </c>
      <c r="N173" t="s">
        <v>4011</v>
      </c>
    </row>
    <row r="174" spans="1:14" x14ac:dyDescent="0.25">
      <c r="A174" t="str">
        <f t="shared" si="2"/>
        <v>0173</v>
      </c>
      <c r="B174" t="s">
        <v>1481</v>
      </c>
      <c r="C174" s="2" t="s">
        <v>1514</v>
      </c>
      <c r="D174" t="s">
        <v>349</v>
      </c>
      <c r="E174" t="s">
        <v>350</v>
      </c>
      <c r="F174" t="s">
        <v>4072</v>
      </c>
      <c r="G174" t="s">
        <v>1480</v>
      </c>
      <c r="I174" t="s">
        <v>1481</v>
      </c>
      <c r="J174" t="s">
        <v>344</v>
      </c>
      <c r="K174" s="2" t="s">
        <v>1482</v>
      </c>
      <c r="L174" t="s">
        <v>1483</v>
      </c>
      <c r="M174" t="s">
        <v>1484</v>
      </c>
      <c r="N174" t="s">
        <v>4073</v>
      </c>
    </row>
    <row r="175" spans="1:14" x14ac:dyDescent="0.25">
      <c r="A175" t="str">
        <f t="shared" si="2"/>
        <v>0174</v>
      </c>
      <c r="B175" t="s">
        <v>1515</v>
      </c>
      <c r="C175" s="2" t="s">
        <v>1516</v>
      </c>
      <c r="D175" t="s">
        <v>349</v>
      </c>
      <c r="E175" t="s">
        <v>350</v>
      </c>
      <c r="F175" t="s">
        <v>3446</v>
      </c>
      <c r="G175" t="s">
        <v>1518</v>
      </c>
      <c r="I175" t="s">
        <v>1515</v>
      </c>
      <c r="J175" t="s">
        <v>344</v>
      </c>
      <c r="K175" s="2" t="s">
        <v>1519</v>
      </c>
      <c r="L175" t="s">
        <v>1520</v>
      </c>
      <c r="M175" t="s">
        <v>1521</v>
      </c>
      <c r="N175" t="s">
        <v>4109</v>
      </c>
    </row>
    <row r="176" spans="1:14" x14ac:dyDescent="0.25">
      <c r="A176" t="str">
        <f t="shared" si="2"/>
        <v>0175</v>
      </c>
      <c r="B176" t="s">
        <v>1523</v>
      </c>
      <c r="C176" s="2" t="s">
        <v>1524</v>
      </c>
      <c r="D176" t="s">
        <v>349</v>
      </c>
      <c r="E176" t="s">
        <v>350</v>
      </c>
      <c r="F176" t="s">
        <v>1525</v>
      </c>
      <c r="G176" t="s">
        <v>1526</v>
      </c>
      <c r="H176" t="s">
        <v>1527</v>
      </c>
      <c r="I176" t="s">
        <v>1523</v>
      </c>
      <c r="J176" t="s">
        <v>344</v>
      </c>
      <c r="K176" s="2" t="s">
        <v>1528</v>
      </c>
      <c r="L176" t="s">
        <v>1529</v>
      </c>
      <c r="M176" t="s">
        <v>1530</v>
      </c>
      <c r="N176" t="s">
        <v>1531</v>
      </c>
    </row>
    <row r="177" spans="1:14" x14ac:dyDescent="0.25">
      <c r="A177" t="str">
        <f t="shared" si="2"/>
        <v>0176</v>
      </c>
      <c r="B177" t="s">
        <v>1532</v>
      </c>
      <c r="C177" s="2" t="s">
        <v>1533</v>
      </c>
      <c r="D177" t="s">
        <v>349</v>
      </c>
      <c r="E177" t="s">
        <v>350</v>
      </c>
      <c r="F177" t="s">
        <v>2669</v>
      </c>
      <c r="G177" t="s">
        <v>1534</v>
      </c>
      <c r="I177" t="s">
        <v>1532</v>
      </c>
      <c r="J177" t="s">
        <v>344</v>
      </c>
      <c r="K177" s="2" t="s">
        <v>1535</v>
      </c>
      <c r="L177" t="s">
        <v>1536</v>
      </c>
      <c r="M177" t="s">
        <v>1537</v>
      </c>
      <c r="N177" t="s">
        <v>2670</v>
      </c>
    </row>
    <row r="178" spans="1:14" x14ac:dyDescent="0.25">
      <c r="A178" t="str">
        <f t="shared" si="2"/>
        <v>0177</v>
      </c>
      <c r="B178" t="s">
        <v>1538</v>
      </c>
      <c r="C178" s="2" t="s">
        <v>1539</v>
      </c>
      <c r="D178" t="s">
        <v>349</v>
      </c>
      <c r="E178" t="s">
        <v>350</v>
      </c>
      <c r="F178" t="s">
        <v>1540</v>
      </c>
      <c r="G178" t="s">
        <v>1541</v>
      </c>
      <c r="I178" t="s">
        <v>1538</v>
      </c>
      <c r="J178" t="s">
        <v>344</v>
      </c>
      <c r="K178" s="2" t="s">
        <v>1542</v>
      </c>
      <c r="L178" t="s">
        <v>1543</v>
      </c>
      <c r="M178" t="s">
        <v>1544</v>
      </c>
      <c r="N178" t="s">
        <v>1545</v>
      </c>
    </row>
    <row r="179" spans="1:14" x14ac:dyDescent="0.25">
      <c r="A179" t="str">
        <f t="shared" si="2"/>
        <v>0178</v>
      </c>
      <c r="B179" t="s">
        <v>1546</v>
      </c>
      <c r="C179" s="2" t="s">
        <v>1547</v>
      </c>
      <c r="D179" t="s">
        <v>349</v>
      </c>
      <c r="E179" t="s">
        <v>350</v>
      </c>
      <c r="F179" t="s">
        <v>2549</v>
      </c>
      <c r="G179" t="s">
        <v>1549</v>
      </c>
      <c r="I179" t="s">
        <v>1546</v>
      </c>
      <c r="J179" t="s">
        <v>344</v>
      </c>
      <c r="K179" s="2" t="s">
        <v>1550</v>
      </c>
      <c r="L179" t="s">
        <v>1551</v>
      </c>
      <c r="M179" t="s">
        <v>1552</v>
      </c>
      <c r="N179" t="s">
        <v>4910</v>
      </c>
    </row>
    <row r="180" spans="1:14" x14ac:dyDescent="0.25">
      <c r="A180" t="str">
        <f t="shared" si="2"/>
        <v>0179</v>
      </c>
      <c r="B180" t="s">
        <v>3038</v>
      </c>
      <c r="C180" s="2" t="s">
        <v>3037</v>
      </c>
      <c r="D180" t="s">
        <v>349</v>
      </c>
      <c r="E180" t="s">
        <v>350</v>
      </c>
      <c r="F180" t="s">
        <v>4382</v>
      </c>
      <c r="G180" t="s">
        <v>3039</v>
      </c>
      <c r="I180" t="s">
        <v>1555</v>
      </c>
      <c r="J180" t="s">
        <v>344</v>
      </c>
      <c r="K180" s="2" t="s">
        <v>1556</v>
      </c>
      <c r="L180" t="s">
        <v>1557</v>
      </c>
      <c r="M180" t="s">
        <v>1558</v>
      </c>
      <c r="N180" t="s">
        <v>4383</v>
      </c>
    </row>
    <row r="181" spans="1:14" x14ac:dyDescent="0.25">
      <c r="A181" t="str">
        <f t="shared" si="2"/>
        <v>0180</v>
      </c>
      <c r="B181" t="s">
        <v>3041</v>
      </c>
      <c r="C181" s="2" t="s">
        <v>3040</v>
      </c>
      <c r="D181" t="s">
        <v>349</v>
      </c>
      <c r="E181" t="s">
        <v>350</v>
      </c>
      <c r="F181" t="s">
        <v>2688</v>
      </c>
      <c r="G181" t="s">
        <v>1189</v>
      </c>
      <c r="I181" t="s">
        <v>1190</v>
      </c>
      <c r="J181" t="s">
        <v>344</v>
      </c>
      <c r="K181" s="2" t="s">
        <v>1191</v>
      </c>
      <c r="L181" t="s">
        <v>1563</v>
      </c>
      <c r="M181" t="s">
        <v>1564</v>
      </c>
      <c r="N181" t="s">
        <v>2689</v>
      </c>
    </row>
    <row r="182" spans="1:14" x14ac:dyDescent="0.25">
      <c r="A182" t="str">
        <f t="shared" si="2"/>
        <v>0181</v>
      </c>
      <c r="B182" t="s">
        <v>848</v>
      </c>
      <c r="C182" s="2" t="s">
        <v>1565</v>
      </c>
      <c r="D182" t="s">
        <v>349</v>
      </c>
      <c r="E182" t="s">
        <v>350</v>
      </c>
      <c r="F182" t="s">
        <v>2671</v>
      </c>
      <c r="G182" t="s">
        <v>4911</v>
      </c>
      <c r="I182" t="s">
        <v>848</v>
      </c>
      <c r="J182" t="s">
        <v>344</v>
      </c>
      <c r="K182" s="2" t="s">
        <v>849</v>
      </c>
      <c r="L182" t="s">
        <v>1567</v>
      </c>
      <c r="M182" t="s">
        <v>1568</v>
      </c>
      <c r="N182" t="s">
        <v>2672</v>
      </c>
    </row>
    <row r="183" spans="1:14" x14ac:dyDescent="0.25">
      <c r="A183" t="str">
        <f t="shared" si="2"/>
        <v>0182</v>
      </c>
      <c r="B183" t="s">
        <v>1569</v>
      </c>
      <c r="C183" s="2" t="s">
        <v>1570</v>
      </c>
      <c r="D183" t="s">
        <v>349</v>
      </c>
      <c r="E183" t="s">
        <v>350</v>
      </c>
      <c r="F183" t="s">
        <v>4702</v>
      </c>
      <c r="G183" t="s">
        <v>1572</v>
      </c>
      <c r="I183" t="s">
        <v>1569</v>
      </c>
      <c r="J183" t="s">
        <v>344</v>
      </c>
      <c r="K183" s="2" t="s">
        <v>1573</v>
      </c>
      <c r="L183" t="s">
        <v>1574</v>
      </c>
      <c r="M183" t="s">
        <v>1575</v>
      </c>
      <c r="N183" t="s">
        <v>4703</v>
      </c>
    </row>
    <row r="184" spans="1:14" x14ac:dyDescent="0.25">
      <c r="A184" t="str">
        <f t="shared" si="2"/>
        <v>0183</v>
      </c>
      <c r="B184" t="s">
        <v>3047</v>
      </c>
      <c r="C184" s="2" t="s">
        <v>3046</v>
      </c>
      <c r="D184" t="s">
        <v>349</v>
      </c>
      <c r="E184" t="s">
        <v>350</v>
      </c>
      <c r="F184" t="s">
        <v>4363</v>
      </c>
      <c r="G184" t="s">
        <v>616</v>
      </c>
      <c r="I184" t="s">
        <v>617</v>
      </c>
      <c r="J184" t="s">
        <v>344</v>
      </c>
      <c r="K184" s="2" t="s">
        <v>618</v>
      </c>
      <c r="L184" t="s">
        <v>2881</v>
      </c>
      <c r="M184" t="s">
        <v>619</v>
      </c>
      <c r="N184" t="s">
        <v>4364</v>
      </c>
    </row>
    <row r="185" spans="1:14" x14ac:dyDescent="0.25">
      <c r="A185" t="str">
        <f t="shared" si="2"/>
        <v>0184</v>
      </c>
      <c r="B185" t="s">
        <v>1577</v>
      </c>
      <c r="C185" s="2" t="s">
        <v>1578</v>
      </c>
      <c r="D185" t="s">
        <v>349</v>
      </c>
      <c r="E185" t="s">
        <v>350</v>
      </c>
      <c r="F185" t="s">
        <v>652</v>
      </c>
      <c r="G185" t="s">
        <v>653</v>
      </c>
      <c r="I185" t="s">
        <v>650</v>
      </c>
      <c r="J185" t="s">
        <v>344</v>
      </c>
      <c r="K185" s="2" t="s">
        <v>654</v>
      </c>
      <c r="L185" t="s">
        <v>655</v>
      </c>
      <c r="M185" t="s">
        <v>656</v>
      </c>
      <c r="N185" t="s">
        <v>657</v>
      </c>
    </row>
    <row r="186" spans="1:14" x14ac:dyDescent="0.25">
      <c r="A186" t="str">
        <f t="shared" si="2"/>
        <v>0185</v>
      </c>
      <c r="B186" t="s">
        <v>1579</v>
      </c>
      <c r="C186" s="2" t="s">
        <v>1580</v>
      </c>
      <c r="D186" t="s">
        <v>349</v>
      </c>
      <c r="E186" t="s">
        <v>350</v>
      </c>
      <c r="F186" t="s">
        <v>1581</v>
      </c>
      <c r="G186" t="s">
        <v>1582</v>
      </c>
      <c r="I186" t="s">
        <v>1579</v>
      </c>
      <c r="J186" t="s">
        <v>344</v>
      </c>
      <c r="K186" s="2" t="s">
        <v>1583</v>
      </c>
      <c r="L186" t="s">
        <v>1584</v>
      </c>
      <c r="M186" t="s">
        <v>1585</v>
      </c>
      <c r="N186" t="s">
        <v>1586</v>
      </c>
    </row>
    <row r="187" spans="1:14" x14ac:dyDescent="0.25">
      <c r="A187" t="str">
        <f t="shared" si="2"/>
        <v>0186</v>
      </c>
      <c r="B187" t="s">
        <v>1587</v>
      </c>
      <c r="C187" s="2" t="s">
        <v>1588</v>
      </c>
      <c r="D187" t="s">
        <v>349</v>
      </c>
      <c r="E187" t="s">
        <v>350</v>
      </c>
      <c r="F187" t="s">
        <v>1589</v>
      </c>
      <c r="G187" t="s">
        <v>1590</v>
      </c>
      <c r="I187" t="s">
        <v>1587</v>
      </c>
      <c r="J187" t="s">
        <v>344</v>
      </c>
      <c r="K187" s="2" t="s">
        <v>1591</v>
      </c>
      <c r="L187" t="s">
        <v>1592</v>
      </c>
      <c r="M187" t="s">
        <v>1593</v>
      </c>
      <c r="N187" t="s">
        <v>1594</v>
      </c>
    </row>
    <row r="188" spans="1:14" x14ac:dyDescent="0.25">
      <c r="A188" t="str">
        <f t="shared" si="2"/>
        <v>0187</v>
      </c>
      <c r="B188" t="s">
        <v>1595</v>
      </c>
      <c r="C188" s="2" t="s">
        <v>1596</v>
      </c>
      <c r="D188" t="s">
        <v>349</v>
      </c>
      <c r="E188" t="s">
        <v>350</v>
      </c>
      <c r="F188" t="s">
        <v>4110</v>
      </c>
      <c r="G188" t="s">
        <v>1598</v>
      </c>
      <c r="H188" t="s">
        <v>1599</v>
      </c>
      <c r="I188" t="s">
        <v>1595</v>
      </c>
      <c r="J188" t="s">
        <v>344</v>
      </c>
      <c r="K188" s="2" t="s">
        <v>1600</v>
      </c>
      <c r="L188" t="s">
        <v>1601</v>
      </c>
      <c r="M188" t="s">
        <v>1602</v>
      </c>
      <c r="N188" t="s">
        <v>4111</v>
      </c>
    </row>
    <row r="189" spans="1:14" x14ac:dyDescent="0.25">
      <c r="A189" t="str">
        <f t="shared" si="2"/>
        <v>0188</v>
      </c>
      <c r="B189" t="s">
        <v>3049</v>
      </c>
      <c r="C189" s="2" t="s">
        <v>3048</v>
      </c>
      <c r="D189" t="s">
        <v>349</v>
      </c>
      <c r="E189" t="s">
        <v>350</v>
      </c>
      <c r="F189" t="s">
        <v>2633</v>
      </c>
      <c r="G189" t="s">
        <v>599</v>
      </c>
      <c r="I189" t="s">
        <v>600</v>
      </c>
      <c r="J189" t="s">
        <v>344</v>
      </c>
      <c r="K189" s="2" t="s">
        <v>601</v>
      </c>
      <c r="L189" t="s">
        <v>602</v>
      </c>
      <c r="M189" t="s">
        <v>603</v>
      </c>
      <c r="N189" t="s">
        <v>2634</v>
      </c>
    </row>
    <row r="190" spans="1:14" x14ac:dyDescent="0.25">
      <c r="A190" t="str">
        <f t="shared" si="2"/>
        <v>0189</v>
      </c>
      <c r="B190" t="s">
        <v>1604</v>
      </c>
      <c r="C190" s="2" t="s">
        <v>1605</v>
      </c>
      <c r="D190" t="s">
        <v>349</v>
      </c>
      <c r="E190" t="s">
        <v>350</v>
      </c>
      <c r="F190" t="s">
        <v>4912</v>
      </c>
      <c r="G190" t="s">
        <v>1607</v>
      </c>
      <c r="I190" t="s">
        <v>1604</v>
      </c>
      <c r="J190" t="s">
        <v>344</v>
      </c>
      <c r="K190" s="2" t="s">
        <v>1608</v>
      </c>
      <c r="L190" t="s">
        <v>1609</v>
      </c>
      <c r="M190" t="s">
        <v>1610</v>
      </c>
      <c r="N190" t="s">
        <v>4913</v>
      </c>
    </row>
    <row r="191" spans="1:14" x14ac:dyDescent="0.25">
      <c r="A191" t="str">
        <f t="shared" si="2"/>
        <v>0190</v>
      </c>
      <c r="B191" t="s">
        <v>3051</v>
      </c>
      <c r="C191" s="2" t="s">
        <v>3050</v>
      </c>
      <c r="D191" t="s">
        <v>349</v>
      </c>
      <c r="E191" t="s">
        <v>350</v>
      </c>
      <c r="F191" t="s">
        <v>2698</v>
      </c>
      <c r="G191" t="s">
        <v>3052</v>
      </c>
      <c r="I191" t="s">
        <v>1624</v>
      </c>
      <c r="J191" t="s">
        <v>344</v>
      </c>
      <c r="K191" s="2" t="s">
        <v>830</v>
      </c>
      <c r="L191" t="s">
        <v>2541</v>
      </c>
      <c r="M191" t="s">
        <v>2542</v>
      </c>
      <c r="N191" t="s">
        <v>2699</v>
      </c>
    </row>
    <row r="192" spans="1:14" x14ac:dyDescent="0.25">
      <c r="A192" t="str">
        <f t="shared" si="2"/>
        <v>0191</v>
      </c>
      <c r="B192" t="s">
        <v>1625</v>
      </c>
      <c r="C192" s="2" t="s">
        <v>1626</v>
      </c>
      <c r="D192" t="s">
        <v>349</v>
      </c>
      <c r="E192" t="s">
        <v>350</v>
      </c>
      <c r="F192" t="s">
        <v>1627</v>
      </c>
      <c r="G192" t="s">
        <v>1628</v>
      </c>
      <c r="I192" t="s">
        <v>1625</v>
      </c>
      <c r="J192" t="s">
        <v>344</v>
      </c>
      <c r="K192" s="2" t="s">
        <v>1629</v>
      </c>
      <c r="L192" t="s">
        <v>1630</v>
      </c>
      <c r="M192" t="s">
        <v>1631</v>
      </c>
      <c r="N192" t="s">
        <v>1632</v>
      </c>
    </row>
    <row r="193" spans="1:14" x14ac:dyDescent="0.25">
      <c r="A193" t="str">
        <f t="shared" si="2"/>
        <v>0192</v>
      </c>
      <c r="B193" t="s">
        <v>3054</v>
      </c>
      <c r="C193" s="2" t="s">
        <v>3053</v>
      </c>
      <c r="D193" t="s">
        <v>349</v>
      </c>
      <c r="E193" t="s">
        <v>350</v>
      </c>
      <c r="F193" t="s">
        <v>4088</v>
      </c>
      <c r="G193" t="s">
        <v>1108</v>
      </c>
      <c r="I193" t="s">
        <v>1073</v>
      </c>
      <c r="J193" t="s">
        <v>344</v>
      </c>
      <c r="K193" s="2" t="s">
        <v>1074</v>
      </c>
      <c r="L193" t="s">
        <v>1109</v>
      </c>
      <c r="M193" t="s">
        <v>1110</v>
      </c>
      <c r="N193" t="s">
        <v>4067</v>
      </c>
    </row>
    <row r="194" spans="1:14" x14ac:dyDescent="0.25">
      <c r="A194" t="str">
        <f t="shared" ref="A194:A257" si="3">LEFT(C194,4)</f>
        <v>0193</v>
      </c>
      <c r="B194" t="s">
        <v>3056</v>
      </c>
      <c r="C194" s="2" t="s">
        <v>3055</v>
      </c>
      <c r="D194" t="s">
        <v>349</v>
      </c>
      <c r="E194" t="s">
        <v>350</v>
      </c>
      <c r="F194" t="s">
        <v>2588</v>
      </c>
      <c r="G194" t="s">
        <v>2842</v>
      </c>
      <c r="I194" t="s">
        <v>384</v>
      </c>
      <c r="J194" t="s">
        <v>344</v>
      </c>
      <c r="K194" s="2" t="s">
        <v>385</v>
      </c>
      <c r="L194" t="s">
        <v>386</v>
      </c>
      <c r="M194" t="s">
        <v>387</v>
      </c>
      <c r="N194" t="s">
        <v>2589</v>
      </c>
    </row>
    <row r="195" spans="1:14" x14ac:dyDescent="0.25">
      <c r="A195" t="str">
        <f t="shared" si="3"/>
        <v>0194</v>
      </c>
      <c r="B195" t="s">
        <v>3058</v>
      </c>
      <c r="C195" s="2" t="s">
        <v>3057</v>
      </c>
      <c r="D195" t="s">
        <v>349</v>
      </c>
      <c r="E195" t="s">
        <v>350</v>
      </c>
      <c r="F195" t="s">
        <v>4363</v>
      </c>
      <c r="G195" t="s">
        <v>616</v>
      </c>
      <c r="I195" t="s">
        <v>617</v>
      </c>
      <c r="J195" t="s">
        <v>344</v>
      </c>
      <c r="K195" s="2" t="s">
        <v>618</v>
      </c>
      <c r="L195" t="s">
        <v>2881</v>
      </c>
      <c r="M195" t="s">
        <v>619</v>
      </c>
      <c r="N195" t="s">
        <v>4364</v>
      </c>
    </row>
    <row r="196" spans="1:14" x14ac:dyDescent="0.25">
      <c r="A196" t="str">
        <f t="shared" si="3"/>
        <v>0195</v>
      </c>
      <c r="B196" t="s">
        <v>3060</v>
      </c>
      <c r="C196" s="2" t="s">
        <v>3059</v>
      </c>
      <c r="D196" t="s">
        <v>349</v>
      </c>
      <c r="E196" t="s">
        <v>350</v>
      </c>
      <c r="F196" t="s">
        <v>3061</v>
      </c>
      <c r="G196" t="s">
        <v>3062</v>
      </c>
      <c r="I196" t="s">
        <v>3063</v>
      </c>
      <c r="J196" t="s">
        <v>344</v>
      </c>
      <c r="K196" s="2" t="s">
        <v>3064</v>
      </c>
      <c r="L196" t="s">
        <v>3065</v>
      </c>
      <c r="M196" t="s">
        <v>674</v>
      </c>
      <c r="N196" t="s">
        <v>3066</v>
      </c>
    </row>
    <row r="197" spans="1:14" x14ac:dyDescent="0.25">
      <c r="A197" t="str">
        <f t="shared" si="3"/>
        <v>0196</v>
      </c>
      <c r="B197" t="s">
        <v>1645</v>
      </c>
      <c r="C197" s="2" t="s">
        <v>1646</v>
      </c>
      <c r="D197" t="s">
        <v>349</v>
      </c>
      <c r="E197" t="s">
        <v>350</v>
      </c>
      <c r="F197" t="s">
        <v>1647</v>
      </c>
      <c r="G197" t="s">
        <v>1648</v>
      </c>
      <c r="I197" t="s">
        <v>1645</v>
      </c>
      <c r="J197" t="s">
        <v>344</v>
      </c>
      <c r="K197" s="2" t="s">
        <v>1649</v>
      </c>
      <c r="L197" t="s">
        <v>1650</v>
      </c>
      <c r="M197" t="s">
        <v>1651</v>
      </c>
      <c r="N197" t="s">
        <v>1652</v>
      </c>
    </row>
    <row r="198" spans="1:14" x14ac:dyDescent="0.25">
      <c r="A198" t="str">
        <f t="shared" si="3"/>
        <v>0197</v>
      </c>
      <c r="B198" t="s">
        <v>1653</v>
      </c>
      <c r="C198" s="2" t="s">
        <v>1654</v>
      </c>
      <c r="D198" t="s">
        <v>349</v>
      </c>
      <c r="E198" t="s">
        <v>350</v>
      </c>
      <c r="F198" t="s">
        <v>4113</v>
      </c>
      <c r="G198" t="s">
        <v>1656</v>
      </c>
      <c r="I198" t="s">
        <v>1653</v>
      </c>
      <c r="J198" t="s">
        <v>344</v>
      </c>
      <c r="K198" s="2" t="s">
        <v>1657</v>
      </c>
      <c r="L198" t="s">
        <v>1658</v>
      </c>
      <c r="M198" t="s">
        <v>1659</v>
      </c>
      <c r="N198" t="s">
        <v>4114</v>
      </c>
    </row>
    <row r="199" spans="1:14" x14ac:dyDescent="0.25">
      <c r="A199" t="str">
        <f t="shared" si="3"/>
        <v>0198</v>
      </c>
      <c r="B199" t="s">
        <v>343</v>
      </c>
      <c r="C199" s="2" t="s">
        <v>1681</v>
      </c>
      <c r="D199" t="s">
        <v>349</v>
      </c>
      <c r="E199" t="s">
        <v>350</v>
      </c>
      <c r="F199" t="s">
        <v>1395</v>
      </c>
      <c r="G199" t="s">
        <v>1682</v>
      </c>
      <c r="I199" t="s">
        <v>343</v>
      </c>
      <c r="J199" t="s">
        <v>344</v>
      </c>
      <c r="K199" s="2" t="s">
        <v>345</v>
      </c>
      <c r="L199" t="s">
        <v>2532</v>
      </c>
      <c r="M199" t="s">
        <v>1683</v>
      </c>
      <c r="N199" t="s">
        <v>4914</v>
      </c>
    </row>
    <row r="200" spans="1:14" x14ac:dyDescent="0.25">
      <c r="A200" t="str">
        <f t="shared" si="3"/>
        <v>0199</v>
      </c>
      <c r="B200" t="s">
        <v>1686</v>
      </c>
      <c r="C200" s="2" t="s">
        <v>1687</v>
      </c>
      <c r="D200" t="s">
        <v>349</v>
      </c>
      <c r="E200" t="s">
        <v>350</v>
      </c>
      <c r="F200" t="s">
        <v>1688</v>
      </c>
      <c r="G200" t="s">
        <v>1689</v>
      </c>
      <c r="I200" t="s">
        <v>1686</v>
      </c>
      <c r="J200" t="s">
        <v>344</v>
      </c>
      <c r="K200" s="2" t="s">
        <v>1690</v>
      </c>
      <c r="L200" t="s">
        <v>1691</v>
      </c>
      <c r="M200" t="s">
        <v>1692</v>
      </c>
      <c r="N200" t="s">
        <v>4915</v>
      </c>
    </row>
    <row r="201" spans="1:14" x14ac:dyDescent="0.25">
      <c r="A201" t="str">
        <f t="shared" si="3"/>
        <v>0200</v>
      </c>
      <c r="B201" t="s">
        <v>3069</v>
      </c>
      <c r="C201" s="2" t="s">
        <v>3068</v>
      </c>
      <c r="D201" t="s">
        <v>349</v>
      </c>
      <c r="E201" t="s">
        <v>350</v>
      </c>
      <c r="F201" t="s">
        <v>4090</v>
      </c>
      <c r="G201" t="s">
        <v>4091</v>
      </c>
      <c r="I201" t="s">
        <v>4092</v>
      </c>
      <c r="J201" t="s">
        <v>344</v>
      </c>
      <c r="K201" s="2" t="s">
        <v>3021</v>
      </c>
      <c r="L201" t="s">
        <v>3070</v>
      </c>
      <c r="M201" t="s">
        <v>1234</v>
      </c>
      <c r="N201" t="s">
        <v>4095</v>
      </c>
    </row>
    <row r="202" spans="1:14" x14ac:dyDescent="0.25">
      <c r="A202" t="str">
        <f t="shared" si="3"/>
        <v>0201</v>
      </c>
      <c r="B202" t="s">
        <v>388</v>
      </c>
      <c r="C202" s="2" t="s">
        <v>1694</v>
      </c>
      <c r="D202" t="s">
        <v>349</v>
      </c>
      <c r="E202" t="s">
        <v>350</v>
      </c>
      <c r="F202" t="s">
        <v>4916</v>
      </c>
      <c r="G202" t="s">
        <v>1695</v>
      </c>
      <c r="H202" t="s">
        <v>1696</v>
      </c>
      <c r="I202" t="s">
        <v>388</v>
      </c>
      <c r="J202" t="s">
        <v>344</v>
      </c>
      <c r="K202" s="2" t="s">
        <v>1697</v>
      </c>
      <c r="L202" t="s">
        <v>4917</v>
      </c>
      <c r="M202" t="s">
        <v>1699</v>
      </c>
      <c r="N202" t="s">
        <v>4918</v>
      </c>
    </row>
    <row r="203" spans="1:14" x14ac:dyDescent="0.25">
      <c r="A203" t="str">
        <f t="shared" si="3"/>
        <v>0202</v>
      </c>
      <c r="B203" t="s">
        <v>3072</v>
      </c>
      <c r="C203" s="2" t="s">
        <v>3071</v>
      </c>
      <c r="D203" t="s">
        <v>349</v>
      </c>
      <c r="E203" t="s">
        <v>350</v>
      </c>
      <c r="F203" t="s">
        <v>2693</v>
      </c>
      <c r="G203" t="s">
        <v>3073</v>
      </c>
      <c r="I203" t="s">
        <v>2806</v>
      </c>
      <c r="J203" t="s">
        <v>344</v>
      </c>
      <c r="K203" s="2" t="s">
        <v>3074</v>
      </c>
      <c r="L203" t="s">
        <v>2621</v>
      </c>
      <c r="M203" t="s">
        <v>674</v>
      </c>
      <c r="N203" t="s">
        <v>2694</v>
      </c>
    </row>
    <row r="204" spans="1:14" x14ac:dyDescent="0.25">
      <c r="A204" t="str">
        <f t="shared" si="3"/>
        <v>0203</v>
      </c>
      <c r="B204" t="s">
        <v>3076</v>
      </c>
      <c r="C204" s="2" t="s">
        <v>3075</v>
      </c>
      <c r="D204" t="s">
        <v>349</v>
      </c>
      <c r="E204" t="s">
        <v>350</v>
      </c>
      <c r="F204" t="s">
        <v>2227</v>
      </c>
      <c r="G204" t="s">
        <v>1702</v>
      </c>
      <c r="I204" t="s">
        <v>1703</v>
      </c>
      <c r="J204" t="s">
        <v>344</v>
      </c>
      <c r="K204" s="2" t="s">
        <v>1704</v>
      </c>
      <c r="L204" t="s">
        <v>1705</v>
      </c>
      <c r="M204" t="s">
        <v>1706</v>
      </c>
      <c r="N204" t="s">
        <v>3077</v>
      </c>
    </row>
    <row r="205" spans="1:14" x14ac:dyDescent="0.25">
      <c r="A205" t="str">
        <f t="shared" si="3"/>
        <v>0204</v>
      </c>
      <c r="B205" t="s">
        <v>1707</v>
      </c>
      <c r="C205" s="2" t="s">
        <v>1708</v>
      </c>
      <c r="D205" t="s">
        <v>349</v>
      </c>
      <c r="E205" t="s">
        <v>350</v>
      </c>
      <c r="F205" t="s">
        <v>4919</v>
      </c>
      <c r="G205" t="s">
        <v>1709</v>
      </c>
      <c r="I205" t="s">
        <v>1707</v>
      </c>
      <c r="J205" t="s">
        <v>344</v>
      </c>
      <c r="K205" s="2" t="s">
        <v>1710</v>
      </c>
      <c r="L205" t="s">
        <v>1711</v>
      </c>
      <c r="M205" t="s">
        <v>1712</v>
      </c>
      <c r="N205" t="s">
        <v>2675</v>
      </c>
    </row>
    <row r="206" spans="1:14" x14ac:dyDescent="0.25">
      <c r="A206" t="str">
        <f t="shared" si="3"/>
        <v>0205</v>
      </c>
      <c r="B206" t="s">
        <v>3079</v>
      </c>
      <c r="C206" s="2" t="s">
        <v>3078</v>
      </c>
      <c r="D206" t="s">
        <v>349</v>
      </c>
      <c r="E206" t="s">
        <v>350</v>
      </c>
      <c r="F206" t="s">
        <v>2588</v>
      </c>
      <c r="G206" t="s">
        <v>2842</v>
      </c>
      <c r="I206" t="s">
        <v>384</v>
      </c>
      <c r="J206" t="s">
        <v>344</v>
      </c>
      <c r="K206" s="2" t="s">
        <v>385</v>
      </c>
      <c r="L206" t="s">
        <v>386</v>
      </c>
      <c r="M206" t="s">
        <v>387</v>
      </c>
      <c r="N206" t="s">
        <v>2589</v>
      </c>
    </row>
    <row r="207" spans="1:14" x14ac:dyDescent="0.25">
      <c r="A207" t="str">
        <f t="shared" si="3"/>
        <v>0206</v>
      </c>
      <c r="B207" t="s">
        <v>3081</v>
      </c>
      <c r="C207" s="2" t="s">
        <v>3080</v>
      </c>
      <c r="D207" t="s">
        <v>349</v>
      </c>
      <c r="E207" t="s">
        <v>350</v>
      </c>
      <c r="F207" t="s">
        <v>3995</v>
      </c>
      <c r="G207" t="s">
        <v>4086</v>
      </c>
      <c r="I207" t="s">
        <v>984</v>
      </c>
      <c r="J207" t="s">
        <v>344</v>
      </c>
      <c r="K207" s="2" t="s">
        <v>988</v>
      </c>
      <c r="L207" t="s">
        <v>989</v>
      </c>
      <c r="M207" t="s">
        <v>990</v>
      </c>
      <c r="N207" t="s">
        <v>991</v>
      </c>
    </row>
    <row r="208" spans="1:14" x14ac:dyDescent="0.25">
      <c r="A208" t="str">
        <f t="shared" si="3"/>
        <v>0207</v>
      </c>
      <c r="B208" t="s">
        <v>1713</v>
      </c>
      <c r="C208" s="2" t="s">
        <v>1714</v>
      </c>
      <c r="D208" t="s">
        <v>349</v>
      </c>
      <c r="E208" t="s">
        <v>350</v>
      </c>
      <c r="F208" t="s">
        <v>4920</v>
      </c>
      <c r="G208" t="s">
        <v>1716</v>
      </c>
      <c r="I208" t="s">
        <v>1717</v>
      </c>
      <c r="J208" t="s">
        <v>344</v>
      </c>
      <c r="K208" s="2" t="s">
        <v>1718</v>
      </c>
      <c r="L208" t="s">
        <v>1719</v>
      </c>
      <c r="M208" t="s">
        <v>1720</v>
      </c>
      <c r="N208" t="s">
        <v>4921</v>
      </c>
    </row>
    <row r="209" spans="1:14" x14ac:dyDescent="0.25">
      <c r="A209" t="str">
        <f t="shared" si="3"/>
        <v>0208</v>
      </c>
      <c r="B209" t="s">
        <v>1346</v>
      </c>
      <c r="C209" s="2" t="s">
        <v>1722</v>
      </c>
      <c r="D209" t="s">
        <v>349</v>
      </c>
      <c r="E209" t="s">
        <v>350</v>
      </c>
      <c r="F209" t="s">
        <v>1723</v>
      </c>
      <c r="G209" t="s">
        <v>1724</v>
      </c>
      <c r="I209" t="s">
        <v>1346</v>
      </c>
      <c r="J209" t="s">
        <v>344</v>
      </c>
      <c r="K209" s="2" t="s">
        <v>1347</v>
      </c>
      <c r="L209" t="s">
        <v>1725</v>
      </c>
      <c r="M209" t="s">
        <v>1726</v>
      </c>
      <c r="N209" t="s">
        <v>1727</v>
      </c>
    </row>
    <row r="210" spans="1:14" x14ac:dyDescent="0.25">
      <c r="A210" t="str">
        <f t="shared" si="3"/>
        <v>0209</v>
      </c>
      <c r="B210" t="s">
        <v>1624</v>
      </c>
      <c r="C210" s="2" t="s">
        <v>1737</v>
      </c>
      <c r="D210" t="s">
        <v>349</v>
      </c>
      <c r="E210" t="s">
        <v>350</v>
      </c>
      <c r="F210" t="s">
        <v>1738</v>
      </c>
      <c r="G210" t="s">
        <v>2737</v>
      </c>
      <c r="H210" t="s">
        <v>972</v>
      </c>
      <c r="I210" t="s">
        <v>1624</v>
      </c>
      <c r="J210" t="s">
        <v>344</v>
      </c>
      <c r="K210" s="2" t="s">
        <v>830</v>
      </c>
      <c r="L210" t="s">
        <v>1739</v>
      </c>
      <c r="M210" t="s">
        <v>1740</v>
      </c>
      <c r="N210" t="s">
        <v>1741</v>
      </c>
    </row>
    <row r="211" spans="1:14" x14ac:dyDescent="0.25">
      <c r="A211" t="str">
        <f t="shared" si="3"/>
        <v>0210</v>
      </c>
      <c r="B211" t="s">
        <v>846</v>
      </c>
      <c r="C211" s="2" t="s">
        <v>1774</v>
      </c>
      <c r="D211" t="s">
        <v>349</v>
      </c>
      <c r="E211" t="s">
        <v>350</v>
      </c>
      <c r="F211" t="s">
        <v>4922</v>
      </c>
      <c r="G211" t="s">
        <v>1776</v>
      </c>
      <c r="I211" t="s">
        <v>846</v>
      </c>
      <c r="J211" t="s">
        <v>344</v>
      </c>
      <c r="K211" s="2" t="s">
        <v>847</v>
      </c>
      <c r="L211" t="s">
        <v>1777</v>
      </c>
      <c r="M211" t="s">
        <v>1778</v>
      </c>
      <c r="N211" t="s">
        <v>4824</v>
      </c>
    </row>
    <row r="212" spans="1:14" x14ac:dyDescent="0.25">
      <c r="A212" t="str">
        <f t="shared" si="3"/>
        <v>0211</v>
      </c>
      <c r="B212" t="s">
        <v>1742</v>
      </c>
      <c r="C212" s="2" t="s">
        <v>1743</v>
      </c>
      <c r="D212" t="s">
        <v>349</v>
      </c>
      <c r="E212" t="s">
        <v>350</v>
      </c>
      <c r="F212" t="s">
        <v>2676</v>
      </c>
      <c r="G212" t="s">
        <v>1744</v>
      </c>
      <c r="I212" t="s">
        <v>1742</v>
      </c>
      <c r="J212" t="s">
        <v>344</v>
      </c>
      <c r="K212" s="2" t="s">
        <v>1745</v>
      </c>
      <c r="L212" t="s">
        <v>1746</v>
      </c>
      <c r="M212" t="s">
        <v>1747</v>
      </c>
      <c r="N212" t="s">
        <v>2677</v>
      </c>
    </row>
    <row r="213" spans="1:14" x14ac:dyDescent="0.25">
      <c r="A213" t="str">
        <f t="shared" si="3"/>
        <v>0212</v>
      </c>
      <c r="B213" t="s">
        <v>1748</v>
      </c>
      <c r="C213" s="2" t="s">
        <v>1749</v>
      </c>
      <c r="D213" t="s">
        <v>349</v>
      </c>
      <c r="E213" t="s">
        <v>350</v>
      </c>
      <c r="F213" t="s">
        <v>4386</v>
      </c>
      <c r="G213" t="s">
        <v>1751</v>
      </c>
      <c r="I213" t="s">
        <v>1748</v>
      </c>
      <c r="J213" t="s">
        <v>344</v>
      </c>
      <c r="K213" s="2" t="s">
        <v>1752</v>
      </c>
      <c r="L213" t="s">
        <v>1753</v>
      </c>
      <c r="M213" t="s">
        <v>1754</v>
      </c>
      <c r="N213" t="s">
        <v>4387</v>
      </c>
    </row>
    <row r="214" spans="1:14" x14ac:dyDescent="0.25">
      <c r="A214" t="str">
        <f t="shared" si="3"/>
        <v>0213</v>
      </c>
      <c r="B214" t="s">
        <v>1794</v>
      </c>
      <c r="C214" s="2" t="s">
        <v>1795</v>
      </c>
      <c r="D214" t="s">
        <v>349</v>
      </c>
      <c r="E214" t="s">
        <v>350</v>
      </c>
      <c r="F214" t="s">
        <v>4015</v>
      </c>
      <c r="G214" t="s">
        <v>1788</v>
      </c>
      <c r="I214" t="s">
        <v>1789</v>
      </c>
      <c r="J214" t="s">
        <v>344</v>
      </c>
      <c r="K214" s="2" t="s">
        <v>1790</v>
      </c>
      <c r="L214" t="s">
        <v>1796</v>
      </c>
      <c r="M214" t="s">
        <v>1792</v>
      </c>
      <c r="N214" t="s">
        <v>4016</v>
      </c>
    </row>
    <row r="215" spans="1:14" x14ac:dyDescent="0.25">
      <c r="A215" t="str">
        <f t="shared" si="3"/>
        <v>0214</v>
      </c>
      <c r="B215" t="s">
        <v>1797</v>
      </c>
      <c r="C215" s="2" t="s">
        <v>1798</v>
      </c>
      <c r="D215" t="s">
        <v>349</v>
      </c>
      <c r="E215" t="s">
        <v>350</v>
      </c>
      <c r="F215" t="s">
        <v>2683</v>
      </c>
      <c r="G215" t="s">
        <v>1799</v>
      </c>
      <c r="I215" t="s">
        <v>1800</v>
      </c>
      <c r="J215" t="s">
        <v>344</v>
      </c>
      <c r="K215" s="2" t="s">
        <v>1801</v>
      </c>
      <c r="L215" t="s">
        <v>1802</v>
      </c>
      <c r="M215" t="s">
        <v>1803</v>
      </c>
      <c r="N215" t="s">
        <v>4115</v>
      </c>
    </row>
    <row r="216" spans="1:14" x14ac:dyDescent="0.25">
      <c r="A216" t="str">
        <f t="shared" si="3"/>
        <v>0215</v>
      </c>
      <c r="B216" t="s">
        <v>1756</v>
      </c>
      <c r="C216" s="2" t="s">
        <v>1757</v>
      </c>
      <c r="D216" t="s">
        <v>349</v>
      </c>
      <c r="E216" t="s">
        <v>350</v>
      </c>
      <c r="F216" t="s">
        <v>4707</v>
      </c>
      <c r="G216" t="s">
        <v>1758</v>
      </c>
      <c r="I216" t="s">
        <v>1756</v>
      </c>
      <c r="J216" t="s">
        <v>344</v>
      </c>
      <c r="K216" s="2" t="s">
        <v>1759</v>
      </c>
      <c r="L216" t="s">
        <v>1760</v>
      </c>
      <c r="M216" t="s">
        <v>1761</v>
      </c>
      <c r="N216" t="s">
        <v>4708</v>
      </c>
    </row>
    <row r="217" spans="1:14" x14ac:dyDescent="0.25">
      <c r="A217" t="str">
        <f t="shared" si="3"/>
        <v>0216</v>
      </c>
      <c r="B217" t="s">
        <v>3088</v>
      </c>
      <c r="C217" s="2" t="s">
        <v>3087</v>
      </c>
      <c r="D217" t="s">
        <v>349</v>
      </c>
      <c r="E217" t="s">
        <v>350</v>
      </c>
      <c r="F217" t="s">
        <v>4923</v>
      </c>
      <c r="G217" t="s">
        <v>2873</v>
      </c>
      <c r="I217" t="s">
        <v>581</v>
      </c>
      <c r="J217" t="s">
        <v>344</v>
      </c>
      <c r="K217" s="2" t="s">
        <v>582</v>
      </c>
      <c r="L217" t="s">
        <v>2733</v>
      </c>
      <c r="M217" t="s">
        <v>2874</v>
      </c>
      <c r="N217" t="s">
        <v>4924</v>
      </c>
    </row>
    <row r="218" spans="1:14" x14ac:dyDescent="0.25">
      <c r="A218" t="str">
        <f t="shared" si="3"/>
        <v>0217</v>
      </c>
      <c r="B218" t="s">
        <v>1764</v>
      </c>
      <c r="C218" s="2" t="s">
        <v>1765</v>
      </c>
      <c r="D218" t="s">
        <v>349</v>
      </c>
      <c r="E218" t="s">
        <v>350</v>
      </c>
      <c r="F218" t="s">
        <v>4013</v>
      </c>
      <c r="G218" t="s">
        <v>1767</v>
      </c>
      <c r="I218" t="s">
        <v>1764</v>
      </c>
      <c r="J218" t="s">
        <v>344</v>
      </c>
      <c r="K218" s="2" t="s">
        <v>1768</v>
      </c>
      <c r="L218" t="s">
        <v>1769</v>
      </c>
      <c r="M218" t="s">
        <v>1770</v>
      </c>
      <c r="N218" t="s">
        <v>4014</v>
      </c>
    </row>
    <row r="219" spans="1:14" x14ac:dyDescent="0.25">
      <c r="A219" t="str">
        <f t="shared" si="3"/>
        <v>0218</v>
      </c>
      <c r="B219" t="s">
        <v>1820</v>
      </c>
      <c r="C219" s="2" t="s">
        <v>1821</v>
      </c>
      <c r="D219" t="s">
        <v>349</v>
      </c>
      <c r="E219" t="s">
        <v>350</v>
      </c>
      <c r="F219" t="s">
        <v>4925</v>
      </c>
      <c r="G219" t="s">
        <v>1823</v>
      </c>
      <c r="I219" t="s">
        <v>1820</v>
      </c>
      <c r="J219" t="s">
        <v>344</v>
      </c>
      <c r="K219" s="2" t="s">
        <v>1824</v>
      </c>
      <c r="L219" t="s">
        <v>1825</v>
      </c>
      <c r="M219" t="s">
        <v>1826</v>
      </c>
      <c r="N219" t="s">
        <v>4926</v>
      </c>
    </row>
    <row r="220" spans="1:14" x14ac:dyDescent="0.25">
      <c r="A220" t="str">
        <f t="shared" si="3"/>
        <v>0219</v>
      </c>
      <c r="B220" t="s">
        <v>1828</v>
      </c>
      <c r="C220" s="2" t="s">
        <v>1829</v>
      </c>
      <c r="D220" t="s">
        <v>349</v>
      </c>
      <c r="E220" t="s">
        <v>350</v>
      </c>
      <c r="F220" t="s">
        <v>1830</v>
      </c>
      <c r="G220" t="s">
        <v>1831</v>
      </c>
      <c r="I220" t="s">
        <v>1828</v>
      </c>
      <c r="J220" t="s">
        <v>344</v>
      </c>
      <c r="K220" s="2" t="s">
        <v>1832</v>
      </c>
      <c r="L220" t="s">
        <v>1833</v>
      </c>
      <c r="M220" t="s">
        <v>1834</v>
      </c>
      <c r="N220" t="s">
        <v>1835</v>
      </c>
    </row>
    <row r="221" spans="1:14" x14ac:dyDescent="0.25">
      <c r="A221" t="str">
        <f t="shared" si="3"/>
        <v>0220</v>
      </c>
      <c r="B221" t="s">
        <v>1836</v>
      </c>
      <c r="C221" s="2" t="s">
        <v>1837</v>
      </c>
      <c r="D221" t="s">
        <v>349</v>
      </c>
      <c r="E221" t="s">
        <v>350</v>
      </c>
      <c r="F221" t="s">
        <v>2535</v>
      </c>
      <c r="G221" t="s">
        <v>1838</v>
      </c>
      <c r="H221" t="s">
        <v>1839</v>
      </c>
      <c r="I221" t="s">
        <v>1836</v>
      </c>
      <c r="J221" t="s">
        <v>344</v>
      </c>
      <c r="K221" s="2" t="s">
        <v>1840</v>
      </c>
      <c r="L221" t="s">
        <v>1841</v>
      </c>
      <c r="M221" t="s">
        <v>1842</v>
      </c>
      <c r="N221" t="s">
        <v>2536</v>
      </c>
    </row>
    <row r="222" spans="1:14" x14ac:dyDescent="0.25">
      <c r="A222" t="str">
        <f t="shared" si="3"/>
        <v>0221</v>
      </c>
      <c r="B222" t="s">
        <v>1843</v>
      </c>
      <c r="C222" s="2" t="s">
        <v>1844</v>
      </c>
      <c r="D222" t="s">
        <v>349</v>
      </c>
      <c r="E222" t="s">
        <v>350</v>
      </c>
      <c r="F222" t="s">
        <v>4665</v>
      </c>
      <c r="G222" t="s">
        <v>414</v>
      </c>
      <c r="I222" t="s">
        <v>415</v>
      </c>
      <c r="J222" t="s">
        <v>344</v>
      </c>
      <c r="K222" s="2" t="s">
        <v>416</v>
      </c>
      <c r="L222" t="s">
        <v>417</v>
      </c>
      <c r="M222" t="s">
        <v>418</v>
      </c>
      <c r="N222" t="s">
        <v>4438</v>
      </c>
    </row>
    <row r="223" spans="1:14" x14ac:dyDescent="0.25">
      <c r="A223" t="str">
        <f t="shared" si="3"/>
        <v>0222</v>
      </c>
      <c r="B223" t="s">
        <v>3090</v>
      </c>
      <c r="C223" s="2" t="s">
        <v>3089</v>
      </c>
      <c r="D223" t="s">
        <v>349</v>
      </c>
      <c r="E223" t="s">
        <v>350</v>
      </c>
      <c r="F223" t="s">
        <v>2693</v>
      </c>
      <c r="G223" t="s">
        <v>3091</v>
      </c>
      <c r="H223" t="s">
        <v>3092</v>
      </c>
      <c r="I223" t="s">
        <v>2809</v>
      </c>
      <c r="J223" t="s">
        <v>344</v>
      </c>
      <c r="K223" s="2" t="s">
        <v>3093</v>
      </c>
      <c r="L223" t="s">
        <v>2621</v>
      </c>
      <c r="M223" t="s">
        <v>674</v>
      </c>
      <c r="N223" t="s">
        <v>2694</v>
      </c>
    </row>
    <row r="224" spans="1:14" x14ac:dyDescent="0.25">
      <c r="A224" t="str">
        <f t="shared" si="3"/>
        <v>0223</v>
      </c>
      <c r="B224" t="s">
        <v>1856</v>
      </c>
      <c r="C224" s="2" t="s">
        <v>1857</v>
      </c>
      <c r="D224" t="s">
        <v>349</v>
      </c>
      <c r="E224" t="s">
        <v>350</v>
      </c>
      <c r="F224" t="s">
        <v>2607</v>
      </c>
      <c r="G224" t="s">
        <v>1859</v>
      </c>
      <c r="H224" t="s">
        <v>1860</v>
      </c>
      <c r="I224" t="s">
        <v>1856</v>
      </c>
      <c r="J224" t="s">
        <v>344</v>
      </c>
      <c r="K224" s="2" t="s">
        <v>1861</v>
      </c>
      <c r="L224" t="s">
        <v>1862</v>
      </c>
      <c r="M224" t="s">
        <v>1863</v>
      </c>
      <c r="N224" t="s">
        <v>4116</v>
      </c>
    </row>
    <row r="225" spans="1:14" x14ac:dyDescent="0.25">
      <c r="A225" t="str">
        <f t="shared" si="3"/>
        <v>0224</v>
      </c>
      <c r="B225" t="s">
        <v>669</v>
      </c>
      <c r="C225" s="2" t="s">
        <v>1865</v>
      </c>
      <c r="D225" t="s">
        <v>349</v>
      </c>
      <c r="E225" t="s">
        <v>350</v>
      </c>
      <c r="F225" t="s">
        <v>4310</v>
      </c>
      <c r="G225" t="s">
        <v>668</v>
      </c>
      <c r="I225" t="s">
        <v>669</v>
      </c>
      <c r="J225" t="s">
        <v>344</v>
      </c>
      <c r="K225" s="2" t="s">
        <v>670</v>
      </c>
      <c r="L225" t="s">
        <v>671</v>
      </c>
      <c r="M225" t="s">
        <v>672</v>
      </c>
      <c r="N225" t="s">
        <v>4311</v>
      </c>
    </row>
    <row r="226" spans="1:14" x14ac:dyDescent="0.25">
      <c r="A226" t="str">
        <f t="shared" si="3"/>
        <v>0225</v>
      </c>
      <c r="B226" t="s">
        <v>3096</v>
      </c>
      <c r="C226" s="2" t="s">
        <v>3095</v>
      </c>
      <c r="D226" t="s">
        <v>349</v>
      </c>
      <c r="E226" t="s">
        <v>350</v>
      </c>
      <c r="F226" t="s">
        <v>4680</v>
      </c>
      <c r="G226" t="s">
        <v>3097</v>
      </c>
      <c r="I226" t="s">
        <v>1036</v>
      </c>
      <c r="J226" t="s">
        <v>344</v>
      </c>
      <c r="K226" s="2" t="s">
        <v>1037</v>
      </c>
      <c r="L226" t="s">
        <v>3098</v>
      </c>
      <c r="M226" t="s">
        <v>1039</v>
      </c>
      <c r="N226" t="s">
        <v>4682</v>
      </c>
    </row>
    <row r="227" spans="1:14" x14ac:dyDescent="0.25">
      <c r="A227" t="str">
        <f t="shared" si="3"/>
        <v>0226</v>
      </c>
      <c r="B227" t="s">
        <v>1866</v>
      </c>
      <c r="C227" s="2" t="s">
        <v>1867</v>
      </c>
      <c r="D227" t="s">
        <v>349</v>
      </c>
      <c r="E227" t="s">
        <v>350</v>
      </c>
      <c r="F227" t="s">
        <v>4388</v>
      </c>
      <c r="G227" t="s">
        <v>1868</v>
      </c>
      <c r="I227" t="s">
        <v>1866</v>
      </c>
      <c r="J227" t="s">
        <v>344</v>
      </c>
      <c r="K227" s="2" t="s">
        <v>1869</v>
      </c>
      <c r="L227" t="s">
        <v>2480</v>
      </c>
      <c r="M227" t="s">
        <v>1870</v>
      </c>
      <c r="N227" t="s">
        <v>4389</v>
      </c>
    </row>
    <row r="228" spans="1:14" x14ac:dyDescent="0.25">
      <c r="A228" t="str">
        <f t="shared" si="3"/>
        <v>0227</v>
      </c>
      <c r="B228" t="s">
        <v>1871</v>
      </c>
      <c r="C228" s="2" t="s">
        <v>1872</v>
      </c>
      <c r="D228" t="s">
        <v>349</v>
      </c>
      <c r="E228" t="s">
        <v>350</v>
      </c>
      <c r="F228" t="s">
        <v>4927</v>
      </c>
      <c r="G228" t="s">
        <v>2685</v>
      </c>
      <c r="I228" t="s">
        <v>1871</v>
      </c>
      <c r="J228" t="s">
        <v>344</v>
      </c>
      <c r="K228" s="2" t="s">
        <v>1874</v>
      </c>
      <c r="L228" t="s">
        <v>1875</v>
      </c>
      <c r="M228" t="s">
        <v>1876</v>
      </c>
      <c r="N228" t="s">
        <v>4830</v>
      </c>
    </row>
    <row r="229" spans="1:14" x14ac:dyDescent="0.25">
      <c r="A229" t="str">
        <f t="shared" si="3"/>
        <v>0228</v>
      </c>
      <c r="B229" t="s">
        <v>3102</v>
      </c>
      <c r="C229" s="2" t="s">
        <v>3101</v>
      </c>
      <c r="D229" t="s">
        <v>349</v>
      </c>
      <c r="E229" t="s">
        <v>350</v>
      </c>
      <c r="F229" t="s">
        <v>1285</v>
      </c>
      <c r="G229" t="s">
        <v>1286</v>
      </c>
      <c r="I229" t="s">
        <v>1287</v>
      </c>
      <c r="J229" t="s">
        <v>344</v>
      </c>
      <c r="K229" s="2" t="s">
        <v>1288</v>
      </c>
      <c r="L229" t="s">
        <v>1289</v>
      </c>
      <c r="M229" t="s">
        <v>1290</v>
      </c>
      <c r="N229" t="s">
        <v>3005</v>
      </c>
    </row>
    <row r="230" spans="1:14" x14ac:dyDescent="0.25">
      <c r="A230" t="str">
        <f t="shared" si="3"/>
        <v>0229</v>
      </c>
      <c r="B230" t="s">
        <v>1885</v>
      </c>
      <c r="C230" s="2" t="s">
        <v>1886</v>
      </c>
      <c r="D230" t="s">
        <v>349</v>
      </c>
      <c r="E230" t="s">
        <v>350</v>
      </c>
      <c r="F230" t="s">
        <v>4117</v>
      </c>
      <c r="G230" t="s">
        <v>2538</v>
      </c>
      <c r="I230" t="s">
        <v>1885</v>
      </c>
      <c r="J230" t="s">
        <v>344</v>
      </c>
      <c r="K230" s="2" t="s">
        <v>1887</v>
      </c>
      <c r="L230" t="s">
        <v>1888</v>
      </c>
      <c r="M230" t="s">
        <v>1889</v>
      </c>
      <c r="N230" t="s">
        <v>4118</v>
      </c>
    </row>
    <row r="231" spans="1:14" x14ac:dyDescent="0.25">
      <c r="A231" t="str">
        <f t="shared" si="3"/>
        <v>0230</v>
      </c>
      <c r="B231" t="s">
        <v>1890</v>
      </c>
      <c r="C231" s="2" t="s">
        <v>1891</v>
      </c>
      <c r="D231" t="s">
        <v>349</v>
      </c>
      <c r="E231" t="s">
        <v>350</v>
      </c>
      <c r="F231" t="s">
        <v>4877</v>
      </c>
      <c r="G231" t="s">
        <v>398</v>
      </c>
      <c r="H231" t="s">
        <v>1892</v>
      </c>
      <c r="I231" t="s">
        <v>395</v>
      </c>
      <c r="J231" t="s">
        <v>344</v>
      </c>
      <c r="K231" s="2" t="s">
        <v>399</v>
      </c>
      <c r="L231" t="s">
        <v>400</v>
      </c>
      <c r="M231" t="s">
        <v>401</v>
      </c>
      <c r="N231" t="s">
        <v>4878</v>
      </c>
    </row>
    <row r="232" spans="1:14" x14ac:dyDescent="0.25">
      <c r="A232" t="str">
        <f t="shared" si="3"/>
        <v>0231</v>
      </c>
      <c r="B232" t="s">
        <v>1893</v>
      </c>
      <c r="C232" s="2" t="s">
        <v>1894</v>
      </c>
      <c r="D232" t="s">
        <v>349</v>
      </c>
      <c r="E232" t="s">
        <v>350</v>
      </c>
      <c r="F232" t="s">
        <v>1895</v>
      </c>
      <c r="G232" t="s">
        <v>1896</v>
      </c>
      <c r="H232" t="s">
        <v>1062</v>
      </c>
      <c r="I232" t="s">
        <v>1893</v>
      </c>
      <c r="J232" t="s">
        <v>344</v>
      </c>
      <c r="K232" s="2" t="s">
        <v>1897</v>
      </c>
      <c r="L232" t="s">
        <v>1898</v>
      </c>
      <c r="M232" t="s">
        <v>1899</v>
      </c>
      <c r="N232" t="s">
        <v>1900</v>
      </c>
    </row>
    <row r="233" spans="1:14" x14ac:dyDescent="0.25">
      <c r="A233" t="str">
        <f t="shared" si="3"/>
        <v>0232</v>
      </c>
      <c r="B233" t="s">
        <v>3104</v>
      </c>
      <c r="C233" s="2" t="s">
        <v>3103</v>
      </c>
      <c r="D233" t="s">
        <v>349</v>
      </c>
      <c r="E233" t="s">
        <v>350</v>
      </c>
      <c r="F233" t="s">
        <v>2678</v>
      </c>
      <c r="G233" t="s">
        <v>439</v>
      </c>
      <c r="I233" t="s">
        <v>2813</v>
      </c>
      <c r="J233" t="s">
        <v>344</v>
      </c>
      <c r="K233" s="2" t="s">
        <v>2681</v>
      </c>
      <c r="L233" t="s">
        <v>440</v>
      </c>
      <c r="M233" t="s">
        <v>441</v>
      </c>
      <c r="N233" t="s">
        <v>2682</v>
      </c>
    </row>
    <row r="234" spans="1:14" x14ac:dyDescent="0.25">
      <c r="A234" t="str">
        <f t="shared" si="3"/>
        <v>0233</v>
      </c>
      <c r="B234" t="s">
        <v>3106</v>
      </c>
      <c r="C234" s="2" t="s">
        <v>3105</v>
      </c>
      <c r="D234" t="s">
        <v>349</v>
      </c>
      <c r="E234" t="s">
        <v>350</v>
      </c>
      <c r="F234" t="s">
        <v>4082</v>
      </c>
      <c r="G234" t="s">
        <v>514</v>
      </c>
      <c r="I234" t="s">
        <v>515</v>
      </c>
      <c r="J234" t="s">
        <v>344</v>
      </c>
      <c r="K234" s="2" t="s">
        <v>516</v>
      </c>
      <c r="L234" t="s">
        <v>517</v>
      </c>
      <c r="M234" t="s">
        <v>518</v>
      </c>
      <c r="N234" t="s">
        <v>4083</v>
      </c>
    </row>
    <row r="235" spans="1:14" x14ac:dyDescent="0.25">
      <c r="A235" t="str">
        <f t="shared" si="3"/>
        <v>0234</v>
      </c>
      <c r="B235" t="s">
        <v>1903</v>
      </c>
      <c r="C235" s="2" t="s">
        <v>1904</v>
      </c>
      <c r="D235" t="s">
        <v>349</v>
      </c>
      <c r="E235" t="s">
        <v>350</v>
      </c>
      <c r="F235" t="s">
        <v>2607</v>
      </c>
      <c r="G235" t="s">
        <v>1905</v>
      </c>
      <c r="I235" t="s">
        <v>1903</v>
      </c>
      <c r="J235" t="s">
        <v>344</v>
      </c>
      <c r="K235" s="2" t="s">
        <v>1906</v>
      </c>
      <c r="L235" t="s">
        <v>1907</v>
      </c>
      <c r="M235" t="s">
        <v>1908</v>
      </c>
      <c r="N235" t="s">
        <v>4116</v>
      </c>
    </row>
    <row r="236" spans="1:14" x14ac:dyDescent="0.25">
      <c r="A236" t="str">
        <f t="shared" si="3"/>
        <v>0235</v>
      </c>
      <c r="B236" t="s">
        <v>3108</v>
      </c>
      <c r="C236" s="2" t="s">
        <v>3107</v>
      </c>
      <c r="D236" t="s">
        <v>349</v>
      </c>
      <c r="E236" t="s">
        <v>350</v>
      </c>
      <c r="F236" t="s">
        <v>1662</v>
      </c>
      <c r="G236" t="s">
        <v>3109</v>
      </c>
      <c r="I236" t="s">
        <v>1664</v>
      </c>
      <c r="J236" t="s">
        <v>344</v>
      </c>
      <c r="K236" s="2" t="s">
        <v>1665</v>
      </c>
      <c r="L236" t="s">
        <v>1666</v>
      </c>
      <c r="M236" t="s">
        <v>3110</v>
      </c>
      <c r="N236" t="s">
        <v>1667</v>
      </c>
    </row>
    <row r="237" spans="1:14" x14ac:dyDescent="0.25">
      <c r="A237" t="str">
        <f t="shared" si="3"/>
        <v>0236</v>
      </c>
      <c r="B237" t="s">
        <v>1916</v>
      </c>
      <c r="C237" s="2" t="s">
        <v>1917</v>
      </c>
      <c r="D237" t="s">
        <v>349</v>
      </c>
      <c r="E237" t="s">
        <v>350</v>
      </c>
      <c r="F237" t="s">
        <v>4119</v>
      </c>
      <c r="G237" t="s">
        <v>1919</v>
      </c>
      <c r="I237" t="s">
        <v>1916</v>
      </c>
      <c r="J237" t="s">
        <v>344</v>
      </c>
      <c r="K237" s="2" t="s">
        <v>1920</v>
      </c>
      <c r="L237" t="s">
        <v>1921</v>
      </c>
      <c r="M237" t="s">
        <v>1922</v>
      </c>
      <c r="N237" t="s">
        <v>4120</v>
      </c>
    </row>
    <row r="238" spans="1:14" x14ac:dyDescent="0.25">
      <c r="A238" t="str">
        <f t="shared" si="3"/>
        <v>0237</v>
      </c>
      <c r="B238" t="s">
        <v>3112</v>
      </c>
      <c r="C238" s="2" t="s">
        <v>3111</v>
      </c>
      <c r="D238" t="s">
        <v>349</v>
      </c>
      <c r="E238" t="s">
        <v>350</v>
      </c>
      <c r="F238" t="s">
        <v>4096</v>
      </c>
      <c r="G238" t="s">
        <v>728</v>
      </c>
      <c r="I238" t="s">
        <v>443</v>
      </c>
      <c r="J238" t="s">
        <v>344</v>
      </c>
      <c r="K238" s="2" t="s">
        <v>444</v>
      </c>
      <c r="L238" t="s">
        <v>445</v>
      </c>
      <c r="M238" t="s">
        <v>446</v>
      </c>
      <c r="N238" t="s">
        <v>4097</v>
      </c>
    </row>
    <row r="239" spans="1:14" x14ac:dyDescent="0.25">
      <c r="A239" t="str">
        <f t="shared" si="3"/>
        <v>0238</v>
      </c>
      <c r="B239" t="s">
        <v>1924</v>
      </c>
      <c r="C239" s="2" t="s">
        <v>1925</v>
      </c>
      <c r="D239" t="s">
        <v>349</v>
      </c>
      <c r="E239" t="s">
        <v>350</v>
      </c>
      <c r="F239" t="s">
        <v>4525</v>
      </c>
      <c r="G239" t="s">
        <v>1927</v>
      </c>
      <c r="I239" t="s">
        <v>1924</v>
      </c>
      <c r="J239" t="s">
        <v>344</v>
      </c>
      <c r="K239" s="2" t="s">
        <v>1928</v>
      </c>
      <c r="L239" t="s">
        <v>1929</v>
      </c>
      <c r="M239" t="s">
        <v>1930</v>
      </c>
      <c r="N239" t="s">
        <v>4526</v>
      </c>
    </row>
    <row r="240" spans="1:14" x14ac:dyDescent="0.25">
      <c r="A240" t="str">
        <f t="shared" si="3"/>
        <v>0239</v>
      </c>
      <c r="B240" t="s">
        <v>1932</v>
      </c>
      <c r="C240" s="2" t="s">
        <v>1933</v>
      </c>
      <c r="D240" t="s">
        <v>349</v>
      </c>
      <c r="E240" t="s">
        <v>350</v>
      </c>
      <c r="F240" t="s">
        <v>4121</v>
      </c>
      <c r="G240" t="s">
        <v>2692</v>
      </c>
      <c r="I240" t="s">
        <v>1932</v>
      </c>
      <c r="J240" t="s">
        <v>344</v>
      </c>
      <c r="K240" s="2" t="s">
        <v>1935</v>
      </c>
      <c r="L240" t="s">
        <v>1936</v>
      </c>
      <c r="M240" t="s">
        <v>1937</v>
      </c>
      <c r="N240" t="s">
        <v>4122</v>
      </c>
    </row>
    <row r="241" spans="1:14" x14ac:dyDescent="0.25">
      <c r="A241" t="str">
        <f t="shared" si="3"/>
        <v>0240</v>
      </c>
      <c r="B241" t="s">
        <v>1939</v>
      </c>
      <c r="C241" s="2" t="s">
        <v>1940</v>
      </c>
      <c r="D241" t="s">
        <v>349</v>
      </c>
      <c r="E241" t="s">
        <v>350</v>
      </c>
      <c r="F241" t="s">
        <v>4000</v>
      </c>
      <c r="G241" t="s">
        <v>1203</v>
      </c>
      <c r="I241" t="s">
        <v>1204</v>
      </c>
      <c r="J241" t="s">
        <v>344</v>
      </c>
      <c r="K241" s="2" t="s">
        <v>1205</v>
      </c>
      <c r="L241" t="s">
        <v>1206</v>
      </c>
      <c r="M241" t="s">
        <v>1207</v>
      </c>
      <c r="N241" t="s">
        <v>4001</v>
      </c>
    </row>
    <row r="242" spans="1:14" x14ac:dyDescent="0.25">
      <c r="A242" t="str">
        <f t="shared" si="3"/>
        <v>0241</v>
      </c>
      <c r="B242" t="s">
        <v>3115</v>
      </c>
      <c r="C242" s="2" t="s">
        <v>3114</v>
      </c>
      <c r="D242" t="s">
        <v>349</v>
      </c>
      <c r="E242" t="s">
        <v>350</v>
      </c>
      <c r="F242" t="s">
        <v>1285</v>
      </c>
      <c r="G242" t="s">
        <v>1286</v>
      </c>
      <c r="I242" t="s">
        <v>1287</v>
      </c>
      <c r="J242" t="s">
        <v>344</v>
      </c>
      <c r="K242" s="2" t="s">
        <v>1288</v>
      </c>
      <c r="L242" t="s">
        <v>1289</v>
      </c>
      <c r="M242" t="s">
        <v>1290</v>
      </c>
      <c r="N242" t="s">
        <v>3005</v>
      </c>
    </row>
    <row r="243" spans="1:14" x14ac:dyDescent="0.25">
      <c r="A243" t="str">
        <f t="shared" si="3"/>
        <v>0242</v>
      </c>
      <c r="B243" t="s">
        <v>1941</v>
      </c>
      <c r="C243" s="2" t="s">
        <v>1942</v>
      </c>
      <c r="D243" t="s">
        <v>349</v>
      </c>
      <c r="E243" t="s">
        <v>350</v>
      </c>
      <c r="F243" t="s">
        <v>4709</v>
      </c>
      <c r="G243" t="s">
        <v>4017</v>
      </c>
      <c r="I243" t="s">
        <v>1941</v>
      </c>
      <c r="J243" t="s">
        <v>344</v>
      </c>
      <c r="K243" s="2" t="s">
        <v>1945</v>
      </c>
      <c r="L243" t="s">
        <v>4018</v>
      </c>
      <c r="M243" t="s">
        <v>1947</v>
      </c>
      <c r="N243" t="s">
        <v>4436</v>
      </c>
    </row>
    <row r="244" spans="1:14" x14ac:dyDescent="0.25">
      <c r="A244" t="str">
        <f t="shared" si="3"/>
        <v>0243</v>
      </c>
      <c r="B244" t="s">
        <v>1962</v>
      </c>
      <c r="C244" s="2" t="s">
        <v>1963</v>
      </c>
      <c r="D244" t="s">
        <v>349</v>
      </c>
      <c r="E244" t="s">
        <v>350</v>
      </c>
      <c r="F244" t="s">
        <v>4123</v>
      </c>
      <c r="G244" t="s">
        <v>1965</v>
      </c>
      <c r="I244" t="s">
        <v>1962</v>
      </c>
      <c r="J244" t="s">
        <v>344</v>
      </c>
      <c r="K244" s="2" t="s">
        <v>1966</v>
      </c>
      <c r="L244" t="s">
        <v>1967</v>
      </c>
      <c r="M244" t="s">
        <v>1968</v>
      </c>
      <c r="N244" t="s">
        <v>4124</v>
      </c>
    </row>
    <row r="245" spans="1:14" x14ac:dyDescent="0.25">
      <c r="A245" t="str">
        <f t="shared" si="3"/>
        <v>0244</v>
      </c>
      <c r="B245" t="s">
        <v>1973</v>
      </c>
      <c r="C245" s="2" t="s">
        <v>1974</v>
      </c>
      <c r="D245" t="s">
        <v>349</v>
      </c>
      <c r="E245" t="s">
        <v>350</v>
      </c>
      <c r="F245" t="s">
        <v>2695</v>
      </c>
      <c r="G245" t="s">
        <v>1976</v>
      </c>
      <c r="I245" t="s">
        <v>1973</v>
      </c>
      <c r="J245" t="s">
        <v>344</v>
      </c>
      <c r="K245" s="2" t="s">
        <v>1977</v>
      </c>
      <c r="L245" t="s">
        <v>1978</v>
      </c>
      <c r="M245" t="s">
        <v>1979</v>
      </c>
      <c r="N245" t="s">
        <v>2696</v>
      </c>
    </row>
    <row r="246" spans="1:14" x14ac:dyDescent="0.25">
      <c r="A246" t="str">
        <f t="shared" si="3"/>
        <v>0245</v>
      </c>
      <c r="B246" t="s">
        <v>3119</v>
      </c>
      <c r="C246" s="2" t="s">
        <v>3118</v>
      </c>
      <c r="D246" t="s">
        <v>349</v>
      </c>
      <c r="E246" t="s">
        <v>350</v>
      </c>
      <c r="F246" t="s">
        <v>4528</v>
      </c>
      <c r="G246" t="s">
        <v>676</v>
      </c>
      <c r="I246" t="s">
        <v>677</v>
      </c>
      <c r="J246" t="s">
        <v>344</v>
      </c>
      <c r="K246" s="2" t="s">
        <v>678</v>
      </c>
      <c r="L246" t="s">
        <v>3120</v>
      </c>
      <c r="M246" t="s">
        <v>680</v>
      </c>
      <c r="N246" t="s">
        <v>4529</v>
      </c>
    </row>
    <row r="247" spans="1:14" x14ac:dyDescent="0.25">
      <c r="A247" t="str">
        <f t="shared" si="3"/>
        <v>0246</v>
      </c>
      <c r="B247" t="s">
        <v>1980</v>
      </c>
      <c r="C247" s="2" t="s">
        <v>1981</v>
      </c>
      <c r="D247" t="s">
        <v>349</v>
      </c>
      <c r="E247" t="s">
        <v>350</v>
      </c>
      <c r="F247" t="s">
        <v>4393</v>
      </c>
      <c r="G247" t="s">
        <v>1983</v>
      </c>
      <c r="I247" t="s">
        <v>1980</v>
      </c>
      <c r="J247" t="s">
        <v>344</v>
      </c>
      <c r="K247" s="2" t="s">
        <v>1984</v>
      </c>
      <c r="L247" t="s">
        <v>1985</v>
      </c>
      <c r="M247" t="s">
        <v>1986</v>
      </c>
      <c r="N247" t="s">
        <v>4394</v>
      </c>
    </row>
    <row r="248" spans="1:14" x14ac:dyDescent="0.25">
      <c r="A248" t="str">
        <f t="shared" si="3"/>
        <v>0247</v>
      </c>
      <c r="B248" t="s">
        <v>3122</v>
      </c>
      <c r="C248" s="2" t="s">
        <v>3121</v>
      </c>
      <c r="D248" t="s">
        <v>349</v>
      </c>
      <c r="E248" t="s">
        <v>350</v>
      </c>
      <c r="F248" t="s">
        <v>903</v>
      </c>
      <c r="G248" t="s">
        <v>904</v>
      </c>
      <c r="I248" t="s">
        <v>905</v>
      </c>
      <c r="J248" t="s">
        <v>344</v>
      </c>
      <c r="K248" s="2" t="s">
        <v>906</v>
      </c>
      <c r="L248" t="s">
        <v>907</v>
      </c>
      <c r="M248" t="s">
        <v>908</v>
      </c>
      <c r="N248" t="s">
        <v>909</v>
      </c>
    </row>
    <row r="249" spans="1:14" x14ac:dyDescent="0.25">
      <c r="A249" t="str">
        <f t="shared" si="3"/>
        <v>0248</v>
      </c>
      <c r="B249" t="s">
        <v>1988</v>
      </c>
      <c r="C249" s="2" t="s">
        <v>1989</v>
      </c>
      <c r="D249" t="s">
        <v>349</v>
      </c>
      <c r="E249" t="s">
        <v>350</v>
      </c>
      <c r="F249" t="s">
        <v>1990</v>
      </c>
      <c r="G249" t="s">
        <v>1991</v>
      </c>
      <c r="I249" t="s">
        <v>1988</v>
      </c>
      <c r="J249" t="s">
        <v>344</v>
      </c>
      <c r="K249" s="2" t="s">
        <v>1992</v>
      </c>
      <c r="L249" t="s">
        <v>1993</v>
      </c>
      <c r="M249" t="s">
        <v>1994</v>
      </c>
      <c r="N249" t="s">
        <v>2697</v>
      </c>
    </row>
    <row r="250" spans="1:14" x14ac:dyDescent="0.25">
      <c r="A250" t="str">
        <f t="shared" si="3"/>
        <v>0249</v>
      </c>
      <c r="B250" t="s">
        <v>1995</v>
      </c>
      <c r="C250" s="2" t="s">
        <v>1996</v>
      </c>
      <c r="D250" t="s">
        <v>349</v>
      </c>
      <c r="E250" t="s">
        <v>350</v>
      </c>
      <c r="F250" t="s">
        <v>4928</v>
      </c>
      <c r="G250" t="s">
        <v>1997</v>
      </c>
      <c r="I250" t="s">
        <v>1995</v>
      </c>
      <c r="J250" t="s">
        <v>344</v>
      </c>
      <c r="K250" s="2" t="s">
        <v>1232</v>
      </c>
      <c r="L250" t="s">
        <v>1998</v>
      </c>
      <c r="M250" t="s">
        <v>1234</v>
      </c>
      <c r="N250" t="s">
        <v>4929</v>
      </c>
    </row>
    <row r="251" spans="1:14" x14ac:dyDescent="0.25">
      <c r="A251" t="str">
        <f t="shared" si="3"/>
        <v>0250</v>
      </c>
      <c r="B251" t="s">
        <v>1849</v>
      </c>
      <c r="C251" s="2" t="s">
        <v>1999</v>
      </c>
      <c r="D251" t="s">
        <v>349</v>
      </c>
      <c r="E251" t="s">
        <v>350</v>
      </c>
      <c r="F251" t="s">
        <v>4072</v>
      </c>
      <c r="G251" t="s">
        <v>1480</v>
      </c>
      <c r="I251" t="s">
        <v>1481</v>
      </c>
      <c r="J251" t="s">
        <v>344</v>
      </c>
      <c r="K251" s="2" t="s">
        <v>1482</v>
      </c>
      <c r="L251" t="s">
        <v>1483</v>
      </c>
      <c r="M251" t="s">
        <v>1484</v>
      </c>
      <c r="N251" t="s">
        <v>4073</v>
      </c>
    </row>
    <row r="252" spans="1:14" x14ac:dyDescent="0.25">
      <c r="A252" t="str">
        <f t="shared" si="3"/>
        <v>0251</v>
      </c>
      <c r="B252" t="s">
        <v>1772</v>
      </c>
      <c r="C252" s="2" t="s">
        <v>2001</v>
      </c>
      <c r="D252" t="s">
        <v>349</v>
      </c>
      <c r="E252" t="s">
        <v>350</v>
      </c>
      <c r="F252" t="s">
        <v>2002</v>
      </c>
      <c r="G252" t="s">
        <v>2003</v>
      </c>
      <c r="I252" t="s">
        <v>1772</v>
      </c>
      <c r="J252" t="s">
        <v>344</v>
      </c>
      <c r="K252" s="2" t="s">
        <v>1773</v>
      </c>
      <c r="L252" t="s">
        <v>2004</v>
      </c>
      <c r="M252" t="s">
        <v>2005</v>
      </c>
      <c r="N252" t="s">
        <v>2006</v>
      </c>
    </row>
    <row r="253" spans="1:14" x14ac:dyDescent="0.25">
      <c r="A253" t="str">
        <f t="shared" si="3"/>
        <v>0252</v>
      </c>
      <c r="B253" t="s">
        <v>2007</v>
      </c>
      <c r="C253" s="2" t="s">
        <v>2008</v>
      </c>
      <c r="D253" t="s">
        <v>349</v>
      </c>
      <c r="E253" t="s">
        <v>350</v>
      </c>
      <c r="F253" t="s">
        <v>4710</v>
      </c>
      <c r="G253" t="s">
        <v>2010</v>
      </c>
      <c r="I253" t="s">
        <v>2007</v>
      </c>
      <c r="J253" t="s">
        <v>344</v>
      </c>
      <c r="K253" s="2" t="s">
        <v>2011</v>
      </c>
      <c r="L253" t="s">
        <v>2012</v>
      </c>
      <c r="M253" t="s">
        <v>2013</v>
      </c>
      <c r="N253" t="s">
        <v>4711</v>
      </c>
    </row>
    <row r="254" spans="1:14" x14ac:dyDescent="0.25">
      <c r="A254" t="str">
        <f t="shared" si="3"/>
        <v>0253</v>
      </c>
      <c r="B254" t="s">
        <v>2015</v>
      </c>
      <c r="C254" s="2" t="s">
        <v>2016</v>
      </c>
      <c r="D254" t="s">
        <v>349</v>
      </c>
      <c r="E254" t="s">
        <v>350</v>
      </c>
      <c r="F254" t="s">
        <v>2698</v>
      </c>
      <c r="G254" t="s">
        <v>2539</v>
      </c>
      <c r="I254" t="s">
        <v>2015</v>
      </c>
      <c r="J254" t="s">
        <v>344</v>
      </c>
      <c r="K254" s="2" t="s">
        <v>2540</v>
      </c>
      <c r="L254" t="s">
        <v>2541</v>
      </c>
      <c r="M254" t="s">
        <v>2542</v>
      </c>
      <c r="N254" t="s">
        <v>2699</v>
      </c>
    </row>
    <row r="255" spans="1:14" x14ac:dyDescent="0.25">
      <c r="A255" t="str">
        <f t="shared" si="3"/>
        <v>0254</v>
      </c>
      <c r="B255" t="s">
        <v>3125</v>
      </c>
      <c r="C255" s="2" t="s">
        <v>3124</v>
      </c>
      <c r="D255" t="s">
        <v>349</v>
      </c>
      <c r="E255" t="s">
        <v>350</v>
      </c>
      <c r="F255" t="s">
        <v>2227</v>
      </c>
      <c r="G255" t="s">
        <v>1702</v>
      </c>
      <c r="I255" t="s">
        <v>1703</v>
      </c>
      <c r="J255" t="s">
        <v>344</v>
      </c>
      <c r="K255" s="2" t="s">
        <v>1704</v>
      </c>
      <c r="L255" t="s">
        <v>1705</v>
      </c>
      <c r="M255" t="s">
        <v>1706</v>
      </c>
      <c r="N255" t="s">
        <v>3126</v>
      </c>
    </row>
    <row r="256" spans="1:14" x14ac:dyDescent="0.25">
      <c r="A256" t="str">
        <f t="shared" si="3"/>
        <v>0255</v>
      </c>
      <c r="B256" t="s">
        <v>3128</v>
      </c>
      <c r="C256" s="2" t="s">
        <v>3127</v>
      </c>
      <c r="D256" t="s">
        <v>349</v>
      </c>
      <c r="E256" t="s">
        <v>350</v>
      </c>
      <c r="F256" t="s">
        <v>4647</v>
      </c>
      <c r="G256" t="s">
        <v>3129</v>
      </c>
      <c r="I256" t="s">
        <v>462</v>
      </c>
      <c r="J256" t="s">
        <v>344</v>
      </c>
      <c r="K256" s="2" t="s">
        <v>463</v>
      </c>
      <c r="L256" t="s">
        <v>464</v>
      </c>
      <c r="M256" t="s">
        <v>465</v>
      </c>
      <c r="N256" t="s">
        <v>4648</v>
      </c>
    </row>
    <row r="257" spans="1:14" x14ac:dyDescent="0.25">
      <c r="A257" t="str">
        <f t="shared" si="3"/>
        <v>0256</v>
      </c>
      <c r="B257" t="s">
        <v>3131</v>
      </c>
      <c r="C257" s="2" t="s">
        <v>3130</v>
      </c>
      <c r="D257" t="s">
        <v>349</v>
      </c>
      <c r="E257" t="s">
        <v>350</v>
      </c>
      <c r="F257" t="s">
        <v>4363</v>
      </c>
      <c r="G257" t="s">
        <v>616</v>
      </c>
      <c r="I257" t="s">
        <v>617</v>
      </c>
      <c r="J257" t="s">
        <v>344</v>
      </c>
      <c r="K257" s="2" t="s">
        <v>618</v>
      </c>
      <c r="L257" t="s">
        <v>2881</v>
      </c>
      <c r="M257" t="s">
        <v>619</v>
      </c>
      <c r="N257" t="s">
        <v>4364</v>
      </c>
    </row>
    <row r="258" spans="1:14" x14ac:dyDescent="0.25">
      <c r="A258" t="str">
        <f t="shared" ref="A258:A321" si="4">LEFT(C258,4)</f>
        <v>0257</v>
      </c>
      <c r="B258" t="s">
        <v>3133</v>
      </c>
      <c r="C258" s="2" t="s">
        <v>3132</v>
      </c>
      <c r="D258" t="s">
        <v>349</v>
      </c>
      <c r="E258" t="s">
        <v>350</v>
      </c>
      <c r="F258" t="s">
        <v>1285</v>
      </c>
      <c r="G258" t="s">
        <v>1286</v>
      </c>
      <c r="I258" t="s">
        <v>1287</v>
      </c>
      <c r="J258" t="s">
        <v>344</v>
      </c>
      <c r="K258" s="2" t="s">
        <v>1288</v>
      </c>
      <c r="L258" t="s">
        <v>1289</v>
      </c>
      <c r="M258" t="s">
        <v>1290</v>
      </c>
      <c r="N258" t="s">
        <v>3005</v>
      </c>
    </row>
    <row r="259" spans="1:14" x14ac:dyDescent="0.25">
      <c r="A259" t="str">
        <f t="shared" si="4"/>
        <v>0258</v>
      </c>
      <c r="B259" t="s">
        <v>554</v>
      </c>
      <c r="C259" s="2" t="s">
        <v>2019</v>
      </c>
      <c r="D259" t="s">
        <v>349</v>
      </c>
      <c r="E259" t="s">
        <v>350</v>
      </c>
      <c r="F259" t="s">
        <v>1303</v>
      </c>
      <c r="G259" t="s">
        <v>2020</v>
      </c>
      <c r="I259" t="s">
        <v>554</v>
      </c>
      <c r="J259" t="s">
        <v>344</v>
      </c>
      <c r="K259" s="2" t="s">
        <v>555</v>
      </c>
      <c r="L259" t="s">
        <v>2021</v>
      </c>
      <c r="M259" t="s">
        <v>2022</v>
      </c>
      <c r="N259" t="s">
        <v>4125</v>
      </c>
    </row>
    <row r="260" spans="1:14" x14ac:dyDescent="0.25">
      <c r="A260" t="str">
        <f t="shared" si="4"/>
        <v>0259</v>
      </c>
      <c r="B260" t="s">
        <v>3137</v>
      </c>
      <c r="C260" s="2" t="s">
        <v>3136</v>
      </c>
      <c r="D260" t="s">
        <v>349</v>
      </c>
      <c r="E260" t="s">
        <v>350</v>
      </c>
      <c r="F260" t="s">
        <v>2227</v>
      </c>
      <c r="G260" t="s">
        <v>1702</v>
      </c>
      <c r="I260" t="s">
        <v>1703</v>
      </c>
      <c r="J260" t="s">
        <v>344</v>
      </c>
      <c r="K260" s="2" t="s">
        <v>1704</v>
      </c>
      <c r="L260" t="s">
        <v>1705</v>
      </c>
      <c r="M260" t="s">
        <v>1706</v>
      </c>
      <c r="N260" t="s">
        <v>3126</v>
      </c>
    </row>
    <row r="261" spans="1:14" x14ac:dyDescent="0.25">
      <c r="A261" t="str">
        <f t="shared" si="4"/>
        <v>0260</v>
      </c>
      <c r="B261" t="s">
        <v>3139</v>
      </c>
      <c r="C261" s="2" t="s">
        <v>3138</v>
      </c>
      <c r="D261" t="s">
        <v>349</v>
      </c>
      <c r="E261" t="s">
        <v>350</v>
      </c>
      <c r="F261" t="s">
        <v>4680</v>
      </c>
      <c r="G261" t="s">
        <v>3097</v>
      </c>
      <c r="I261" t="s">
        <v>1036</v>
      </c>
      <c r="J261" t="s">
        <v>344</v>
      </c>
      <c r="K261" s="2" t="s">
        <v>1037</v>
      </c>
      <c r="L261" t="s">
        <v>3098</v>
      </c>
      <c r="M261" t="s">
        <v>1039</v>
      </c>
      <c r="N261" t="s">
        <v>4682</v>
      </c>
    </row>
    <row r="262" spans="1:14" x14ac:dyDescent="0.25">
      <c r="A262" t="str">
        <f t="shared" si="4"/>
        <v>0261</v>
      </c>
      <c r="B262" t="s">
        <v>2023</v>
      </c>
      <c r="C262" s="2" t="s">
        <v>2024</v>
      </c>
      <c r="D262" t="s">
        <v>349</v>
      </c>
      <c r="E262" t="s">
        <v>350</v>
      </c>
      <c r="F262" t="s">
        <v>4712</v>
      </c>
      <c r="G262" t="s">
        <v>4930</v>
      </c>
      <c r="I262" t="s">
        <v>4931</v>
      </c>
      <c r="J262" t="s">
        <v>344</v>
      </c>
      <c r="K262" s="2" t="s">
        <v>4932</v>
      </c>
      <c r="L262" t="s">
        <v>4933</v>
      </c>
      <c r="M262" t="s">
        <v>2029</v>
      </c>
      <c r="N262" t="s">
        <v>4713</v>
      </c>
    </row>
    <row r="263" spans="1:14" x14ac:dyDescent="0.25">
      <c r="A263" t="str">
        <f t="shared" si="4"/>
        <v>0262</v>
      </c>
      <c r="B263" t="s">
        <v>1909</v>
      </c>
      <c r="C263" s="2" t="s">
        <v>2031</v>
      </c>
      <c r="D263" t="s">
        <v>349</v>
      </c>
      <c r="E263" t="s">
        <v>350</v>
      </c>
      <c r="F263" t="s">
        <v>4934</v>
      </c>
      <c r="G263" t="s">
        <v>4714</v>
      </c>
      <c r="I263" t="s">
        <v>1909</v>
      </c>
      <c r="J263" t="s">
        <v>344</v>
      </c>
      <c r="K263" s="2" t="s">
        <v>1910</v>
      </c>
      <c r="L263" t="s">
        <v>2033</v>
      </c>
      <c r="M263" t="s">
        <v>2034</v>
      </c>
      <c r="N263" t="s">
        <v>4935</v>
      </c>
    </row>
    <row r="264" spans="1:14" x14ac:dyDescent="0.25">
      <c r="A264" t="str">
        <f t="shared" si="4"/>
        <v>0263</v>
      </c>
      <c r="B264" t="s">
        <v>2036</v>
      </c>
      <c r="C264" s="2" t="s">
        <v>2037</v>
      </c>
      <c r="D264" t="s">
        <v>349</v>
      </c>
      <c r="E264" t="s">
        <v>350</v>
      </c>
      <c r="F264" t="s">
        <v>2698</v>
      </c>
      <c r="G264" t="s">
        <v>2038</v>
      </c>
      <c r="I264" t="s">
        <v>2036</v>
      </c>
      <c r="J264" t="s">
        <v>344</v>
      </c>
      <c r="K264" s="2" t="s">
        <v>2039</v>
      </c>
      <c r="L264" t="s">
        <v>2040</v>
      </c>
      <c r="M264" t="s">
        <v>2041</v>
      </c>
      <c r="N264" t="s">
        <v>2699</v>
      </c>
    </row>
    <row r="265" spans="1:14" x14ac:dyDescent="0.25">
      <c r="A265" t="str">
        <f t="shared" si="4"/>
        <v>0264</v>
      </c>
      <c r="B265" t="s">
        <v>2042</v>
      </c>
      <c r="C265" s="2" t="s">
        <v>2043</v>
      </c>
      <c r="D265" t="s">
        <v>349</v>
      </c>
      <c r="E265" t="s">
        <v>350</v>
      </c>
      <c r="F265" t="s">
        <v>4126</v>
      </c>
      <c r="G265" t="s">
        <v>2044</v>
      </c>
      <c r="I265" t="s">
        <v>2042</v>
      </c>
      <c r="J265" t="s">
        <v>344</v>
      </c>
      <c r="K265" s="2" t="s">
        <v>2045</v>
      </c>
      <c r="L265" t="s">
        <v>4127</v>
      </c>
      <c r="M265" t="s">
        <v>2047</v>
      </c>
      <c r="N265" t="s">
        <v>4128</v>
      </c>
    </row>
    <row r="266" spans="1:14" x14ac:dyDescent="0.25">
      <c r="A266" t="str">
        <f t="shared" si="4"/>
        <v>0265</v>
      </c>
      <c r="B266" t="s">
        <v>2048</v>
      </c>
      <c r="C266" s="2" t="s">
        <v>2049</v>
      </c>
      <c r="D266" t="s">
        <v>349</v>
      </c>
      <c r="E266" t="s">
        <v>350</v>
      </c>
      <c r="F266" t="s">
        <v>4936</v>
      </c>
      <c r="G266" t="s">
        <v>2050</v>
      </c>
      <c r="I266" t="s">
        <v>2048</v>
      </c>
      <c r="J266" t="s">
        <v>344</v>
      </c>
      <c r="K266" s="2" t="s">
        <v>2051</v>
      </c>
      <c r="L266" t="s">
        <v>2052</v>
      </c>
      <c r="M266" t="s">
        <v>2053</v>
      </c>
      <c r="N266" t="s">
        <v>4937</v>
      </c>
    </row>
    <row r="267" spans="1:14" x14ac:dyDescent="0.25">
      <c r="A267" t="str">
        <f t="shared" si="4"/>
        <v>0266</v>
      </c>
      <c r="B267" t="s">
        <v>2054</v>
      </c>
      <c r="C267" s="2" t="s">
        <v>2055</v>
      </c>
      <c r="D267" t="s">
        <v>349</v>
      </c>
      <c r="E267" t="s">
        <v>350</v>
      </c>
      <c r="F267" t="s">
        <v>4395</v>
      </c>
      <c r="G267" t="s">
        <v>2056</v>
      </c>
      <c r="I267" t="s">
        <v>2054</v>
      </c>
      <c r="J267" t="s">
        <v>344</v>
      </c>
      <c r="K267" s="2" t="s">
        <v>2057</v>
      </c>
      <c r="L267" t="s">
        <v>2058</v>
      </c>
      <c r="M267" t="s">
        <v>2059</v>
      </c>
      <c r="N267" t="s">
        <v>4396</v>
      </c>
    </row>
    <row r="268" spans="1:14" x14ac:dyDescent="0.25">
      <c r="A268" t="str">
        <f t="shared" si="4"/>
        <v>0267</v>
      </c>
      <c r="B268" t="s">
        <v>3143</v>
      </c>
      <c r="C268" s="2" t="s">
        <v>3142</v>
      </c>
      <c r="D268" t="s">
        <v>349</v>
      </c>
      <c r="E268" t="s">
        <v>350</v>
      </c>
      <c r="F268" t="s">
        <v>2588</v>
      </c>
      <c r="G268" t="s">
        <v>3144</v>
      </c>
      <c r="H268" t="s">
        <v>3145</v>
      </c>
      <c r="I268" t="s">
        <v>384</v>
      </c>
      <c r="J268" t="s">
        <v>344</v>
      </c>
      <c r="K268" s="2" t="s">
        <v>385</v>
      </c>
      <c r="L268" t="s">
        <v>386</v>
      </c>
      <c r="M268" t="s">
        <v>387</v>
      </c>
      <c r="N268" t="s">
        <v>2589</v>
      </c>
    </row>
    <row r="269" spans="1:14" x14ac:dyDescent="0.25">
      <c r="A269" t="str">
        <f t="shared" si="4"/>
        <v>0268</v>
      </c>
      <c r="B269" t="s">
        <v>3147</v>
      </c>
      <c r="C269" s="2" t="s">
        <v>3146</v>
      </c>
      <c r="D269" t="s">
        <v>349</v>
      </c>
      <c r="E269" t="s">
        <v>350</v>
      </c>
      <c r="F269" t="s">
        <v>4096</v>
      </c>
      <c r="G269" t="s">
        <v>728</v>
      </c>
      <c r="I269" t="s">
        <v>443</v>
      </c>
      <c r="J269" t="s">
        <v>344</v>
      </c>
      <c r="K269" s="2" t="s">
        <v>444</v>
      </c>
      <c r="L269" t="s">
        <v>445</v>
      </c>
      <c r="M269" t="s">
        <v>446</v>
      </c>
      <c r="N269" t="s">
        <v>4097</v>
      </c>
    </row>
    <row r="270" spans="1:14" x14ac:dyDescent="0.25">
      <c r="A270" t="str">
        <f t="shared" si="4"/>
        <v>0269</v>
      </c>
      <c r="B270" t="s">
        <v>2065</v>
      </c>
      <c r="C270" s="2" t="s">
        <v>2066</v>
      </c>
      <c r="D270" t="s">
        <v>349</v>
      </c>
      <c r="E270" t="s">
        <v>350</v>
      </c>
      <c r="F270" t="s">
        <v>4677</v>
      </c>
      <c r="G270" t="s">
        <v>920</v>
      </c>
      <c r="I270" t="s">
        <v>918</v>
      </c>
      <c r="J270" t="s">
        <v>344</v>
      </c>
      <c r="K270" s="2" t="s">
        <v>921</v>
      </c>
      <c r="L270" t="s">
        <v>922</v>
      </c>
      <c r="M270" t="s">
        <v>923</v>
      </c>
      <c r="N270" t="s">
        <v>4678</v>
      </c>
    </row>
    <row r="271" spans="1:14" x14ac:dyDescent="0.25">
      <c r="A271" t="str">
        <f t="shared" si="4"/>
        <v>0270</v>
      </c>
      <c r="B271" t="s">
        <v>3149</v>
      </c>
      <c r="C271" s="2" t="s">
        <v>3148</v>
      </c>
      <c r="D271" t="s">
        <v>349</v>
      </c>
      <c r="E271" t="s">
        <v>350</v>
      </c>
      <c r="F271" t="s">
        <v>4337</v>
      </c>
      <c r="G271" t="s">
        <v>3150</v>
      </c>
      <c r="I271" t="s">
        <v>2812</v>
      </c>
      <c r="J271" t="s">
        <v>344</v>
      </c>
      <c r="K271" s="2" t="s">
        <v>3151</v>
      </c>
      <c r="L271" t="s">
        <v>3152</v>
      </c>
      <c r="M271" t="s">
        <v>3153</v>
      </c>
      <c r="N271" t="s">
        <v>4338</v>
      </c>
    </row>
    <row r="272" spans="1:14" x14ac:dyDescent="0.25">
      <c r="A272" t="str">
        <f t="shared" si="4"/>
        <v>0271</v>
      </c>
      <c r="B272" t="s">
        <v>2067</v>
      </c>
      <c r="C272" s="2" t="s">
        <v>2068</v>
      </c>
      <c r="D272" t="s">
        <v>349</v>
      </c>
      <c r="E272" t="s">
        <v>350</v>
      </c>
      <c r="F272" t="s">
        <v>2069</v>
      </c>
      <c r="G272" t="s">
        <v>2070</v>
      </c>
      <c r="I272" t="s">
        <v>2067</v>
      </c>
      <c r="J272" t="s">
        <v>344</v>
      </c>
      <c r="K272" s="2" t="s">
        <v>2071</v>
      </c>
      <c r="L272" t="s">
        <v>2072</v>
      </c>
      <c r="M272" t="s">
        <v>2073</v>
      </c>
      <c r="N272" t="s">
        <v>2074</v>
      </c>
    </row>
    <row r="273" spans="1:14" x14ac:dyDescent="0.25">
      <c r="A273" t="str">
        <f t="shared" si="4"/>
        <v>0272</v>
      </c>
      <c r="B273" t="s">
        <v>2075</v>
      </c>
      <c r="C273" s="2" t="s">
        <v>2076</v>
      </c>
      <c r="D273" t="s">
        <v>349</v>
      </c>
      <c r="E273" t="s">
        <v>350</v>
      </c>
      <c r="F273" t="s">
        <v>3995</v>
      </c>
      <c r="G273" t="s">
        <v>4086</v>
      </c>
      <c r="I273" t="s">
        <v>984</v>
      </c>
      <c r="J273" t="s">
        <v>344</v>
      </c>
      <c r="K273" s="2" t="s">
        <v>988</v>
      </c>
      <c r="L273" t="s">
        <v>989</v>
      </c>
      <c r="M273" t="s">
        <v>4087</v>
      </c>
      <c r="N273" t="s">
        <v>991</v>
      </c>
    </row>
    <row r="274" spans="1:14" x14ac:dyDescent="0.25">
      <c r="A274" t="str">
        <f t="shared" si="4"/>
        <v>0273</v>
      </c>
      <c r="B274" t="s">
        <v>2079</v>
      </c>
      <c r="C274" s="2" t="s">
        <v>2080</v>
      </c>
      <c r="D274" t="s">
        <v>349</v>
      </c>
      <c r="E274" t="s">
        <v>350</v>
      </c>
      <c r="F274" t="s">
        <v>2081</v>
      </c>
      <c r="G274" t="s">
        <v>2082</v>
      </c>
      <c r="I274" t="s">
        <v>2079</v>
      </c>
      <c r="J274" t="s">
        <v>344</v>
      </c>
      <c r="K274" s="2" t="s">
        <v>2083</v>
      </c>
      <c r="L274" t="s">
        <v>2084</v>
      </c>
      <c r="M274" t="s">
        <v>2085</v>
      </c>
      <c r="N274" t="s">
        <v>2086</v>
      </c>
    </row>
    <row r="275" spans="1:14" x14ac:dyDescent="0.25">
      <c r="A275" t="str">
        <f t="shared" si="4"/>
        <v>0274</v>
      </c>
      <c r="B275" t="s">
        <v>2091</v>
      </c>
      <c r="C275" s="2" t="s">
        <v>2092</v>
      </c>
      <c r="D275" t="s">
        <v>349</v>
      </c>
      <c r="E275" t="s">
        <v>350</v>
      </c>
      <c r="F275" t="s">
        <v>4938</v>
      </c>
      <c r="G275" t="s">
        <v>4939</v>
      </c>
      <c r="I275" t="s">
        <v>2091</v>
      </c>
      <c r="J275" t="s">
        <v>344</v>
      </c>
      <c r="K275" s="2" t="s">
        <v>4940</v>
      </c>
      <c r="L275" t="s">
        <v>4716</v>
      </c>
      <c r="M275" t="s">
        <v>2097</v>
      </c>
      <c r="N275" t="s">
        <v>4941</v>
      </c>
    </row>
    <row r="276" spans="1:14" x14ac:dyDescent="0.25">
      <c r="A276" t="str">
        <f t="shared" si="4"/>
        <v>0275</v>
      </c>
      <c r="B276" t="s">
        <v>2121</v>
      </c>
      <c r="C276" s="2" t="s">
        <v>2122</v>
      </c>
      <c r="D276" t="s">
        <v>349</v>
      </c>
      <c r="E276" t="s">
        <v>350</v>
      </c>
      <c r="F276" t="s">
        <v>4351</v>
      </c>
      <c r="G276" t="s">
        <v>811</v>
      </c>
      <c r="I276" t="s">
        <v>812</v>
      </c>
      <c r="J276" t="s">
        <v>344</v>
      </c>
      <c r="K276" s="2" t="s">
        <v>813</v>
      </c>
      <c r="L276" t="s">
        <v>814</v>
      </c>
      <c r="M276" t="s">
        <v>815</v>
      </c>
      <c r="N276" t="s">
        <v>4352</v>
      </c>
    </row>
    <row r="277" spans="1:14" x14ac:dyDescent="0.25">
      <c r="A277" t="str">
        <f t="shared" si="4"/>
        <v>0276</v>
      </c>
      <c r="B277" t="s">
        <v>1789</v>
      </c>
      <c r="C277" s="2" t="s">
        <v>2123</v>
      </c>
      <c r="D277" t="s">
        <v>349</v>
      </c>
      <c r="E277" t="s">
        <v>350</v>
      </c>
      <c r="F277" t="s">
        <v>4015</v>
      </c>
      <c r="G277" t="s">
        <v>1788</v>
      </c>
      <c r="I277" t="s">
        <v>1789</v>
      </c>
      <c r="J277" t="s">
        <v>344</v>
      </c>
      <c r="K277" s="2" t="s">
        <v>1790</v>
      </c>
      <c r="L277" t="s">
        <v>1796</v>
      </c>
      <c r="M277" t="s">
        <v>1792</v>
      </c>
      <c r="N277" t="s">
        <v>4016</v>
      </c>
    </row>
    <row r="278" spans="1:14" x14ac:dyDescent="0.25">
      <c r="A278" t="str">
        <f t="shared" si="4"/>
        <v>0277</v>
      </c>
      <c r="B278" t="s">
        <v>2124</v>
      </c>
      <c r="C278" s="2" t="s">
        <v>2125</v>
      </c>
      <c r="D278" t="s">
        <v>349</v>
      </c>
      <c r="E278" t="s">
        <v>350</v>
      </c>
      <c r="F278" t="s">
        <v>2547</v>
      </c>
      <c r="G278" t="s">
        <v>4397</v>
      </c>
      <c r="I278" t="s">
        <v>2124</v>
      </c>
      <c r="J278" t="s">
        <v>344</v>
      </c>
      <c r="K278" s="2" t="s">
        <v>2127</v>
      </c>
      <c r="L278" t="s">
        <v>2128</v>
      </c>
      <c r="M278" t="s">
        <v>2129</v>
      </c>
      <c r="N278" t="s">
        <v>2548</v>
      </c>
    </row>
    <row r="279" spans="1:14" x14ac:dyDescent="0.25">
      <c r="A279" t="str">
        <f t="shared" si="4"/>
        <v>0278</v>
      </c>
      <c r="B279" t="s">
        <v>1914</v>
      </c>
      <c r="C279" s="2" t="s">
        <v>2101</v>
      </c>
      <c r="D279" t="s">
        <v>349</v>
      </c>
      <c r="E279" t="s">
        <v>350</v>
      </c>
      <c r="F279" t="s">
        <v>4717</v>
      </c>
      <c r="G279" t="s">
        <v>2103</v>
      </c>
      <c r="I279" t="s">
        <v>1914</v>
      </c>
      <c r="J279" t="s">
        <v>344</v>
      </c>
      <c r="K279" s="2" t="s">
        <v>1915</v>
      </c>
      <c r="L279" t="s">
        <v>2104</v>
      </c>
      <c r="M279" t="s">
        <v>2105</v>
      </c>
      <c r="N279" t="s">
        <v>4718</v>
      </c>
    </row>
    <row r="280" spans="1:14" x14ac:dyDescent="0.25">
      <c r="A280" t="str">
        <f t="shared" si="4"/>
        <v>0279</v>
      </c>
      <c r="B280" t="s">
        <v>3155</v>
      </c>
      <c r="C280" s="2" t="s">
        <v>3154</v>
      </c>
      <c r="D280" t="s">
        <v>349</v>
      </c>
      <c r="E280" t="s">
        <v>350</v>
      </c>
      <c r="F280" t="s">
        <v>1143</v>
      </c>
      <c r="G280" t="s">
        <v>1144</v>
      </c>
      <c r="I280" t="s">
        <v>1145</v>
      </c>
      <c r="J280" t="s">
        <v>344</v>
      </c>
      <c r="K280" s="2" t="s">
        <v>1146</v>
      </c>
      <c r="L280" t="s">
        <v>1147</v>
      </c>
      <c r="M280" t="s">
        <v>1148</v>
      </c>
      <c r="N280" t="s">
        <v>1149</v>
      </c>
    </row>
    <row r="281" spans="1:14" x14ac:dyDescent="0.25">
      <c r="A281" t="str">
        <f t="shared" si="4"/>
        <v>0280</v>
      </c>
      <c r="B281" t="s">
        <v>3157</v>
      </c>
      <c r="C281" s="2" t="s">
        <v>3156</v>
      </c>
      <c r="D281" t="s">
        <v>349</v>
      </c>
      <c r="E281" t="s">
        <v>350</v>
      </c>
      <c r="F281" t="s">
        <v>2700</v>
      </c>
      <c r="G281" t="s">
        <v>954</v>
      </c>
      <c r="I281" t="s">
        <v>955</v>
      </c>
      <c r="J281" t="s">
        <v>344</v>
      </c>
      <c r="K281" s="2" t="s">
        <v>956</v>
      </c>
      <c r="L281" t="s">
        <v>957</v>
      </c>
      <c r="M281" t="s">
        <v>958</v>
      </c>
      <c r="N281" t="s">
        <v>4141</v>
      </c>
    </row>
    <row r="282" spans="1:14" x14ac:dyDescent="0.25">
      <c r="A282" t="str">
        <f t="shared" si="4"/>
        <v>0281</v>
      </c>
      <c r="B282" t="s">
        <v>512</v>
      </c>
      <c r="C282" s="2" t="s">
        <v>2154</v>
      </c>
      <c r="D282" t="s">
        <v>349</v>
      </c>
      <c r="E282" t="s">
        <v>350</v>
      </c>
      <c r="F282" t="s">
        <v>2155</v>
      </c>
      <c r="G282" t="s">
        <v>2156</v>
      </c>
      <c r="I282" t="s">
        <v>512</v>
      </c>
      <c r="J282" t="s">
        <v>344</v>
      </c>
      <c r="K282" s="2" t="s">
        <v>2157</v>
      </c>
      <c r="L282" t="s">
        <v>4019</v>
      </c>
      <c r="M282" t="s">
        <v>2159</v>
      </c>
      <c r="N282" t="s">
        <v>2160</v>
      </c>
    </row>
    <row r="283" spans="1:14" x14ac:dyDescent="0.25">
      <c r="A283" t="str">
        <f t="shared" si="4"/>
        <v>0282</v>
      </c>
      <c r="B283" t="s">
        <v>3161</v>
      </c>
      <c r="C283" s="2" t="s">
        <v>3160</v>
      </c>
      <c r="D283" t="s">
        <v>349</v>
      </c>
      <c r="E283" t="s">
        <v>350</v>
      </c>
      <c r="F283" t="s">
        <v>1285</v>
      </c>
      <c r="G283" t="s">
        <v>1286</v>
      </c>
      <c r="I283" t="s">
        <v>1287</v>
      </c>
      <c r="J283" t="s">
        <v>344</v>
      </c>
      <c r="K283" s="2" t="s">
        <v>1288</v>
      </c>
      <c r="L283" t="s">
        <v>1289</v>
      </c>
      <c r="M283" t="s">
        <v>1290</v>
      </c>
      <c r="N283" t="s">
        <v>3005</v>
      </c>
    </row>
    <row r="284" spans="1:14" x14ac:dyDescent="0.25">
      <c r="A284" t="str">
        <f t="shared" si="4"/>
        <v>0283</v>
      </c>
      <c r="B284" t="s">
        <v>3163</v>
      </c>
      <c r="C284" s="2" t="s">
        <v>3162</v>
      </c>
      <c r="D284" t="s">
        <v>349</v>
      </c>
      <c r="E284" t="s">
        <v>350</v>
      </c>
      <c r="F284" t="s">
        <v>566</v>
      </c>
      <c r="G284" t="s">
        <v>2965</v>
      </c>
      <c r="H284" t="s">
        <v>2966</v>
      </c>
      <c r="I284" t="s">
        <v>2967</v>
      </c>
      <c r="J284" t="s">
        <v>344</v>
      </c>
      <c r="K284" s="2" t="s">
        <v>2968</v>
      </c>
      <c r="L284" t="s">
        <v>2969</v>
      </c>
      <c r="M284" t="s">
        <v>674</v>
      </c>
      <c r="N284" t="s">
        <v>572</v>
      </c>
    </row>
    <row r="285" spans="1:14" x14ac:dyDescent="0.25">
      <c r="A285" t="str">
        <f t="shared" si="4"/>
        <v>0284</v>
      </c>
      <c r="B285" t="s">
        <v>2017</v>
      </c>
      <c r="C285" s="2" t="s">
        <v>2161</v>
      </c>
      <c r="D285" t="s">
        <v>349</v>
      </c>
      <c r="E285" t="s">
        <v>350</v>
      </c>
      <c r="F285" t="s">
        <v>4719</v>
      </c>
      <c r="G285" t="s">
        <v>2162</v>
      </c>
      <c r="I285" t="s">
        <v>2017</v>
      </c>
      <c r="J285" t="s">
        <v>344</v>
      </c>
      <c r="K285" s="2" t="s">
        <v>2018</v>
      </c>
      <c r="L285" t="s">
        <v>2163</v>
      </c>
      <c r="M285" t="s">
        <v>2164</v>
      </c>
      <c r="N285" t="s">
        <v>4537</v>
      </c>
    </row>
    <row r="286" spans="1:14" x14ac:dyDescent="0.25">
      <c r="A286" t="str">
        <f t="shared" si="4"/>
        <v>0285</v>
      </c>
      <c r="B286" t="s">
        <v>740</v>
      </c>
      <c r="C286" s="2" t="s">
        <v>2165</v>
      </c>
      <c r="D286" t="s">
        <v>349</v>
      </c>
      <c r="E286" t="s">
        <v>350</v>
      </c>
      <c r="F286" t="s">
        <v>1822</v>
      </c>
      <c r="G286" t="s">
        <v>4142</v>
      </c>
      <c r="I286" t="s">
        <v>740</v>
      </c>
      <c r="J286" t="s">
        <v>344</v>
      </c>
      <c r="K286" s="2" t="s">
        <v>741</v>
      </c>
      <c r="L286" t="s">
        <v>4143</v>
      </c>
      <c r="M286" t="s">
        <v>2169</v>
      </c>
      <c r="N286" t="s">
        <v>4942</v>
      </c>
    </row>
    <row r="287" spans="1:14" x14ac:dyDescent="0.25">
      <c r="A287" t="str">
        <f t="shared" si="4"/>
        <v>0286</v>
      </c>
      <c r="B287" t="s">
        <v>3165</v>
      </c>
      <c r="C287" s="2" t="s">
        <v>3164</v>
      </c>
      <c r="D287" t="s">
        <v>349</v>
      </c>
      <c r="E287" t="s">
        <v>350</v>
      </c>
      <c r="F287" t="s">
        <v>4340</v>
      </c>
      <c r="G287" t="s">
        <v>631</v>
      </c>
      <c r="I287" t="s">
        <v>632</v>
      </c>
      <c r="J287" t="s">
        <v>344</v>
      </c>
      <c r="K287" s="2" t="s">
        <v>633</v>
      </c>
      <c r="L287" t="s">
        <v>2730</v>
      </c>
      <c r="M287" t="s">
        <v>2884</v>
      </c>
      <c r="N287" t="s">
        <v>4341</v>
      </c>
    </row>
    <row r="288" spans="1:14" x14ac:dyDescent="0.25">
      <c r="A288" t="str">
        <f t="shared" si="4"/>
        <v>0287</v>
      </c>
      <c r="B288" t="s">
        <v>2171</v>
      </c>
      <c r="C288" s="2" t="s">
        <v>2172</v>
      </c>
      <c r="D288" t="s">
        <v>349</v>
      </c>
      <c r="E288" t="s">
        <v>350</v>
      </c>
      <c r="F288" t="s">
        <v>4344</v>
      </c>
      <c r="G288" t="s">
        <v>719</v>
      </c>
      <c r="I288" t="s">
        <v>688</v>
      </c>
      <c r="J288" t="s">
        <v>344</v>
      </c>
      <c r="K288" s="2" t="s">
        <v>689</v>
      </c>
      <c r="L288" t="s">
        <v>690</v>
      </c>
      <c r="M288" t="s">
        <v>691</v>
      </c>
      <c r="N288" t="s">
        <v>4345</v>
      </c>
    </row>
    <row r="289" spans="1:14" x14ac:dyDescent="0.25">
      <c r="A289" t="str">
        <f t="shared" si="4"/>
        <v>0288</v>
      </c>
      <c r="B289" t="s">
        <v>1397</v>
      </c>
      <c r="C289" s="2" t="s">
        <v>2173</v>
      </c>
      <c r="D289" t="s">
        <v>349</v>
      </c>
      <c r="E289" t="s">
        <v>350</v>
      </c>
      <c r="F289" t="s">
        <v>2702</v>
      </c>
      <c r="G289" t="s">
        <v>2174</v>
      </c>
      <c r="I289" t="s">
        <v>1397</v>
      </c>
      <c r="J289" t="s">
        <v>344</v>
      </c>
      <c r="K289" s="2" t="s">
        <v>1398</v>
      </c>
      <c r="L289" t="s">
        <v>2703</v>
      </c>
      <c r="M289" t="s">
        <v>2175</v>
      </c>
      <c r="N289" t="s">
        <v>2704</v>
      </c>
    </row>
    <row r="290" spans="1:14" x14ac:dyDescent="0.25">
      <c r="A290" t="str">
        <f t="shared" si="4"/>
        <v>0289</v>
      </c>
      <c r="B290" t="s">
        <v>2176</v>
      </c>
      <c r="C290" s="2" t="s">
        <v>2177</v>
      </c>
      <c r="D290" t="s">
        <v>349</v>
      </c>
      <c r="E290" t="s">
        <v>350</v>
      </c>
      <c r="F290" t="s">
        <v>2642</v>
      </c>
      <c r="G290" t="s">
        <v>861</v>
      </c>
      <c r="I290" t="s">
        <v>862</v>
      </c>
      <c r="J290" t="s">
        <v>344</v>
      </c>
      <c r="K290" s="2" t="s">
        <v>863</v>
      </c>
      <c r="L290" t="s">
        <v>864</v>
      </c>
      <c r="M290" t="s">
        <v>865</v>
      </c>
      <c r="N290" t="s">
        <v>2606</v>
      </c>
    </row>
    <row r="291" spans="1:14" x14ac:dyDescent="0.25">
      <c r="A291" t="str">
        <f t="shared" si="4"/>
        <v>0290</v>
      </c>
      <c r="B291" t="s">
        <v>2178</v>
      </c>
      <c r="C291" s="2" t="s">
        <v>2179</v>
      </c>
      <c r="D291" t="s">
        <v>349</v>
      </c>
      <c r="E291" t="s">
        <v>350</v>
      </c>
      <c r="F291" t="s">
        <v>4720</v>
      </c>
      <c r="G291" t="s">
        <v>2181</v>
      </c>
      <c r="I291" t="s">
        <v>2178</v>
      </c>
      <c r="J291" t="s">
        <v>344</v>
      </c>
      <c r="K291" s="2" t="s">
        <v>2182</v>
      </c>
      <c r="L291" t="s">
        <v>2183</v>
      </c>
      <c r="M291" t="s">
        <v>2184</v>
      </c>
      <c r="N291" t="s">
        <v>4721</v>
      </c>
    </row>
    <row r="292" spans="1:14" x14ac:dyDescent="0.25">
      <c r="A292" t="str">
        <f t="shared" si="4"/>
        <v>0291</v>
      </c>
      <c r="B292" t="s">
        <v>2186</v>
      </c>
      <c r="C292" s="2" t="s">
        <v>2187</v>
      </c>
      <c r="D292" t="s">
        <v>349</v>
      </c>
      <c r="E292" t="s">
        <v>350</v>
      </c>
      <c r="F292" t="s">
        <v>2188</v>
      </c>
      <c r="G292" t="s">
        <v>2189</v>
      </c>
      <c r="I292" t="s">
        <v>2186</v>
      </c>
      <c r="J292" t="s">
        <v>344</v>
      </c>
      <c r="K292" s="2" t="s">
        <v>2190</v>
      </c>
      <c r="L292" t="s">
        <v>2191</v>
      </c>
      <c r="M292" t="s">
        <v>2192</v>
      </c>
      <c r="N292" t="s">
        <v>2193</v>
      </c>
    </row>
    <row r="293" spans="1:14" x14ac:dyDescent="0.25">
      <c r="A293" t="str">
        <f t="shared" si="4"/>
        <v>0292</v>
      </c>
      <c r="B293" t="s">
        <v>2099</v>
      </c>
      <c r="C293" s="2" t="s">
        <v>2194</v>
      </c>
      <c r="D293" t="s">
        <v>349</v>
      </c>
      <c r="E293" t="s">
        <v>350</v>
      </c>
      <c r="F293" t="s">
        <v>2195</v>
      </c>
      <c r="G293" t="s">
        <v>2196</v>
      </c>
      <c r="I293" t="s">
        <v>2099</v>
      </c>
      <c r="J293" t="s">
        <v>344</v>
      </c>
      <c r="K293" s="2" t="s">
        <v>2100</v>
      </c>
      <c r="L293" t="s">
        <v>2197</v>
      </c>
      <c r="M293" t="s">
        <v>2198</v>
      </c>
      <c r="N293" t="s">
        <v>2199</v>
      </c>
    </row>
    <row r="294" spans="1:14" x14ac:dyDescent="0.25">
      <c r="A294" t="str">
        <f t="shared" si="4"/>
        <v>0293</v>
      </c>
      <c r="B294" t="s">
        <v>704</v>
      </c>
      <c r="C294" s="2" t="s">
        <v>2202</v>
      </c>
      <c r="D294" t="s">
        <v>349</v>
      </c>
      <c r="E294" t="s">
        <v>350</v>
      </c>
      <c r="F294" t="s">
        <v>2706</v>
      </c>
      <c r="G294" t="s">
        <v>2203</v>
      </c>
      <c r="I294" t="s">
        <v>704</v>
      </c>
      <c r="J294" t="s">
        <v>344</v>
      </c>
      <c r="K294" s="2" t="s">
        <v>705</v>
      </c>
      <c r="L294" t="s">
        <v>2204</v>
      </c>
      <c r="M294" t="s">
        <v>2205</v>
      </c>
      <c r="N294" t="s">
        <v>2608</v>
      </c>
    </row>
    <row r="295" spans="1:14" x14ac:dyDescent="0.25">
      <c r="A295" t="str">
        <f t="shared" si="4"/>
        <v>0294</v>
      </c>
      <c r="B295" t="s">
        <v>3167</v>
      </c>
      <c r="C295" s="2" t="s">
        <v>3166</v>
      </c>
      <c r="D295" t="s">
        <v>349</v>
      </c>
      <c r="E295" t="s">
        <v>350</v>
      </c>
      <c r="F295" t="s">
        <v>1662</v>
      </c>
      <c r="G295" t="s">
        <v>3109</v>
      </c>
      <c r="I295" t="s">
        <v>1664</v>
      </c>
      <c r="J295" t="s">
        <v>344</v>
      </c>
      <c r="K295" s="2" t="s">
        <v>1665</v>
      </c>
      <c r="L295" t="s">
        <v>1666</v>
      </c>
      <c r="M295" t="s">
        <v>3110</v>
      </c>
      <c r="N295" t="s">
        <v>1667</v>
      </c>
    </row>
    <row r="296" spans="1:14" x14ac:dyDescent="0.25">
      <c r="A296" t="str">
        <f t="shared" si="4"/>
        <v>0295</v>
      </c>
      <c r="B296" t="s">
        <v>2206</v>
      </c>
      <c r="C296" s="2" t="s">
        <v>2207</v>
      </c>
      <c r="D296" t="s">
        <v>349</v>
      </c>
      <c r="E296" t="s">
        <v>350</v>
      </c>
      <c r="F296" t="s">
        <v>4399</v>
      </c>
      <c r="G296" t="s">
        <v>2209</v>
      </c>
      <c r="I296" t="s">
        <v>2206</v>
      </c>
      <c r="J296" t="s">
        <v>344</v>
      </c>
      <c r="K296" s="2" t="s">
        <v>2210</v>
      </c>
      <c r="L296" t="s">
        <v>2211</v>
      </c>
      <c r="M296" t="s">
        <v>4722</v>
      </c>
      <c r="N296" t="s">
        <v>4400</v>
      </c>
    </row>
    <row r="297" spans="1:14" x14ac:dyDescent="0.25">
      <c r="A297" t="str">
        <f t="shared" si="4"/>
        <v>0296</v>
      </c>
      <c r="B297" t="s">
        <v>2214</v>
      </c>
      <c r="C297" s="2" t="s">
        <v>2215</v>
      </c>
      <c r="D297" t="s">
        <v>349</v>
      </c>
      <c r="E297" t="s">
        <v>350</v>
      </c>
      <c r="F297" t="s">
        <v>4665</v>
      </c>
      <c r="G297" t="s">
        <v>414</v>
      </c>
      <c r="I297" t="s">
        <v>415</v>
      </c>
      <c r="J297" t="s">
        <v>344</v>
      </c>
      <c r="K297" s="2" t="s">
        <v>416</v>
      </c>
      <c r="L297" t="s">
        <v>417</v>
      </c>
      <c r="M297" t="s">
        <v>418</v>
      </c>
      <c r="N297" t="s">
        <v>4438</v>
      </c>
    </row>
    <row r="298" spans="1:14" x14ac:dyDescent="0.25">
      <c r="A298" t="str">
        <f t="shared" si="4"/>
        <v>0297</v>
      </c>
      <c r="B298" t="s">
        <v>3169</v>
      </c>
      <c r="C298" s="2" t="s">
        <v>3168</v>
      </c>
      <c r="D298" t="s">
        <v>349</v>
      </c>
      <c r="E298" t="s">
        <v>350</v>
      </c>
      <c r="F298" t="s">
        <v>1143</v>
      </c>
      <c r="G298" t="s">
        <v>1144</v>
      </c>
      <c r="I298" t="s">
        <v>1145</v>
      </c>
      <c r="J298" t="s">
        <v>344</v>
      </c>
      <c r="K298" s="2" t="s">
        <v>1146</v>
      </c>
      <c r="L298" t="s">
        <v>1147</v>
      </c>
      <c r="M298" t="s">
        <v>1148</v>
      </c>
      <c r="N298" t="s">
        <v>1149</v>
      </c>
    </row>
    <row r="299" spans="1:14" x14ac:dyDescent="0.25">
      <c r="A299" t="str">
        <f t="shared" si="4"/>
        <v>0298</v>
      </c>
      <c r="B299" t="s">
        <v>2216</v>
      </c>
      <c r="C299" s="2" t="s">
        <v>2217</v>
      </c>
      <c r="D299" t="s">
        <v>349</v>
      </c>
      <c r="E299" t="s">
        <v>350</v>
      </c>
      <c r="F299" t="s">
        <v>652</v>
      </c>
      <c r="G299" t="s">
        <v>653</v>
      </c>
      <c r="I299" t="s">
        <v>650</v>
      </c>
      <c r="J299" t="s">
        <v>344</v>
      </c>
      <c r="K299" s="2" t="s">
        <v>654</v>
      </c>
      <c r="L299" t="s">
        <v>655</v>
      </c>
      <c r="M299" t="s">
        <v>656</v>
      </c>
      <c r="N299" t="s">
        <v>657</v>
      </c>
    </row>
    <row r="300" spans="1:14" x14ac:dyDescent="0.25">
      <c r="A300" t="str">
        <f t="shared" si="4"/>
        <v>0299</v>
      </c>
      <c r="B300" t="s">
        <v>3171</v>
      </c>
      <c r="C300" s="2" t="s">
        <v>3170</v>
      </c>
      <c r="D300" t="s">
        <v>349</v>
      </c>
      <c r="E300" t="s">
        <v>350</v>
      </c>
      <c r="F300" t="s">
        <v>2678</v>
      </c>
      <c r="G300" t="s">
        <v>439</v>
      </c>
      <c r="I300" t="s">
        <v>2813</v>
      </c>
      <c r="J300" t="s">
        <v>344</v>
      </c>
      <c r="K300" s="2" t="s">
        <v>2681</v>
      </c>
      <c r="L300" t="s">
        <v>440</v>
      </c>
      <c r="M300" t="s">
        <v>441</v>
      </c>
      <c r="N300" t="s">
        <v>2682</v>
      </c>
    </row>
    <row r="301" spans="1:14" x14ac:dyDescent="0.25">
      <c r="A301" t="str">
        <f t="shared" si="4"/>
        <v>0300</v>
      </c>
      <c r="B301" t="s">
        <v>2228</v>
      </c>
      <c r="C301" s="2" t="s">
        <v>2229</v>
      </c>
      <c r="D301" t="s">
        <v>349</v>
      </c>
      <c r="E301" t="s">
        <v>350</v>
      </c>
      <c r="F301" t="s">
        <v>4402</v>
      </c>
      <c r="G301" t="s">
        <v>2231</v>
      </c>
      <c r="I301" t="s">
        <v>2228</v>
      </c>
      <c r="J301" t="s">
        <v>344</v>
      </c>
      <c r="K301" s="2" t="s">
        <v>2232</v>
      </c>
      <c r="L301" t="s">
        <v>2233</v>
      </c>
      <c r="M301" t="s">
        <v>2234</v>
      </c>
      <c r="N301" t="s">
        <v>4403</v>
      </c>
    </row>
    <row r="302" spans="1:14" x14ac:dyDescent="0.25">
      <c r="A302" t="str">
        <f t="shared" si="4"/>
        <v>0301</v>
      </c>
      <c r="B302" t="s">
        <v>1168</v>
      </c>
      <c r="C302" s="2" t="s">
        <v>2236</v>
      </c>
      <c r="D302" t="s">
        <v>349</v>
      </c>
      <c r="E302" t="s">
        <v>350</v>
      </c>
      <c r="F302" t="s">
        <v>2237</v>
      </c>
      <c r="G302" t="s">
        <v>2238</v>
      </c>
      <c r="I302" t="s">
        <v>1168</v>
      </c>
      <c r="J302" t="s">
        <v>344</v>
      </c>
      <c r="K302" s="2" t="s">
        <v>1169</v>
      </c>
      <c r="L302" t="s">
        <v>2239</v>
      </c>
      <c r="M302" t="s">
        <v>2240</v>
      </c>
      <c r="N302" t="s">
        <v>2241</v>
      </c>
    </row>
    <row r="303" spans="1:14" x14ac:dyDescent="0.25">
      <c r="A303" t="str">
        <f t="shared" si="4"/>
        <v>0302</v>
      </c>
      <c r="B303" t="s">
        <v>3173</v>
      </c>
      <c r="C303" s="2" t="s">
        <v>3172</v>
      </c>
      <c r="D303" t="s">
        <v>349</v>
      </c>
      <c r="E303" t="s">
        <v>350</v>
      </c>
      <c r="F303" t="s">
        <v>4008</v>
      </c>
      <c r="G303" t="s">
        <v>4144</v>
      </c>
      <c r="I303" t="s">
        <v>1355</v>
      </c>
      <c r="J303" t="s">
        <v>344</v>
      </c>
      <c r="K303" s="2" t="s">
        <v>1358</v>
      </c>
      <c r="L303" t="s">
        <v>1359</v>
      </c>
      <c r="M303" t="s">
        <v>1360</v>
      </c>
      <c r="N303" t="s">
        <v>4009</v>
      </c>
    </row>
    <row r="304" spans="1:14" x14ac:dyDescent="0.25">
      <c r="A304" t="str">
        <f t="shared" si="4"/>
        <v>0303</v>
      </c>
      <c r="B304" t="s">
        <v>3178</v>
      </c>
      <c r="C304" s="2" t="s">
        <v>3177</v>
      </c>
      <c r="D304" t="s">
        <v>349</v>
      </c>
      <c r="E304" t="s">
        <v>350</v>
      </c>
      <c r="F304" t="s">
        <v>4382</v>
      </c>
      <c r="G304" t="s">
        <v>3039</v>
      </c>
      <c r="I304" t="s">
        <v>1555</v>
      </c>
      <c r="J304" t="s">
        <v>344</v>
      </c>
      <c r="K304" s="2" t="s">
        <v>1556</v>
      </c>
      <c r="L304" t="s">
        <v>1557</v>
      </c>
      <c r="M304" t="s">
        <v>1558</v>
      </c>
      <c r="N304" t="s">
        <v>4383</v>
      </c>
    </row>
    <row r="305" spans="1:14" x14ac:dyDescent="0.25">
      <c r="A305" t="str">
        <f t="shared" si="4"/>
        <v>0304</v>
      </c>
      <c r="B305" t="s">
        <v>2251</v>
      </c>
      <c r="C305" s="2" t="s">
        <v>2252</v>
      </c>
      <c r="D305" t="s">
        <v>349</v>
      </c>
      <c r="E305" t="s">
        <v>350</v>
      </c>
      <c r="F305" t="s">
        <v>4723</v>
      </c>
      <c r="G305" t="s">
        <v>2551</v>
      </c>
      <c r="I305" t="s">
        <v>2251</v>
      </c>
      <c r="J305" t="s">
        <v>344</v>
      </c>
      <c r="K305" s="2" t="s">
        <v>2253</v>
      </c>
      <c r="L305" t="s">
        <v>2254</v>
      </c>
      <c r="M305" t="s">
        <v>2708</v>
      </c>
      <c r="N305" t="s">
        <v>4509</v>
      </c>
    </row>
    <row r="306" spans="1:14" x14ac:dyDescent="0.25">
      <c r="A306" t="str">
        <f t="shared" si="4"/>
        <v>0305</v>
      </c>
      <c r="B306" t="s">
        <v>1808</v>
      </c>
      <c r="C306" s="2" t="s">
        <v>2259</v>
      </c>
      <c r="D306" t="s">
        <v>349</v>
      </c>
      <c r="E306" t="s">
        <v>350</v>
      </c>
      <c r="F306" t="s">
        <v>2710</v>
      </c>
      <c r="G306" t="s">
        <v>2260</v>
      </c>
      <c r="I306" t="s">
        <v>1808</v>
      </c>
      <c r="J306" t="s">
        <v>344</v>
      </c>
      <c r="K306" s="2" t="s">
        <v>1809</v>
      </c>
      <c r="L306" t="s">
        <v>2261</v>
      </c>
      <c r="M306" t="s">
        <v>2262</v>
      </c>
      <c r="N306" t="s">
        <v>2711</v>
      </c>
    </row>
    <row r="307" spans="1:14" x14ac:dyDescent="0.25">
      <c r="A307" t="str">
        <f t="shared" si="4"/>
        <v>0306</v>
      </c>
      <c r="B307" t="s">
        <v>2263</v>
      </c>
      <c r="C307" s="2" t="s">
        <v>2264</v>
      </c>
      <c r="D307" t="s">
        <v>349</v>
      </c>
      <c r="E307" t="s">
        <v>350</v>
      </c>
      <c r="F307" t="s">
        <v>4344</v>
      </c>
      <c r="G307" t="s">
        <v>719</v>
      </c>
      <c r="I307" t="s">
        <v>688</v>
      </c>
      <c r="J307" t="s">
        <v>344</v>
      </c>
      <c r="K307" s="2" t="s">
        <v>689</v>
      </c>
      <c r="L307" t="s">
        <v>690</v>
      </c>
      <c r="M307" t="s">
        <v>691</v>
      </c>
      <c r="N307" t="s">
        <v>4345</v>
      </c>
    </row>
    <row r="308" spans="1:14" x14ac:dyDescent="0.25">
      <c r="A308" t="str">
        <f t="shared" si="4"/>
        <v>0307</v>
      </c>
      <c r="B308" t="s">
        <v>1732</v>
      </c>
      <c r="C308" s="2" t="s">
        <v>2265</v>
      </c>
      <c r="D308" t="s">
        <v>349</v>
      </c>
      <c r="E308" t="s">
        <v>350</v>
      </c>
      <c r="F308" t="s">
        <v>4021</v>
      </c>
      <c r="G308" t="s">
        <v>2267</v>
      </c>
      <c r="I308" t="s">
        <v>1732</v>
      </c>
      <c r="J308" t="s">
        <v>344</v>
      </c>
      <c r="K308" s="2" t="s">
        <v>1733</v>
      </c>
      <c r="L308" t="s">
        <v>2268</v>
      </c>
      <c r="M308" t="s">
        <v>2269</v>
      </c>
      <c r="N308" t="s">
        <v>4022</v>
      </c>
    </row>
    <row r="309" spans="1:14" x14ac:dyDescent="0.25">
      <c r="A309" t="str">
        <f t="shared" si="4"/>
        <v>0308</v>
      </c>
      <c r="B309" t="s">
        <v>2271</v>
      </c>
      <c r="C309" s="2" t="s">
        <v>2272</v>
      </c>
      <c r="D309" t="s">
        <v>349</v>
      </c>
      <c r="E309" t="s">
        <v>350</v>
      </c>
      <c r="F309" t="s">
        <v>4943</v>
      </c>
      <c r="G309" t="s">
        <v>2274</v>
      </c>
      <c r="I309" t="s">
        <v>2271</v>
      </c>
      <c r="J309" t="s">
        <v>344</v>
      </c>
      <c r="K309" s="2" t="s">
        <v>2275</v>
      </c>
      <c r="L309" t="s">
        <v>4404</v>
      </c>
      <c r="M309" t="s">
        <v>2277</v>
      </c>
      <c r="N309" t="s">
        <v>4944</v>
      </c>
    </row>
    <row r="310" spans="1:14" x14ac:dyDescent="0.25">
      <c r="A310" t="str">
        <f t="shared" si="4"/>
        <v>0309</v>
      </c>
      <c r="B310" t="s">
        <v>2279</v>
      </c>
      <c r="C310" s="2" t="s">
        <v>2280</v>
      </c>
      <c r="D310" t="s">
        <v>349</v>
      </c>
      <c r="E310" t="s">
        <v>350</v>
      </c>
      <c r="F310" t="s">
        <v>4945</v>
      </c>
      <c r="G310" t="s">
        <v>2282</v>
      </c>
      <c r="I310" t="s">
        <v>2279</v>
      </c>
      <c r="J310" t="s">
        <v>344</v>
      </c>
      <c r="K310" s="2" t="s">
        <v>2283</v>
      </c>
      <c r="L310" t="s">
        <v>4946</v>
      </c>
      <c r="M310" t="s">
        <v>2285</v>
      </c>
      <c r="N310" t="s">
        <v>4947</v>
      </c>
    </row>
    <row r="311" spans="1:14" x14ac:dyDescent="0.25">
      <c r="A311" t="str">
        <f t="shared" si="4"/>
        <v>0310</v>
      </c>
      <c r="B311" t="s">
        <v>2287</v>
      </c>
      <c r="C311" s="2" t="s">
        <v>2288</v>
      </c>
      <c r="D311" t="s">
        <v>349</v>
      </c>
      <c r="E311" t="s">
        <v>350</v>
      </c>
      <c r="F311" t="s">
        <v>413</v>
      </c>
      <c r="G311" t="s">
        <v>4405</v>
      </c>
      <c r="I311" t="s">
        <v>2287</v>
      </c>
      <c r="J311" t="s">
        <v>344</v>
      </c>
      <c r="K311" s="2" t="s">
        <v>2291</v>
      </c>
      <c r="L311" t="s">
        <v>2292</v>
      </c>
      <c r="M311" t="s">
        <v>2293</v>
      </c>
      <c r="N311" t="s">
        <v>4612</v>
      </c>
    </row>
    <row r="312" spans="1:14" x14ac:dyDescent="0.25">
      <c r="A312" t="str">
        <f t="shared" si="4"/>
        <v>0311</v>
      </c>
      <c r="B312" t="s">
        <v>3182</v>
      </c>
      <c r="C312" s="2" t="s">
        <v>3181</v>
      </c>
      <c r="D312" t="s">
        <v>349</v>
      </c>
      <c r="E312" t="s">
        <v>350</v>
      </c>
      <c r="F312" t="s">
        <v>1954</v>
      </c>
      <c r="G312" t="s">
        <v>1955</v>
      </c>
      <c r="H312" t="s">
        <v>1956</v>
      </c>
      <c r="I312" t="s">
        <v>1957</v>
      </c>
      <c r="J312" t="s">
        <v>344</v>
      </c>
      <c r="K312" s="2" t="s">
        <v>1958</v>
      </c>
      <c r="L312" t="s">
        <v>3183</v>
      </c>
      <c r="M312" t="s">
        <v>1960</v>
      </c>
      <c r="N312" t="s">
        <v>3184</v>
      </c>
    </row>
    <row r="313" spans="1:14" x14ac:dyDescent="0.25">
      <c r="A313" t="str">
        <f t="shared" si="4"/>
        <v>0312</v>
      </c>
      <c r="B313" t="s">
        <v>4461</v>
      </c>
      <c r="C313" s="2" t="s">
        <v>3185</v>
      </c>
      <c r="D313" t="s">
        <v>349</v>
      </c>
      <c r="E313" t="s">
        <v>350</v>
      </c>
      <c r="F313" t="s">
        <v>4948</v>
      </c>
      <c r="G313" t="s">
        <v>4724</v>
      </c>
      <c r="I313" t="s">
        <v>4461</v>
      </c>
      <c r="J313" t="s">
        <v>344</v>
      </c>
      <c r="K313" s="2" t="s">
        <v>4725</v>
      </c>
      <c r="L313" t="s">
        <v>4726</v>
      </c>
      <c r="M313" t="s">
        <v>674</v>
      </c>
      <c r="N313" t="s">
        <v>4727</v>
      </c>
    </row>
    <row r="314" spans="1:14" x14ac:dyDescent="0.25">
      <c r="A314" t="str">
        <f t="shared" si="4"/>
        <v>0313</v>
      </c>
      <c r="B314" t="s">
        <v>3187</v>
      </c>
      <c r="C314" s="2" t="s">
        <v>3186</v>
      </c>
      <c r="D314" t="s">
        <v>349</v>
      </c>
      <c r="E314" t="s">
        <v>350</v>
      </c>
      <c r="F314" t="s">
        <v>4082</v>
      </c>
      <c r="G314" t="s">
        <v>514</v>
      </c>
      <c r="I314" t="s">
        <v>515</v>
      </c>
      <c r="J314" t="s">
        <v>344</v>
      </c>
      <c r="K314" s="2" t="s">
        <v>516</v>
      </c>
      <c r="L314" t="s">
        <v>517</v>
      </c>
      <c r="M314" t="s">
        <v>518</v>
      </c>
      <c r="N314" t="s">
        <v>4083</v>
      </c>
    </row>
    <row r="315" spans="1:14" x14ac:dyDescent="0.25">
      <c r="A315" t="str">
        <f t="shared" si="4"/>
        <v>0314</v>
      </c>
      <c r="B315" t="s">
        <v>2295</v>
      </c>
      <c r="C315" s="2" t="s">
        <v>2296</v>
      </c>
      <c r="D315" t="s">
        <v>349</v>
      </c>
      <c r="E315" t="s">
        <v>350</v>
      </c>
      <c r="F315" t="s">
        <v>2552</v>
      </c>
      <c r="G315" t="s">
        <v>2297</v>
      </c>
      <c r="I315" t="s">
        <v>2295</v>
      </c>
      <c r="J315" t="s">
        <v>344</v>
      </c>
      <c r="K315" s="2" t="s">
        <v>2298</v>
      </c>
      <c r="L315" t="s">
        <v>2299</v>
      </c>
      <c r="M315" t="s">
        <v>2300</v>
      </c>
      <c r="N315" t="s">
        <v>2553</v>
      </c>
    </row>
    <row r="316" spans="1:14" x14ac:dyDescent="0.25">
      <c r="A316" t="str">
        <f t="shared" si="4"/>
        <v>0315</v>
      </c>
      <c r="B316" t="s">
        <v>2301</v>
      </c>
      <c r="C316" s="2" t="s">
        <v>2302</v>
      </c>
      <c r="D316" t="s">
        <v>349</v>
      </c>
      <c r="E316" t="s">
        <v>350</v>
      </c>
      <c r="F316" t="s">
        <v>4406</v>
      </c>
      <c r="G316" t="s">
        <v>2303</v>
      </c>
      <c r="I316" t="s">
        <v>2301</v>
      </c>
      <c r="J316" t="s">
        <v>344</v>
      </c>
      <c r="K316" s="2" t="s">
        <v>2304</v>
      </c>
      <c r="L316" t="s">
        <v>2305</v>
      </c>
      <c r="M316" t="s">
        <v>2306</v>
      </c>
      <c r="N316" t="s">
        <v>4949</v>
      </c>
    </row>
    <row r="317" spans="1:14" x14ac:dyDescent="0.25">
      <c r="A317" t="str">
        <f t="shared" si="4"/>
        <v>0316</v>
      </c>
      <c r="B317" t="s">
        <v>2307</v>
      </c>
      <c r="C317" s="2" t="s">
        <v>2308</v>
      </c>
      <c r="D317" t="s">
        <v>349</v>
      </c>
      <c r="E317" t="s">
        <v>350</v>
      </c>
      <c r="F317" t="s">
        <v>4728</v>
      </c>
      <c r="G317" t="s">
        <v>2712</v>
      </c>
      <c r="I317" t="s">
        <v>2307</v>
      </c>
      <c r="J317" t="s">
        <v>344</v>
      </c>
      <c r="K317" s="2" t="s">
        <v>2309</v>
      </c>
      <c r="L317" t="s">
        <v>2310</v>
      </c>
      <c r="M317" t="s">
        <v>2310</v>
      </c>
      <c r="N317" t="s">
        <v>4729</v>
      </c>
    </row>
    <row r="318" spans="1:14" x14ac:dyDescent="0.25">
      <c r="A318" t="str">
        <f t="shared" si="4"/>
        <v>0317</v>
      </c>
      <c r="B318" t="s">
        <v>2311</v>
      </c>
      <c r="C318" s="2" t="s">
        <v>2312</v>
      </c>
      <c r="D318" t="s">
        <v>349</v>
      </c>
      <c r="E318" t="s">
        <v>350</v>
      </c>
      <c r="F318" t="s">
        <v>2313</v>
      </c>
      <c r="G318" t="s">
        <v>2314</v>
      </c>
      <c r="I318" t="s">
        <v>2311</v>
      </c>
      <c r="J318" t="s">
        <v>344</v>
      </c>
      <c r="K318" s="2" t="s">
        <v>2315</v>
      </c>
      <c r="L318" t="s">
        <v>2316</v>
      </c>
      <c r="M318" t="s">
        <v>2558</v>
      </c>
      <c r="N318" t="s">
        <v>2317</v>
      </c>
    </row>
    <row r="319" spans="1:14" x14ac:dyDescent="0.25">
      <c r="A319" t="str">
        <f t="shared" si="4"/>
        <v>0318</v>
      </c>
      <c r="B319" t="s">
        <v>2318</v>
      </c>
      <c r="C319" s="2" t="s">
        <v>2319</v>
      </c>
      <c r="D319" t="s">
        <v>349</v>
      </c>
      <c r="E319" t="s">
        <v>350</v>
      </c>
      <c r="F319" t="s">
        <v>4310</v>
      </c>
      <c r="G319" t="s">
        <v>668</v>
      </c>
      <c r="I319" t="s">
        <v>669</v>
      </c>
      <c r="J319" t="s">
        <v>344</v>
      </c>
      <c r="K319" s="2" t="s">
        <v>670</v>
      </c>
      <c r="L319" t="s">
        <v>671</v>
      </c>
      <c r="M319" t="s">
        <v>672</v>
      </c>
      <c r="N319" t="s">
        <v>4311</v>
      </c>
    </row>
    <row r="320" spans="1:14" x14ac:dyDescent="0.25">
      <c r="A320" t="str">
        <f t="shared" si="4"/>
        <v>0319</v>
      </c>
      <c r="B320" t="s">
        <v>3190</v>
      </c>
      <c r="C320" s="2" t="s">
        <v>3189</v>
      </c>
      <c r="D320" t="s">
        <v>349</v>
      </c>
      <c r="E320" t="s">
        <v>350</v>
      </c>
      <c r="F320" t="s">
        <v>3995</v>
      </c>
      <c r="G320" t="s">
        <v>4086</v>
      </c>
      <c r="I320" t="s">
        <v>984</v>
      </c>
      <c r="J320" t="s">
        <v>344</v>
      </c>
      <c r="K320" s="2" t="s">
        <v>988</v>
      </c>
      <c r="L320" t="s">
        <v>989</v>
      </c>
      <c r="M320" t="s">
        <v>990</v>
      </c>
      <c r="N320" t="s">
        <v>991</v>
      </c>
    </row>
    <row r="321" spans="1:14" x14ac:dyDescent="0.25">
      <c r="A321" t="str">
        <f t="shared" si="4"/>
        <v>0320</v>
      </c>
      <c r="B321" t="s">
        <v>3192</v>
      </c>
      <c r="C321" s="2" t="s">
        <v>3191</v>
      </c>
      <c r="D321" t="s">
        <v>349</v>
      </c>
      <c r="E321" t="s">
        <v>350</v>
      </c>
      <c r="F321" t="s">
        <v>4322</v>
      </c>
      <c r="G321" t="s">
        <v>1210</v>
      </c>
      <c r="I321" t="s">
        <v>1211</v>
      </c>
      <c r="J321" t="s">
        <v>344</v>
      </c>
      <c r="K321" s="2" t="s">
        <v>1212</v>
      </c>
      <c r="L321" t="s">
        <v>1213</v>
      </c>
      <c r="M321" t="s">
        <v>1214</v>
      </c>
      <c r="N321" t="s">
        <v>4323</v>
      </c>
    </row>
    <row r="322" spans="1:14" x14ac:dyDescent="0.25">
      <c r="A322" t="str">
        <f t="shared" ref="A322:A385" si="5">LEFT(C322,4)</f>
        <v>0321</v>
      </c>
      <c r="B322" t="s">
        <v>2342</v>
      </c>
      <c r="C322" s="2" t="s">
        <v>2343</v>
      </c>
      <c r="D322" t="s">
        <v>349</v>
      </c>
      <c r="E322" t="s">
        <v>350</v>
      </c>
      <c r="F322" t="s">
        <v>2344</v>
      </c>
      <c r="G322" t="s">
        <v>2345</v>
      </c>
      <c r="I322" t="s">
        <v>2342</v>
      </c>
      <c r="J322" t="s">
        <v>344</v>
      </c>
      <c r="K322" s="2" t="s">
        <v>2346</v>
      </c>
      <c r="L322" t="s">
        <v>2347</v>
      </c>
      <c r="M322" t="s">
        <v>2348</v>
      </c>
      <c r="N322" t="s">
        <v>2349</v>
      </c>
    </row>
    <row r="323" spans="1:14" x14ac:dyDescent="0.25">
      <c r="A323" t="str">
        <f t="shared" si="5"/>
        <v>0322</v>
      </c>
      <c r="B323" t="s">
        <v>2320</v>
      </c>
      <c r="C323" s="2" t="s">
        <v>2321</v>
      </c>
      <c r="D323" t="s">
        <v>349</v>
      </c>
      <c r="E323" t="s">
        <v>350</v>
      </c>
      <c r="F323" t="s">
        <v>4145</v>
      </c>
      <c r="G323" t="s">
        <v>2323</v>
      </c>
      <c r="I323" t="s">
        <v>2320</v>
      </c>
      <c r="J323" t="s">
        <v>344</v>
      </c>
      <c r="K323" s="2" t="s">
        <v>2324</v>
      </c>
      <c r="L323" t="s">
        <v>4407</v>
      </c>
      <c r="M323" t="s">
        <v>2326</v>
      </c>
      <c r="N323" t="s">
        <v>4146</v>
      </c>
    </row>
    <row r="324" spans="1:14" x14ac:dyDescent="0.25">
      <c r="A324" t="str">
        <f t="shared" si="5"/>
        <v>0323</v>
      </c>
      <c r="B324" t="s">
        <v>2328</v>
      </c>
      <c r="C324" s="2" t="s">
        <v>2329</v>
      </c>
      <c r="D324" t="s">
        <v>349</v>
      </c>
      <c r="E324" t="s">
        <v>350</v>
      </c>
      <c r="F324" t="s">
        <v>4147</v>
      </c>
      <c r="G324" t="s">
        <v>2331</v>
      </c>
      <c r="I324" t="s">
        <v>2328</v>
      </c>
      <c r="J324" t="s">
        <v>344</v>
      </c>
      <c r="K324" s="2" t="s">
        <v>2332</v>
      </c>
      <c r="L324" t="s">
        <v>2333</v>
      </c>
      <c r="M324" t="s">
        <v>2334</v>
      </c>
      <c r="N324" t="s">
        <v>4148</v>
      </c>
    </row>
    <row r="325" spans="1:14" x14ac:dyDescent="0.25">
      <c r="A325" t="str">
        <f t="shared" si="5"/>
        <v>0324</v>
      </c>
      <c r="B325" t="s">
        <v>3194</v>
      </c>
      <c r="C325" s="2" t="s">
        <v>3193</v>
      </c>
      <c r="D325" t="s">
        <v>349</v>
      </c>
      <c r="E325" t="s">
        <v>350</v>
      </c>
      <c r="F325" t="s">
        <v>1954</v>
      </c>
      <c r="G325" t="s">
        <v>3195</v>
      </c>
      <c r="H325" t="s">
        <v>1956</v>
      </c>
      <c r="I325" t="s">
        <v>1957</v>
      </c>
      <c r="J325" t="s">
        <v>344</v>
      </c>
      <c r="K325" s="2" t="s">
        <v>1958</v>
      </c>
      <c r="L325" t="s">
        <v>3183</v>
      </c>
      <c r="M325" t="s">
        <v>1960</v>
      </c>
      <c r="N325" t="s">
        <v>3184</v>
      </c>
    </row>
    <row r="326" spans="1:14" x14ac:dyDescent="0.25">
      <c r="A326" t="str">
        <f t="shared" si="5"/>
        <v>0325</v>
      </c>
      <c r="B326" t="s">
        <v>2350</v>
      </c>
      <c r="C326" s="2" t="s">
        <v>2351</v>
      </c>
      <c r="D326" t="s">
        <v>349</v>
      </c>
      <c r="E326" t="s">
        <v>350</v>
      </c>
      <c r="F326" t="s">
        <v>2352</v>
      </c>
      <c r="G326" t="s">
        <v>2353</v>
      </c>
      <c r="H326" t="s">
        <v>2354</v>
      </c>
      <c r="I326" t="s">
        <v>2350</v>
      </c>
      <c r="J326" t="s">
        <v>344</v>
      </c>
      <c r="K326" s="2" t="s">
        <v>2355</v>
      </c>
      <c r="L326" t="s">
        <v>2356</v>
      </c>
      <c r="M326" t="s">
        <v>2357</v>
      </c>
      <c r="N326" t="s">
        <v>2358</v>
      </c>
    </row>
    <row r="327" spans="1:14" x14ac:dyDescent="0.25">
      <c r="A327" t="str">
        <f t="shared" si="5"/>
        <v>0326</v>
      </c>
      <c r="B327" t="s">
        <v>1676</v>
      </c>
      <c r="C327" s="2" t="s">
        <v>2359</v>
      </c>
      <c r="D327" t="s">
        <v>349</v>
      </c>
      <c r="E327" t="s">
        <v>350</v>
      </c>
      <c r="F327" t="s">
        <v>4950</v>
      </c>
      <c r="G327" t="s">
        <v>2361</v>
      </c>
      <c r="I327" t="s">
        <v>1676</v>
      </c>
      <c r="J327" t="s">
        <v>344</v>
      </c>
      <c r="K327" s="2" t="s">
        <v>1677</v>
      </c>
      <c r="L327" t="s">
        <v>2362</v>
      </c>
      <c r="M327" t="s">
        <v>2363</v>
      </c>
      <c r="N327" t="s">
        <v>4408</v>
      </c>
    </row>
    <row r="328" spans="1:14" x14ac:dyDescent="0.25">
      <c r="A328" t="str">
        <f t="shared" si="5"/>
        <v>0327</v>
      </c>
      <c r="B328" t="s">
        <v>812</v>
      </c>
      <c r="C328" s="2" t="s">
        <v>2365</v>
      </c>
      <c r="D328" t="s">
        <v>349</v>
      </c>
      <c r="E328" t="s">
        <v>350</v>
      </c>
      <c r="F328" t="s">
        <v>4351</v>
      </c>
      <c r="G328" t="s">
        <v>811</v>
      </c>
      <c r="I328" t="s">
        <v>812</v>
      </c>
      <c r="J328" t="s">
        <v>344</v>
      </c>
      <c r="K328" s="2" t="s">
        <v>813</v>
      </c>
      <c r="L328" t="s">
        <v>814</v>
      </c>
      <c r="M328" t="s">
        <v>815</v>
      </c>
      <c r="N328" t="s">
        <v>4352</v>
      </c>
    </row>
    <row r="329" spans="1:14" x14ac:dyDescent="0.25">
      <c r="A329" t="str">
        <f t="shared" si="5"/>
        <v>0328</v>
      </c>
      <c r="B329" t="s">
        <v>3197</v>
      </c>
      <c r="C329" s="2" t="s">
        <v>3196</v>
      </c>
      <c r="D329" t="s">
        <v>349</v>
      </c>
      <c r="E329" t="s">
        <v>350</v>
      </c>
      <c r="F329" t="s">
        <v>4079</v>
      </c>
      <c r="G329" t="s">
        <v>430</v>
      </c>
      <c r="I329" t="s">
        <v>431</v>
      </c>
      <c r="J329" t="s">
        <v>344</v>
      </c>
      <c r="K329" s="2" t="s">
        <v>432</v>
      </c>
      <c r="L329" t="s">
        <v>2723</v>
      </c>
      <c r="M329" t="s">
        <v>433</v>
      </c>
      <c r="N329" t="s">
        <v>4080</v>
      </c>
    </row>
    <row r="330" spans="1:14" x14ac:dyDescent="0.25">
      <c r="A330" t="str">
        <f t="shared" si="5"/>
        <v>0329</v>
      </c>
      <c r="B330" t="s">
        <v>3199</v>
      </c>
      <c r="C330" s="2" t="s">
        <v>3198</v>
      </c>
      <c r="D330" t="s">
        <v>349</v>
      </c>
      <c r="E330" t="s">
        <v>350</v>
      </c>
      <c r="F330" t="s">
        <v>2688</v>
      </c>
      <c r="G330" t="s">
        <v>1189</v>
      </c>
      <c r="I330" t="s">
        <v>1190</v>
      </c>
      <c r="J330" t="s">
        <v>344</v>
      </c>
      <c r="K330" s="2" t="s">
        <v>1191</v>
      </c>
      <c r="L330" t="s">
        <v>1563</v>
      </c>
      <c r="M330" t="s">
        <v>1564</v>
      </c>
      <c r="N330" t="s">
        <v>2689</v>
      </c>
    </row>
    <row r="331" spans="1:14" x14ac:dyDescent="0.25">
      <c r="A331" t="str">
        <f t="shared" si="5"/>
        <v>0330</v>
      </c>
      <c r="B331" t="s">
        <v>2366</v>
      </c>
      <c r="C331" s="2" t="s">
        <v>2367</v>
      </c>
      <c r="D331" t="s">
        <v>349</v>
      </c>
      <c r="E331" t="s">
        <v>350</v>
      </c>
      <c r="F331" t="s">
        <v>4951</v>
      </c>
      <c r="G331" t="s">
        <v>2369</v>
      </c>
      <c r="I331" t="s">
        <v>2366</v>
      </c>
      <c r="J331" t="s">
        <v>344</v>
      </c>
      <c r="K331" s="2" t="s">
        <v>2370</v>
      </c>
      <c r="L331" t="s">
        <v>2371</v>
      </c>
      <c r="M331" t="s">
        <v>2372</v>
      </c>
      <c r="N331" t="s">
        <v>4952</v>
      </c>
    </row>
    <row r="332" spans="1:14" x14ac:dyDescent="0.25">
      <c r="A332" t="str">
        <f t="shared" si="5"/>
        <v>0331</v>
      </c>
      <c r="B332" t="s">
        <v>2374</v>
      </c>
      <c r="C332" s="2" t="s">
        <v>2375</v>
      </c>
      <c r="D332" t="s">
        <v>349</v>
      </c>
      <c r="E332" t="s">
        <v>350</v>
      </c>
      <c r="F332" t="s">
        <v>4149</v>
      </c>
      <c r="G332" t="s">
        <v>2376</v>
      </c>
      <c r="I332" t="s">
        <v>2374</v>
      </c>
      <c r="J332" t="s">
        <v>344</v>
      </c>
      <c r="K332" s="2" t="s">
        <v>2377</v>
      </c>
      <c r="L332" t="s">
        <v>2378</v>
      </c>
      <c r="M332" t="s">
        <v>2379</v>
      </c>
      <c r="N332" t="s">
        <v>4071</v>
      </c>
    </row>
    <row r="333" spans="1:14" x14ac:dyDescent="0.25">
      <c r="A333" t="str">
        <f t="shared" si="5"/>
        <v>0332</v>
      </c>
      <c r="B333" t="s">
        <v>1424</v>
      </c>
      <c r="C333" s="2" t="s">
        <v>2336</v>
      </c>
      <c r="D333" t="s">
        <v>349</v>
      </c>
      <c r="E333" t="s">
        <v>350</v>
      </c>
      <c r="F333" t="s">
        <v>4730</v>
      </c>
      <c r="G333" t="s">
        <v>4731</v>
      </c>
      <c r="I333" t="s">
        <v>1424</v>
      </c>
      <c r="J333" t="s">
        <v>344</v>
      </c>
      <c r="K333" s="2" t="s">
        <v>1425</v>
      </c>
      <c r="L333" t="s">
        <v>2339</v>
      </c>
      <c r="M333" t="s">
        <v>2340</v>
      </c>
      <c r="N333" t="s">
        <v>4732</v>
      </c>
    </row>
    <row r="334" spans="1:14" x14ac:dyDescent="0.25">
      <c r="A334" t="str">
        <f t="shared" si="5"/>
        <v>0333</v>
      </c>
      <c r="B334" t="s">
        <v>3201</v>
      </c>
      <c r="C334" s="2" t="s">
        <v>3200</v>
      </c>
      <c r="D334" t="s">
        <v>349</v>
      </c>
      <c r="E334" t="s">
        <v>350</v>
      </c>
      <c r="F334" t="s">
        <v>566</v>
      </c>
      <c r="G334" t="s">
        <v>2965</v>
      </c>
      <c r="H334" t="s">
        <v>2966</v>
      </c>
      <c r="I334" t="s">
        <v>2967</v>
      </c>
      <c r="J334" t="s">
        <v>344</v>
      </c>
      <c r="K334" s="2" t="s">
        <v>2968</v>
      </c>
      <c r="L334" t="s">
        <v>2969</v>
      </c>
      <c r="M334" t="s">
        <v>674</v>
      </c>
      <c r="N334" t="s">
        <v>572</v>
      </c>
    </row>
    <row r="335" spans="1:14" x14ac:dyDescent="0.25">
      <c r="A335" t="str">
        <f t="shared" si="5"/>
        <v>0334</v>
      </c>
      <c r="B335" t="s">
        <v>3203</v>
      </c>
      <c r="C335" s="2" t="s">
        <v>3202</v>
      </c>
      <c r="D335" t="s">
        <v>349</v>
      </c>
      <c r="E335" t="s">
        <v>350</v>
      </c>
      <c r="F335" t="s">
        <v>413</v>
      </c>
      <c r="G335" t="s">
        <v>414</v>
      </c>
      <c r="I335" t="s">
        <v>415</v>
      </c>
      <c r="J335" t="s">
        <v>344</v>
      </c>
      <c r="K335" s="2" t="s">
        <v>416</v>
      </c>
      <c r="L335" t="s">
        <v>417</v>
      </c>
      <c r="M335" t="s">
        <v>418</v>
      </c>
      <c r="N335" t="s">
        <v>3204</v>
      </c>
    </row>
    <row r="336" spans="1:14" x14ac:dyDescent="0.25">
      <c r="A336" t="str">
        <f t="shared" si="5"/>
        <v>0335</v>
      </c>
      <c r="B336" t="s">
        <v>2380</v>
      </c>
      <c r="C336" s="2" t="s">
        <v>2381</v>
      </c>
      <c r="D336" t="s">
        <v>349</v>
      </c>
      <c r="E336" t="s">
        <v>350</v>
      </c>
      <c r="F336" t="s">
        <v>4953</v>
      </c>
      <c r="G336" t="s">
        <v>2382</v>
      </c>
      <c r="I336" t="s">
        <v>2380</v>
      </c>
      <c r="J336" t="s">
        <v>344</v>
      </c>
      <c r="K336" s="2" t="s">
        <v>2383</v>
      </c>
      <c r="L336" t="s">
        <v>2560</v>
      </c>
      <c r="M336" t="s">
        <v>2384</v>
      </c>
      <c r="N336" t="s">
        <v>4844</v>
      </c>
    </row>
    <row r="337" spans="1:14" x14ac:dyDescent="0.25">
      <c r="A337" t="str">
        <f t="shared" si="5"/>
        <v>0336</v>
      </c>
      <c r="B337" t="s">
        <v>2385</v>
      </c>
      <c r="C337" s="2" t="s">
        <v>2386</v>
      </c>
      <c r="D337" t="s">
        <v>349</v>
      </c>
      <c r="E337" t="s">
        <v>350</v>
      </c>
      <c r="F337" t="s">
        <v>4409</v>
      </c>
      <c r="G337" t="s">
        <v>4733</v>
      </c>
      <c r="I337" t="s">
        <v>2385</v>
      </c>
      <c r="J337" t="s">
        <v>344</v>
      </c>
      <c r="K337" s="2" t="s">
        <v>2389</v>
      </c>
      <c r="L337" t="s">
        <v>2390</v>
      </c>
      <c r="M337" t="s">
        <v>2391</v>
      </c>
      <c r="N337" t="s">
        <v>4410</v>
      </c>
    </row>
    <row r="338" spans="1:14" x14ac:dyDescent="0.25">
      <c r="A338" t="str">
        <f t="shared" si="5"/>
        <v>0337</v>
      </c>
      <c r="B338" t="s">
        <v>2393</v>
      </c>
      <c r="C338" s="2" t="s">
        <v>2394</v>
      </c>
      <c r="D338" t="s">
        <v>349</v>
      </c>
      <c r="E338" t="s">
        <v>350</v>
      </c>
      <c r="F338" t="s">
        <v>2642</v>
      </c>
      <c r="G338" t="s">
        <v>861</v>
      </c>
      <c r="I338" t="s">
        <v>862</v>
      </c>
      <c r="J338" t="s">
        <v>344</v>
      </c>
      <c r="K338" s="2" t="s">
        <v>863</v>
      </c>
      <c r="L338" t="s">
        <v>864</v>
      </c>
      <c r="M338" t="s">
        <v>865</v>
      </c>
      <c r="N338" t="s">
        <v>2606</v>
      </c>
    </row>
    <row r="339" spans="1:14" x14ac:dyDescent="0.25">
      <c r="A339" t="str">
        <f t="shared" si="5"/>
        <v>0338</v>
      </c>
      <c r="B339" t="s">
        <v>3206</v>
      </c>
      <c r="C339" s="2" t="s">
        <v>3205</v>
      </c>
      <c r="D339" t="s">
        <v>349</v>
      </c>
      <c r="E339" t="s">
        <v>350</v>
      </c>
      <c r="F339" t="s">
        <v>2714</v>
      </c>
      <c r="G339" t="s">
        <v>1243</v>
      </c>
      <c r="I339" t="s">
        <v>1244</v>
      </c>
      <c r="J339" t="s">
        <v>344</v>
      </c>
      <c r="K339" s="2" t="s">
        <v>1245</v>
      </c>
      <c r="L339" t="s">
        <v>1246</v>
      </c>
      <c r="M339" t="s">
        <v>1246</v>
      </c>
      <c r="N339" t="s">
        <v>2715</v>
      </c>
    </row>
    <row r="340" spans="1:14" x14ac:dyDescent="0.25">
      <c r="A340" t="str">
        <f t="shared" si="5"/>
        <v>0339</v>
      </c>
      <c r="B340" t="s">
        <v>3208</v>
      </c>
      <c r="C340" s="2" t="s">
        <v>3207</v>
      </c>
      <c r="D340" t="s">
        <v>349</v>
      </c>
      <c r="E340" t="s">
        <v>350</v>
      </c>
      <c r="F340" t="s">
        <v>4689</v>
      </c>
      <c r="G340" t="s">
        <v>1218</v>
      </c>
      <c r="I340" t="s">
        <v>1219</v>
      </c>
      <c r="J340" t="s">
        <v>344</v>
      </c>
      <c r="K340" s="2" t="s">
        <v>1220</v>
      </c>
      <c r="L340" t="s">
        <v>1221</v>
      </c>
      <c r="M340" t="s">
        <v>1222</v>
      </c>
      <c r="N340" t="s">
        <v>4690</v>
      </c>
    </row>
    <row r="341" spans="1:14" x14ac:dyDescent="0.25">
      <c r="A341" t="str">
        <f t="shared" si="5"/>
        <v>0340</v>
      </c>
      <c r="B341" t="s">
        <v>2404</v>
      </c>
      <c r="C341" s="2" t="s">
        <v>2405</v>
      </c>
      <c r="D341" t="s">
        <v>349</v>
      </c>
      <c r="E341" t="s">
        <v>350</v>
      </c>
      <c r="F341" t="s">
        <v>4351</v>
      </c>
      <c r="G341" t="s">
        <v>811</v>
      </c>
      <c r="I341" t="s">
        <v>812</v>
      </c>
      <c r="J341" t="s">
        <v>344</v>
      </c>
      <c r="K341" s="2" t="s">
        <v>813</v>
      </c>
      <c r="L341" t="s">
        <v>814</v>
      </c>
      <c r="M341" t="s">
        <v>815</v>
      </c>
      <c r="N341" t="s">
        <v>4352</v>
      </c>
    </row>
    <row r="342" spans="1:14" x14ac:dyDescent="0.25">
      <c r="A342" t="str">
        <f t="shared" si="5"/>
        <v>0341</v>
      </c>
      <c r="B342" t="s">
        <v>3210</v>
      </c>
      <c r="C342" s="2" t="s">
        <v>3209</v>
      </c>
      <c r="D342" t="s">
        <v>349</v>
      </c>
      <c r="E342" t="s">
        <v>350</v>
      </c>
      <c r="F342" t="s">
        <v>1918</v>
      </c>
      <c r="G342" t="s">
        <v>4734</v>
      </c>
      <c r="I342" t="s">
        <v>1643</v>
      </c>
      <c r="J342" t="s">
        <v>344</v>
      </c>
      <c r="K342" s="2" t="s">
        <v>1644</v>
      </c>
      <c r="L342" t="s">
        <v>4012</v>
      </c>
      <c r="M342" t="s">
        <v>1351</v>
      </c>
      <c r="N342" t="s">
        <v>4112</v>
      </c>
    </row>
    <row r="343" spans="1:14" x14ac:dyDescent="0.25">
      <c r="A343" t="str">
        <f t="shared" si="5"/>
        <v>0342</v>
      </c>
      <c r="B343" t="s">
        <v>2406</v>
      </c>
      <c r="C343" s="2" t="s">
        <v>2407</v>
      </c>
      <c r="D343" t="s">
        <v>349</v>
      </c>
      <c r="E343" t="s">
        <v>350</v>
      </c>
      <c r="F343" t="s">
        <v>2716</v>
      </c>
      <c r="G343" t="s">
        <v>2408</v>
      </c>
      <c r="I343" t="s">
        <v>2406</v>
      </c>
      <c r="J343" t="s">
        <v>344</v>
      </c>
      <c r="K343" s="2" t="s">
        <v>2409</v>
      </c>
      <c r="L343" t="s">
        <v>2410</v>
      </c>
      <c r="M343" t="s">
        <v>2411</v>
      </c>
      <c r="N343" t="s">
        <v>2717</v>
      </c>
    </row>
    <row r="344" spans="1:14" x14ac:dyDescent="0.25">
      <c r="A344" t="str">
        <f t="shared" si="5"/>
        <v>0343</v>
      </c>
      <c r="B344" t="s">
        <v>2412</v>
      </c>
      <c r="C344" s="2" t="s">
        <v>2413</v>
      </c>
      <c r="D344" t="s">
        <v>349</v>
      </c>
      <c r="E344" t="s">
        <v>350</v>
      </c>
      <c r="F344" t="s">
        <v>2556</v>
      </c>
      <c r="G344" t="s">
        <v>2414</v>
      </c>
      <c r="I344" t="s">
        <v>2412</v>
      </c>
      <c r="J344" t="s">
        <v>344</v>
      </c>
      <c r="K344" s="2" t="s">
        <v>2415</v>
      </c>
      <c r="L344" t="s">
        <v>2416</v>
      </c>
      <c r="M344" t="s">
        <v>2417</v>
      </c>
      <c r="N344" t="s">
        <v>4954</v>
      </c>
    </row>
    <row r="345" spans="1:14" x14ac:dyDescent="0.25">
      <c r="A345" t="str">
        <f t="shared" si="5"/>
        <v>0344</v>
      </c>
      <c r="B345" t="s">
        <v>2418</v>
      </c>
      <c r="C345" s="2" t="s">
        <v>2419</v>
      </c>
      <c r="D345" t="s">
        <v>349</v>
      </c>
      <c r="E345" t="s">
        <v>350</v>
      </c>
      <c r="F345" t="s">
        <v>4412</v>
      </c>
      <c r="G345" t="s">
        <v>2421</v>
      </c>
      <c r="I345" t="s">
        <v>2418</v>
      </c>
      <c r="J345" t="s">
        <v>344</v>
      </c>
      <c r="K345" s="2" t="s">
        <v>2422</v>
      </c>
      <c r="L345" t="s">
        <v>2423</v>
      </c>
      <c r="M345" t="s">
        <v>2424</v>
      </c>
      <c r="N345" t="s">
        <v>4413</v>
      </c>
    </row>
    <row r="346" spans="1:14" x14ac:dyDescent="0.25">
      <c r="A346" t="str">
        <f t="shared" si="5"/>
        <v>0345</v>
      </c>
      <c r="B346" t="s">
        <v>3215</v>
      </c>
      <c r="C346" s="2" t="s">
        <v>3214</v>
      </c>
      <c r="D346" t="s">
        <v>349</v>
      </c>
      <c r="E346" t="s">
        <v>350</v>
      </c>
      <c r="F346" t="s">
        <v>4082</v>
      </c>
      <c r="G346" t="s">
        <v>514</v>
      </c>
      <c r="I346" t="s">
        <v>515</v>
      </c>
      <c r="J346" t="s">
        <v>344</v>
      </c>
      <c r="K346" s="2" t="s">
        <v>516</v>
      </c>
      <c r="L346" t="s">
        <v>517</v>
      </c>
      <c r="M346" t="s">
        <v>518</v>
      </c>
      <c r="N346" t="s">
        <v>4083</v>
      </c>
    </row>
    <row r="347" spans="1:14" x14ac:dyDescent="0.25">
      <c r="A347" t="str">
        <f t="shared" si="5"/>
        <v>0346</v>
      </c>
      <c r="B347" t="s">
        <v>2426</v>
      </c>
      <c r="C347" s="2" t="s">
        <v>2427</v>
      </c>
      <c r="D347" t="s">
        <v>349</v>
      </c>
      <c r="E347" t="s">
        <v>350</v>
      </c>
      <c r="F347" t="s">
        <v>2562</v>
      </c>
      <c r="G347" t="s">
        <v>2428</v>
      </c>
      <c r="I347" t="s">
        <v>2426</v>
      </c>
      <c r="J347" t="s">
        <v>344</v>
      </c>
      <c r="K347" s="2" t="s">
        <v>2429</v>
      </c>
      <c r="L347" t="s">
        <v>2430</v>
      </c>
      <c r="M347" t="s">
        <v>2431</v>
      </c>
      <c r="N347" t="s">
        <v>2563</v>
      </c>
    </row>
    <row r="348" spans="1:14" x14ac:dyDescent="0.25">
      <c r="A348" t="str">
        <f t="shared" si="5"/>
        <v>0347</v>
      </c>
      <c r="B348" t="s">
        <v>2432</v>
      </c>
      <c r="C348" s="2" t="s">
        <v>2433</v>
      </c>
      <c r="D348" t="s">
        <v>349</v>
      </c>
      <c r="E348" t="s">
        <v>350</v>
      </c>
      <c r="F348" t="s">
        <v>2564</v>
      </c>
      <c r="G348" t="s">
        <v>2434</v>
      </c>
      <c r="I348" t="s">
        <v>2432</v>
      </c>
      <c r="J348" t="s">
        <v>344</v>
      </c>
      <c r="K348" s="2" t="s">
        <v>2435</v>
      </c>
      <c r="L348" t="s">
        <v>2436</v>
      </c>
      <c r="M348" t="s">
        <v>2437</v>
      </c>
      <c r="N348" t="s">
        <v>2565</v>
      </c>
    </row>
    <row r="349" spans="1:14" x14ac:dyDescent="0.25">
      <c r="A349" t="str">
        <f t="shared" si="5"/>
        <v>0348</v>
      </c>
      <c r="B349" t="s">
        <v>346</v>
      </c>
      <c r="C349" s="2" t="s">
        <v>2438</v>
      </c>
      <c r="D349" t="s">
        <v>349</v>
      </c>
      <c r="E349" t="s">
        <v>350</v>
      </c>
      <c r="F349" t="s">
        <v>4735</v>
      </c>
      <c r="G349" t="s">
        <v>2440</v>
      </c>
      <c r="I349" t="s">
        <v>346</v>
      </c>
      <c r="J349" t="s">
        <v>344</v>
      </c>
      <c r="K349" s="2" t="s">
        <v>2441</v>
      </c>
      <c r="L349" t="s">
        <v>2442</v>
      </c>
      <c r="M349" t="s">
        <v>2443</v>
      </c>
      <c r="N349" t="s">
        <v>4736</v>
      </c>
    </row>
    <row r="350" spans="1:14" x14ac:dyDescent="0.25">
      <c r="A350" t="str">
        <f t="shared" si="5"/>
        <v>0349</v>
      </c>
      <c r="B350" t="s">
        <v>2444</v>
      </c>
      <c r="C350" s="2" t="s">
        <v>2445</v>
      </c>
      <c r="D350" t="s">
        <v>349</v>
      </c>
      <c r="E350" t="s">
        <v>350</v>
      </c>
      <c r="F350" t="s">
        <v>2718</v>
      </c>
      <c r="G350" t="s">
        <v>2719</v>
      </c>
      <c r="I350" t="s">
        <v>2444</v>
      </c>
      <c r="J350" t="s">
        <v>344</v>
      </c>
      <c r="K350" s="2" t="s">
        <v>2720</v>
      </c>
      <c r="L350" t="s">
        <v>2721</v>
      </c>
      <c r="M350" t="s">
        <v>674</v>
      </c>
      <c r="N350" t="s">
        <v>2722</v>
      </c>
    </row>
    <row r="351" spans="1:14" x14ac:dyDescent="0.25">
      <c r="A351" t="str">
        <f t="shared" si="5"/>
        <v>0350</v>
      </c>
      <c r="B351" t="s">
        <v>2446</v>
      </c>
      <c r="C351" s="2" t="s">
        <v>2447</v>
      </c>
      <c r="D351" t="s">
        <v>349</v>
      </c>
      <c r="E351" t="s">
        <v>350</v>
      </c>
      <c r="F351" t="s">
        <v>2448</v>
      </c>
      <c r="G351" t="s">
        <v>2449</v>
      </c>
      <c r="I351" t="s">
        <v>2446</v>
      </c>
      <c r="J351" t="s">
        <v>344</v>
      </c>
      <c r="K351" s="2" t="s">
        <v>2450</v>
      </c>
      <c r="L351" t="s">
        <v>2451</v>
      </c>
      <c r="M351" t="s">
        <v>2452</v>
      </c>
      <c r="N351" t="s">
        <v>2453</v>
      </c>
    </row>
    <row r="352" spans="1:14" x14ac:dyDescent="0.25">
      <c r="A352" t="str">
        <f t="shared" si="5"/>
        <v>0351</v>
      </c>
      <c r="B352" t="s">
        <v>3218</v>
      </c>
      <c r="C352" s="2" t="s">
        <v>3217</v>
      </c>
      <c r="D352" t="s">
        <v>349</v>
      </c>
      <c r="E352" t="s">
        <v>350</v>
      </c>
      <c r="F352" t="s">
        <v>892</v>
      </c>
      <c r="G352" t="s">
        <v>893</v>
      </c>
      <c r="I352" t="s">
        <v>894</v>
      </c>
      <c r="J352" t="s">
        <v>344</v>
      </c>
      <c r="K352" s="2" t="s">
        <v>895</v>
      </c>
      <c r="L352" t="s">
        <v>2927</v>
      </c>
      <c r="M352" t="s">
        <v>896</v>
      </c>
      <c r="N352" t="s">
        <v>897</v>
      </c>
    </row>
    <row r="353" spans="1:14" x14ac:dyDescent="0.25">
      <c r="A353" t="str">
        <f t="shared" si="5"/>
        <v>0352</v>
      </c>
      <c r="B353" t="s">
        <v>3220</v>
      </c>
      <c r="C353" s="2" t="s">
        <v>3219</v>
      </c>
      <c r="D353" t="s">
        <v>349</v>
      </c>
      <c r="E353" t="s">
        <v>350</v>
      </c>
      <c r="F353" t="s">
        <v>901</v>
      </c>
      <c r="G353" t="s">
        <v>3221</v>
      </c>
      <c r="I353" t="s">
        <v>3222</v>
      </c>
      <c r="J353" t="s">
        <v>344</v>
      </c>
      <c r="K353" s="2" t="s">
        <v>493</v>
      </c>
      <c r="L353" t="s">
        <v>3223</v>
      </c>
      <c r="M353" t="s">
        <v>3224</v>
      </c>
      <c r="N353" t="s">
        <v>902</v>
      </c>
    </row>
    <row r="354" spans="1:14" x14ac:dyDescent="0.25">
      <c r="A354" t="str">
        <f t="shared" si="5"/>
        <v>0353</v>
      </c>
      <c r="B354" t="s">
        <v>4132</v>
      </c>
      <c r="C354" s="2" t="s">
        <v>4133</v>
      </c>
      <c r="D354" t="s">
        <v>349</v>
      </c>
      <c r="E354" t="s">
        <v>350</v>
      </c>
      <c r="F354" t="s">
        <v>4134</v>
      </c>
      <c r="G354" t="s">
        <v>4135</v>
      </c>
      <c r="H354" t="s">
        <v>4136</v>
      </c>
      <c r="I354" t="s">
        <v>4137</v>
      </c>
      <c r="J354" t="s">
        <v>344</v>
      </c>
      <c r="K354" s="2" t="s">
        <v>4138</v>
      </c>
      <c r="L354" t="s">
        <v>4139</v>
      </c>
      <c r="M354" t="s">
        <v>674</v>
      </c>
      <c r="N354" t="s">
        <v>4140</v>
      </c>
    </row>
    <row r="355" spans="1:14" x14ac:dyDescent="0.25">
      <c r="A355" t="str">
        <f t="shared" si="5"/>
        <v>0370</v>
      </c>
      <c r="B355" t="s">
        <v>2566</v>
      </c>
      <c r="C355" s="2" t="s">
        <v>2567</v>
      </c>
      <c r="D355" t="s">
        <v>349</v>
      </c>
      <c r="E355" t="s">
        <v>350</v>
      </c>
      <c r="F355" t="s">
        <v>4005</v>
      </c>
      <c r="G355" t="s">
        <v>2569</v>
      </c>
      <c r="H355" t="s">
        <v>2570</v>
      </c>
      <c r="I355" t="s">
        <v>1334</v>
      </c>
      <c r="J355" t="s">
        <v>344</v>
      </c>
      <c r="K355" s="2" t="s">
        <v>1335</v>
      </c>
      <c r="L355" t="s">
        <v>4104</v>
      </c>
      <c r="M355" t="s">
        <v>674</v>
      </c>
      <c r="N355" t="s">
        <v>4006</v>
      </c>
    </row>
    <row r="356" spans="1:14" x14ac:dyDescent="0.25">
      <c r="A356" t="str">
        <f t="shared" si="5"/>
        <v>0406</v>
      </c>
      <c r="B356" t="s">
        <v>1780</v>
      </c>
      <c r="C356" s="2" t="s">
        <v>1781</v>
      </c>
      <c r="D356" t="s">
        <v>349</v>
      </c>
      <c r="E356" t="s">
        <v>350</v>
      </c>
      <c r="F356" t="s">
        <v>2573</v>
      </c>
      <c r="G356" t="s">
        <v>1782</v>
      </c>
      <c r="I356" t="s">
        <v>846</v>
      </c>
      <c r="J356" t="s">
        <v>344</v>
      </c>
      <c r="K356" s="2" t="s">
        <v>847</v>
      </c>
      <c r="L356" t="s">
        <v>1783</v>
      </c>
      <c r="M356" t="s">
        <v>1784</v>
      </c>
      <c r="N356" t="s">
        <v>2574</v>
      </c>
    </row>
    <row r="357" spans="1:14" x14ac:dyDescent="0.25">
      <c r="A357" t="str">
        <f t="shared" si="5"/>
        <v>0407</v>
      </c>
      <c r="B357" t="s">
        <v>3228</v>
      </c>
      <c r="C357" s="2" t="s">
        <v>3227</v>
      </c>
      <c r="D357" t="s">
        <v>3229</v>
      </c>
      <c r="E357" t="s">
        <v>3230</v>
      </c>
      <c r="F357" t="s">
        <v>4955</v>
      </c>
      <c r="G357" t="s">
        <v>3232</v>
      </c>
      <c r="I357" t="s">
        <v>635</v>
      </c>
      <c r="J357" t="s">
        <v>344</v>
      </c>
      <c r="K357" s="2" t="s">
        <v>639</v>
      </c>
      <c r="L357" t="s">
        <v>3233</v>
      </c>
      <c r="M357" t="s">
        <v>3234</v>
      </c>
      <c r="N357" t="s">
        <v>4956</v>
      </c>
    </row>
    <row r="358" spans="1:14" x14ac:dyDescent="0.25">
      <c r="A358" t="str">
        <f t="shared" si="5"/>
        <v>0409</v>
      </c>
      <c r="B358" t="s">
        <v>3237</v>
      </c>
      <c r="C358" s="2" t="s">
        <v>3236</v>
      </c>
      <c r="D358" t="s">
        <v>3229</v>
      </c>
      <c r="E358" t="s">
        <v>3230</v>
      </c>
      <c r="F358" t="s">
        <v>4957</v>
      </c>
      <c r="G358" t="s">
        <v>4958</v>
      </c>
      <c r="I358" t="s">
        <v>388</v>
      </c>
      <c r="J358" t="s">
        <v>344</v>
      </c>
      <c r="K358" s="2" t="s">
        <v>3240</v>
      </c>
      <c r="L358" t="s">
        <v>3241</v>
      </c>
      <c r="M358" t="s">
        <v>4959</v>
      </c>
      <c r="N358" t="s">
        <v>4960</v>
      </c>
    </row>
    <row r="359" spans="1:14" x14ac:dyDescent="0.25">
      <c r="A359" t="str">
        <f t="shared" si="5"/>
        <v>0410</v>
      </c>
      <c r="B359" t="s">
        <v>3246</v>
      </c>
      <c r="C359" s="2" t="s">
        <v>3245</v>
      </c>
      <c r="D359" t="s">
        <v>3229</v>
      </c>
      <c r="E359" t="s">
        <v>3230</v>
      </c>
      <c r="F359" t="s">
        <v>3247</v>
      </c>
      <c r="G359" t="s">
        <v>3248</v>
      </c>
      <c r="I359" t="s">
        <v>3249</v>
      </c>
      <c r="J359" t="s">
        <v>344</v>
      </c>
      <c r="K359" s="2" t="s">
        <v>3250</v>
      </c>
      <c r="L359" t="s">
        <v>3251</v>
      </c>
      <c r="M359" t="s">
        <v>4961</v>
      </c>
      <c r="N359" t="s">
        <v>3253</v>
      </c>
    </row>
    <row r="360" spans="1:14" x14ac:dyDescent="0.25">
      <c r="A360" t="str">
        <f t="shared" si="5"/>
        <v>0411</v>
      </c>
      <c r="B360" t="s">
        <v>3256</v>
      </c>
      <c r="C360" s="2" t="s">
        <v>3255</v>
      </c>
      <c r="D360" t="s">
        <v>3229</v>
      </c>
      <c r="E360" t="s">
        <v>3230</v>
      </c>
      <c r="F360" t="s">
        <v>3257</v>
      </c>
      <c r="G360" t="s">
        <v>3258</v>
      </c>
      <c r="I360" t="s">
        <v>3259</v>
      </c>
      <c r="J360" t="s">
        <v>344</v>
      </c>
      <c r="K360" s="2" t="s">
        <v>3260</v>
      </c>
      <c r="L360" t="s">
        <v>3261</v>
      </c>
      <c r="M360" t="s">
        <v>3262</v>
      </c>
      <c r="N360" t="s">
        <v>3263</v>
      </c>
    </row>
    <row r="361" spans="1:14" x14ac:dyDescent="0.25">
      <c r="A361" t="str">
        <f t="shared" si="5"/>
        <v>0412</v>
      </c>
      <c r="B361" t="s">
        <v>3266</v>
      </c>
      <c r="C361" s="2" t="s">
        <v>3265</v>
      </c>
      <c r="D361" t="s">
        <v>3229</v>
      </c>
      <c r="E361" t="s">
        <v>3230</v>
      </c>
      <c r="F361" t="s">
        <v>4962</v>
      </c>
      <c r="G361" t="s">
        <v>4963</v>
      </c>
      <c r="I361" t="s">
        <v>3269</v>
      </c>
      <c r="J361" t="s">
        <v>344</v>
      </c>
      <c r="K361" s="2" t="s">
        <v>3270</v>
      </c>
      <c r="L361" t="s">
        <v>4964</v>
      </c>
      <c r="M361" t="s">
        <v>3272</v>
      </c>
      <c r="N361" t="s">
        <v>4965</v>
      </c>
    </row>
    <row r="362" spans="1:14" x14ac:dyDescent="0.25">
      <c r="A362" t="str">
        <f t="shared" si="5"/>
        <v>0413</v>
      </c>
      <c r="B362" t="s">
        <v>3276</v>
      </c>
      <c r="C362" s="2" t="s">
        <v>3275</v>
      </c>
      <c r="D362" t="s">
        <v>3229</v>
      </c>
      <c r="E362" t="s">
        <v>3230</v>
      </c>
      <c r="F362" t="s">
        <v>4966</v>
      </c>
      <c r="G362" t="s">
        <v>3278</v>
      </c>
      <c r="I362" t="s">
        <v>1052</v>
      </c>
      <c r="J362" t="s">
        <v>344</v>
      </c>
      <c r="K362" s="2" t="s">
        <v>1053</v>
      </c>
      <c r="L362" t="s">
        <v>3279</v>
      </c>
      <c r="M362" t="s">
        <v>3280</v>
      </c>
      <c r="N362" t="s">
        <v>4967</v>
      </c>
    </row>
    <row r="363" spans="1:14" x14ac:dyDescent="0.25">
      <c r="A363" t="str">
        <f t="shared" si="5"/>
        <v>0414</v>
      </c>
      <c r="B363" t="s">
        <v>3284</v>
      </c>
      <c r="C363" s="2" t="s">
        <v>3283</v>
      </c>
      <c r="D363" t="s">
        <v>3229</v>
      </c>
      <c r="E363" t="s">
        <v>3230</v>
      </c>
      <c r="F363" t="s">
        <v>4968</v>
      </c>
      <c r="G363" t="s">
        <v>3286</v>
      </c>
      <c r="H363" t="s">
        <v>3287</v>
      </c>
      <c r="I363" t="s">
        <v>2750</v>
      </c>
      <c r="J363" t="s">
        <v>344</v>
      </c>
      <c r="K363" s="2" t="s">
        <v>3288</v>
      </c>
      <c r="L363" t="s">
        <v>3289</v>
      </c>
      <c r="M363" t="s">
        <v>3290</v>
      </c>
      <c r="N363" t="s">
        <v>4969</v>
      </c>
    </row>
    <row r="364" spans="1:14" x14ac:dyDescent="0.25">
      <c r="A364" t="str">
        <f t="shared" si="5"/>
        <v>0416</v>
      </c>
      <c r="B364" t="s">
        <v>3293</v>
      </c>
      <c r="C364" s="2" t="s">
        <v>3292</v>
      </c>
      <c r="D364" t="s">
        <v>3229</v>
      </c>
      <c r="E364" t="s">
        <v>3230</v>
      </c>
      <c r="F364" t="s">
        <v>4970</v>
      </c>
      <c r="G364" t="s">
        <v>3295</v>
      </c>
      <c r="I364" t="s">
        <v>3269</v>
      </c>
      <c r="J364" t="s">
        <v>344</v>
      </c>
      <c r="K364" s="2" t="s">
        <v>3270</v>
      </c>
      <c r="L364" t="s">
        <v>3296</v>
      </c>
      <c r="M364" t="s">
        <v>3297</v>
      </c>
      <c r="N364" t="s">
        <v>4971</v>
      </c>
    </row>
    <row r="365" spans="1:14" x14ac:dyDescent="0.25">
      <c r="A365" t="str">
        <f t="shared" si="5"/>
        <v>0417</v>
      </c>
      <c r="B365" t="s">
        <v>3300</v>
      </c>
      <c r="C365" s="2" t="s">
        <v>3299</v>
      </c>
      <c r="D365" t="s">
        <v>3229</v>
      </c>
      <c r="E365" t="s">
        <v>3230</v>
      </c>
      <c r="F365" t="s">
        <v>4972</v>
      </c>
      <c r="G365" t="s">
        <v>3302</v>
      </c>
      <c r="I365" t="s">
        <v>638</v>
      </c>
      <c r="J365" t="s">
        <v>344</v>
      </c>
      <c r="K365" s="2" t="s">
        <v>639</v>
      </c>
      <c r="L365" t="s">
        <v>3303</v>
      </c>
      <c r="M365" t="s">
        <v>674</v>
      </c>
      <c r="N365" t="s">
        <v>4973</v>
      </c>
    </row>
    <row r="366" spans="1:14" x14ac:dyDescent="0.25">
      <c r="A366" t="str">
        <f t="shared" si="5"/>
        <v>0418</v>
      </c>
      <c r="B366" t="s">
        <v>4974</v>
      </c>
      <c r="C366" s="2" t="s">
        <v>3305</v>
      </c>
      <c r="D366" t="s">
        <v>3229</v>
      </c>
      <c r="E366" t="s">
        <v>3230</v>
      </c>
      <c r="F366" t="s">
        <v>4975</v>
      </c>
      <c r="G366" t="s">
        <v>3308</v>
      </c>
      <c r="I366" t="s">
        <v>826</v>
      </c>
      <c r="J366" t="s">
        <v>344</v>
      </c>
      <c r="K366" s="2" t="s">
        <v>3309</v>
      </c>
      <c r="L366" t="s">
        <v>3310</v>
      </c>
      <c r="M366" t="s">
        <v>3311</v>
      </c>
      <c r="N366" t="s">
        <v>4976</v>
      </c>
    </row>
    <row r="367" spans="1:14" x14ac:dyDescent="0.25">
      <c r="A367" t="str">
        <f t="shared" si="5"/>
        <v>0419</v>
      </c>
      <c r="B367" t="s">
        <v>3315</v>
      </c>
      <c r="C367" s="2" t="s">
        <v>3314</v>
      </c>
      <c r="D367" t="s">
        <v>3229</v>
      </c>
      <c r="E367" t="s">
        <v>3230</v>
      </c>
      <c r="F367" t="s">
        <v>4977</v>
      </c>
      <c r="G367" t="s">
        <v>3317</v>
      </c>
      <c r="I367" t="s">
        <v>635</v>
      </c>
      <c r="J367" t="s">
        <v>344</v>
      </c>
      <c r="K367" s="2" t="s">
        <v>3318</v>
      </c>
      <c r="L367" t="s">
        <v>3319</v>
      </c>
      <c r="M367" t="s">
        <v>3320</v>
      </c>
      <c r="N367" t="s">
        <v>4978</v>
      </c>
    </row>
    <row r="368" spans="1:14" x14ac:dyDescent="0.25">
      <c r="A368" t="str">
        <f t="shared" si="5"/>
        <v>0420</v>
      </c>
      <c r="B368" t="s">
        <v>3323</v>
      </c>
      <c r="C368" s="2" t="s">
        <v>3322</v>
      </c>
      <c r="D368" t="s">
        <v>3229</v>
      </c>
      <c r="E368" t="s">
        <v>3230</v>
      </c>
      <c r="F368" t="s">
        <v>4979</v>
      </c>
      <c r="G368" t="s">
        <v>3325</v>
      </c>
      <c r="I368" t="s">
        <v>551</v>
      </c>
      <c r="J368" t="s">
        <v>344</v>
      </c>
      <c r="K368" s="2" t="s">
        <v>3326</v>
      </c>
      <c r="L368" t="s">
        <v>3327</v>
      </c>
      <c r="M368" t="s">
        <v>3328</v>
      </c>
      <c r="N368" t="s">
        <v>3329</v>
      </c>
    </row>
    <row r="369" spans="1:14" x14ac:dyDescent="0.25">
      <c r="A369" t="str">
        <f t="shared" si="5"/>
        <v>0424</v>
      </c>
      <c r="B369" t="s">
        <v>3331</v>
      </c>
      <c r="C369" s="2" t="s">
        <v>3330</v>
      </c>
      <c r="D369" t="s">
        <v>3229</v>
      </c>
      <c r="E369" t="s">
        <v>3230</v>
      </c>
      <c r="F369" t="s">
        <v>3332</v>
      </c>
      <c r="G369" t="s">
        <v>3333</v>
      </c>
      <c r="I369" t="s">
        <v>638</v>
      </c>
      <c r="J369" t="s">
        <v>344</v>
      </c>
      <c r="K369" s="2" t="s">
        <v>639</v>
      </c>
      <c r="L369" t="s">
        <v>3334</v>
      </c>
      <c r="M369" t="s">
        <v>3335</v>
      </c>
      <c r="N369" t="s">
        <v>4980</v>
      </c>
    </row>
    <row r="370" spans="1:14" x14ac:dyDescent="0.25">
      <c r="A370" t="str">
        <f t="shared" si="5"/>
        <v>0428</v>
      </c>
      <c r="B370" t="s">
        <v>3353</v>
      </c>
      <c r="C370" s="2" t="s">
        <v>3352</v>
      </c>
      <c r="D370" t="s">
        <v>3229</v>
      </c>
      <c r="E370" t="s">
        <v>3230</v>
      </c>
      <c r="F370" t="s">
        <v>4981</v>
      </c>
      <c r="G370" t="s">
        <v>3355</v>
      </c>
      <c r="I370" t="s">
        <v>3356</v>
      </c>
      <c r="J370" t="s">
        <v>344</v>
      </c>
      <c r="K370" s="2" t="s">
        <v>3357</v>
      </c>
      <c r="L370" t="s">
        <v>3358</v>
      </c>
      <c r="M370" t="s">
        <v>3359</v>
      </c>
      <c r="N370" t="s">
        <v>4982</v>
      </c>
    </row>
    <row r="371" spans="1:14" x14ac:dyDescent="0.25">
      <c r="A371" t="str">
        <f t="shared" si="5"/>
        <v>0429</v>
      </c>
      <c r="B371" t="s">
        <v>3363</v>
      </c>
      <c r="C371" s="2" t="s">
        <v>3362</v>
      </c>
      <c r="D371" t="s">
        <v>3229</v>
      </c>
      <c r="E371" t="s">
        <v>3230</v>
      </c>
      <c r="F371" t="s">
        <v>4983</v>
      </c>
      <c r="G371" t="s">
        <v>3365</v>
      </c>
      <c r="I371" t="s">
        <v>1342</v>
      </c>
      <c r="J371" t="s">
        <v>344</v>
      </c>
      <c r="K371" s="2" t="s">
        <v>3366</v>
      </c>
      <c r="L371" t="s">
        <v>3367</v>
      </c>
      <c r="M371" t="s">
        <v>3368</v>
      </c>
      <c r="N371" t="s">
        <v>4984</v>
      </c>
    </row>
    <row r="372" spans="1:14" x14ac:dyDescent="0.25">
      <c r="A372" t="str">
        <f t="shared" si="5"/>
        <v>0430</v>
      </c>
      <c r="B372" t="s">
        <v>3372</v>
      </c>
      <c r="C372" s="2" t="s">
        <v>3371</v>
      </c>
      <c r="D372" t="s">
        <v>3229</v>
      </c>
      <c r="E372" t="s">
        <v>3230</v>
      </c>
      <c r="F372" t="s">
        <v>4985</v>
      </c>
      <c r="G372" t="s">
        <v>3374</v>
      </c>
      <c r="I372" t="s">
        <v>375</v>
      </c>
      <c r="J372" t="s">
        <v>344</v>
      </c>
      <c r="K372" s="2" t="s">
        <v>376</v>
      </c>
      <c r="L372" t="s">
        <v>3375</v>
      </c>
      <c r="M372" t="s">
        <v>3376</v>
      </c>
      <c r="N372" t="s">
        <v>4986</v>
      </c>
    </row>
    <row r="373" spans="1:14" x14ac:dyDescent="0.25">
      <c r="A373" t="str">
        <f t="shared" si="5"/>
        <v>0432</v>
      </c>
      <c r="B373" t="s">
        <v>3383</v>
      </c>
      <c r="C373" s="2" t="s">
        <v>3382</v>
      </c>
      <c r="D373" t="s">
        <v>3229</v>
      </c>
      <c r="E373" t="s">
        <v>3230</v>
      </c>
      <c r="F373" t="s">
        <v>4987</v>
      </c>
      <c r="G373" t="s">
        <v>3385</v>
      </c>
      <c r="I373" t="s">
        <v>3386</v>
      </c>
      <c r="J373" t="s">
        <v>344</v>
      </c>
      <c r="K373" s="2" t="s">
        <v>756</v>
      </c>
      <c r="L373" t="s">
        <v>3387</v>
      </c>
      <c r="M373" t="s">
        <v>3388</v>
      </c>
      <c r="N373" t="s">
        <v>4988</v>
      </c>
    </row>
    <row r="374" spans="1:14" x14ac:dyDescent="0.25">
      <c r="A374" t="str">
        <f t="shared" si="5"/>
        <v>0435</v>
      </c>
      <c r="B374" t="s">
        <v>3391</v>
      </c>
      <c r="C374" s="2" t="s">
        <v>3390</v>
      </c>
      <c r="D374" t="s">
        <v>3229</v>
      </c>
      <c r="E374" t="s">
        <v>3230</v>
      </c>
      <c r="F374" t="s">
        <v>3392</v>
      </c>
      <c r="G374" t="s">
        <v>3393</v>
      </c>
      <c r="I374" t="s">
        <v>1168</v>
      </c>
      <c r="J374" t="s">
        <v>344</v>
      </c>
      <c r="K374" s="2" t="s">
        <v>1169</v>
      </c>
      <c r="L374" t="s">
        <v>3394</v>
      </c>
      <c r="M374" t="s">
        <v>3395</v>
      </c>
      <c r="N374" t="s">
        <v>3396</v>
      </c>
    </row>
    <row r="375" spans="1:14" x14ac:dyDescent="0.25">
      <c r="A375" t="str">
        <f t="shared" si="5"/>
        <v>0436</v>
      </c>
      <c r="B375" t="s">
        <v>3398</v>
      </c>
      <c r="C375" s="2" t="s">
        <v>3397</v>
      </c>
      <c r="D375" t="s">
        <v>3229</v>
      </c>
      <c r="E375" t="s">
        <v>3230</v>
      </c>
      <c r="F375" t="s">
        <v>4989</v>
      </c>
      <c r="G375" t="s">
        <v>3400</v>
      </c>
      <c r="I375" t="s">
        <v>551</v>
      </c>
      <c r="J375" t="s">
        <v>344</v>
      </c>
      <c r="K375" s="2" t="s">
        <v>745</v>
      </c>
      <c r="L375" t="s">
        <v>3401</v>
      </c>
      <c r="M375" t="s">
        <v>3402</v>
      </c>
      <c r="N375" t="s">
        <v>4990</v>
      </c>
    </row>
    <row r="376" spans="1:14" x14ac:dyDescent="0.25">
      <c r="A376" t="str">
        <f t="shared" si="5"/>
        <v>0437</v>
      </c>
      <c r="B376" t="s">
        <v>4991</v>
      </c>
      <c r="C376" s="2" t="s">
        <v>3404</v>
      </c>
      <c r="D376" t="s">
        <v>3229</v>
      </c>
      <c r="E376" t="s">
        <v>3230</v>
      </c>
      <c r="F376" t="s">
        <v>4992</v>
      </c>
      <c r="G376" t="s">
        <v>4993</v>
      </c>
      <c r="I376" t="s">
        <v>638</v>
      </c>
      <c r="J376" t="s">
        <v>344</v>
      </c>
      <c r="K376" s="2" t="s">
        <v>639</v>
      </c>
      <c r="L376" t="s">
        <v>4994</v>
      </c>
      <c r="M376" t="s">
        <v>674</v>
      </c>
      <c r="N376" t="s">
        <v>4995</v>
      </c>
    </row>
    <row r="377" spans="1:14" x14ac:dyDescent="0.25">
      <c r="A377" t="str">
        <f t="shared" si="5"/>
        <v>0438</v>
      </c>
      <c r="B377" t="s">
        <v>3411</v>
      </c>
      <c r="C377" s="2" t="s">
        <v>3410</v>
      </c>
      <c r="D377" t="s">
        <v>3229</v>
      </c>
      <c r="E377" t="s">
        <v>3230</v>
      </c>
      <c r="F377" t="s">
        <v>3301</v>
      </c>
      <c r="G377" t="s">
        <v>3413</v>
      </c>
      <c r="I377" t="s">
        <v>3414</v>
      </c>
      <c r="J377" t="s">
        <v>344</v>
      </c>
      <c r="K377" s="2" t="s">
        <v>3415</v>
      </c>
      <c r="L377" t="s">
        <v>3416</v>
      </c>
      <c r="M377" t="s">
        <v>3417</v>
      </c>
      <c r="N377" t="s">
        <v>4996</v>
      </c>
    </row>
    <row r="378" spans="1:14" x14ac:dyDescent="0.25">
      <c r="A378" t="str">
        <f t="shared" si="5"/>
        <v>0439</v>
      </c>
      <c r="B378" t="s">
        <v>3420</v>
      </c>
      <c r="C378" s="2" t="s">
        <v>3419</v>
      </c>
      <c r="D378" t="s">
        <v>3229</v>
      </c>
      <c r="E378" t="s">
        <v>3230</v>
      </c>
      <c r="F378" t="s">
        <v>4997</v>
      </c>
      <c r="G378" t="s">
        <v>4998</v>
      </c>
      <c r="I378" t="s">
        <v>3414</v>
      </c>
      <c r="J378" t="s">
        <v>344</v>
      </c>
      <c r="K378" s="2" t="s">
        <v>3471</v>
      </c>
      <c r="L378" t="s">
        <v>4999</v>
      </c>
      <c r="M378" t="s">
        <v>5000</v>
      </c>
      <c r="N378" t="s">
        <v>5001</v>
      </c>
    </row>
    <row r="379" spans="1:14" x14ac:dyDescent="0.25">
      <c r="A379" t="str">
        <f t="shared" si="5"/>
        <v>0440</v>
      </c>
      <c r="B379" t="s">
        <v>5002</v>
      </c>
      <c r="C379" s="2" t="s">
        <v>3426</v>
      </c>
      <c r="D379" t="s">
        <v>3229</v>
      </c>
      <c r="E379" t="s">
        <v>3230</v>
      </c>
      <c r="F379" t="s">
        <v>3339</v>
      </c>
      <c r="G379" t="s">
        <v>5003</v>
      </c>
      <c r="I379" t="s">
        <v>851</v>
      </c>
      <c r="J379" t="s">
        <v>344</v>
      </c>
      <c r="K379" s="2" t="s">
        <v>3503</v>
      </c>
      <c r="L379" t="s">
        <v>5004</v>
      </c>
      <c r="M379" t="s">
        <v>3428</v>
      </c>
      <c r="N379" t="s">
        <v>3343</v>
      </c>
    </row>
    <row r="380" spans="1:14" x14ac:dyDescent="0.25">
      <c r="A380" t="str">
        <f t="shared" si="5"/>
        <v>0441</v>
      </c>
      <c r="B380" t="s">
        <v>5005</v>
      </c>
      <c r="C380" s="2" t="s">
        <v>3429</v>
      </c>
      <c r="D380" t="s">
        <v>3229</v>
      </c>
      <c r="E380" t="s">
        <v>3230</v>
      </c>
      <c r="F380" t="s">
        <v>5006</v>
      </c>
      <c r="G380" t="s">
        <v>3432</v>
      </c>
      <c r="I380" t="s">
        <v>512</v>
      </c>
      <c r="J380" t="s">
        <v>344</v>
      </c>
      <c r="K380" s="2" t="s">
        <v>3433</v>
      </c>
      <c r="L380" t="s">
        <v>3434</v>
      </c>
      <c r="M380" t="s">
        <v>3435</v>
      </c>
      <c r="N380" t="s">
        <v>5007</v>
      </c>
    </row>
    <row r="381" spans="1:14" x14ac:dyDescent="0.25">
      <c r="A381" t="str">
        <f t="shared" si="5"/>
        <v>0444</v>
      </c>
      <c r="B381" t="s">
        <v>3438</v>
      </c>
      <c r="C381" s="2" t="s">
        <v>3437</v>
      </c>
      <c r="D381" t="s">
        <v>3229</v>
      </c>
      <c r="E381" t="s">
        <v>3230</v>
      </c>
      <c r="F381" t="s">
        <v>3439</v>
      </c>
      <c r="G381" t="s">
        <v>3440</v>
      </c>
      <c r="I381" t="s">
        <v>3414</v>
      </c>
      <c r="J381" t="s">
        <v>344</v>
      </c>
      <c r="K381" s="2" t="s">
        <v>3318</v>
      </c>
      <c r="L381" t="s">
        <v>3441</v>
      </c>
      <c r="M381" t="s">
        <v>3442</v>
      </c>
      <c r="N381" t="s">
        <v>3443</v>
      </c>
    </row>
    <row r="382" spans="1:14" x14ac:dyDescent="0.25">
      <c r="A382" t="str">
        <f t="shared" si="5"/>
        <v>0445</v>
      </c>
      <c r="B382" t="s">
        <v>3445</v>
      </c>
      <c r="C382" s="2" t="s">
        <v>3444</v>
      </c>
      <c r="D382" t="s">
        <v>3229</v>
      </c>
      <c r="E382" t="s">
        <v>3230</v>
      </c>
      <c r="F382" t="s">
        <v>5008</v>
      </c>
      <c r="G382" t="s">
        <v>3447</v>
      </c>
      <c r="I382" t="s">
        <v>346</v>
      </c>
      <c r="J382" t="s">
        <v>344</v>
      </c>
      <c r="K382" s="2" t="s">
        <v>3448</v>
      </c>
      <c r="L382" t="s">
        <v>5009</v>
      </c>
      <c r="M382" t="s">
        <v>3450</v>
      </c>
      <c r="N382" t="s">
        <v>5010</v>
      </c>
    </row>
    <row r="383" spans="1:14" x14ac:dyDescent="0.25">
      <c r="A383" t="str">
        <f t="shared" si="5"/>
        <v>0446</v>
      </c>
      <c r="B383" t="s">
        <v>3453</v>
      </c>
      <c r="C383" s="2" t="s">
        <v>3452</v>
      </c>
      <c r="D383" t="s">
        <v>3229</v>
      </c>
      <c r="E383" t="s">
        <v>3230</v>
      </c>
      <c r="F383" t="s">
        <v>5011</v>
      </c>
      <c r="G383" t="s">
        <v>3455</v>
      </c>
      <c r="H383" t="s">
        <v>3456</v>
      </c>
      <c r="I383" t="s">
        <v>1054</v>
      </c>
      <c r="J383" t="s">
        <v>344</v>
      </c>
      <c r="K383" s="2" t="s">
        <v>1058</v>
      </c>
      <c r="L383" t="s">
        <v>3457</v>
      </c>
      <c r="M383" t="s">
        <v>674</v>
      </c>
      <c r="N383" t="s">
        <v>5012</v>
      </c>
    </row>
    <row r="384" spans="1:14" x14ac:dyDescent="0.25">
      <c r="A384" t="str">
        <f t="shared" si="5"/>
        <v>0447</v>
      </c>
      <c r="B384" t="s">
        <v>3461</v>
      </c>
      <c r="C384" s="2" t="s">
        <v>3460</v>
      </c>
      <c r="D384" t="s">
        <v>3229</v>
      </c>
      <c r="E384" t="s">
        <v>3230</v>
      </c>
      <c r="F384" t="s">
        <v>3462</v>
      </c>
      <c r="G384" t="s">
        <v>5013</v>
      </c>
      <c r="I384" t="s">
        <v>552</v>
      </c>
      <c r="J384" t="s">
        <v>344</v>
      </c>
      <c r="K384" s="2" t="s">
        <v>553</v>
      </c>
      <c r="L384" t="s">
        <v>3464</v>
      </c>
      <c r="M384" t="s">
        <v>3465</v>
      </c>
      <c r="N384" t="s">
        <v>3466</v>
      </c>
    </row>
    <row r="385" spans="1:14" x14ac:dyDescent="0.25">
      <c r="A385" t="str">
        <f t="shared" si="5"/>
        <v>0449</v>
      </c>
      <c r="B385" t="s">
        <v>3468</v>
      </c>
      <c r="C385" s="2" t="s">
        <v>3467</v>
      </c>
      <c r="D385" t="s">
        <v>3229</v>
      </c>
      <c r="E385" t="s">
        <v>3230</v>
      </c>
      <c r="F385" t="s">
        <v>5014</v>
      </c>
      <c r="G385" t="s">
        <v>5015</v>
      </c>
      <c r="I385" t="s">
        <v>3414</v>
      </c>
      <c r="J385" t="s">
        <v>344</v>
      </c>
      <c r="K385" s="2" t="s">
        <v>3471</v>
      </c>
      <c r="L385" t="s">
        <v>5016</v>
      </c>
      <c r="M385" t="s">
        <v>3473</v>
      </c>
      <c r="N385" t="s">
        <v>5017</v>
      </c>
    </row>
    <row r="386" spans="1:14" x14ac:dyDescent="0.25">
      <c r="A386" t="str">
        <f t="shared" ref="A386:A449" si="6">LEFT(C386,4)</f>
        <v>0450</v>
      </c>
      <c r="B386" t="s">
        <v>3476</v>
      </c>
      <c r="C386" s="2" t="s">
        <v>3475</v>
      </c>
      <c r="D386" t="s">
        <v>3229</v>
      </c>
      <c r="E386" t="s">
        <v>3230</v>
      </c>
      <c r="F386" t="s">
        <v>5018</v>
      </c>
      <c r="G386" t="s">
        <v>3478</v>
      </c>
      <c r="I386" t="s">
        <v>969</v>
      </c>
      <c r="J386" t="s">
        <v>344</v>
      </c>
      <c r="K386" s="2" t="s">
        <v>3479</v>
      </c>
      <c r="L386" t="s">
        <v>3480</v>
      </c>
      <c r="M386" t="s">
        <v>3481</v>
      </c>
      <c r="N386" t="s">
        <v>5019</v>
      </c>
    </row>
    <row r="387" spans="1:14" x14ac:dyDescent="0.25">
      <c r="A387" t="str">
        <f t="shared" si="6"/>
        <v>0452</v>
      </c>
      <c r="B387" t="s">
        <v>5020</v>
      </c>
      <c r="C387" s="2" t="s">
        <v>3483</v>
      </c>
      <c r="D387" t="s">
        <v>3229</v>
      </c>
      <c r="E387" t="s">
        <v>3230</v>
      </c>
      <c r="F387" t="s">
        <v>3485</v>
      </c>
      <c r="G387" t="s">
        <v>5021</v>
      </c>
      <c r="I387" t="s">
        <v>635</v>
      </c>
      <c r="J387" t="s">
        <v>344</v>
      </c>
      <c r="K387" s="2" t="s">
        <v>3488</v>
      </c>
      <c r="L387" t="s">
        <v>5022</v>
      </c>
      <c r="M387" t="s">
        <v>5023</v>
      </c>
      <c r="N387" t="s">
        <v>3491</v>
      </c>
    </row>
    <row r="388" spans="1:14" x14ac:dyDescent="0.25">
      <c r="A388" t="str">
        <f t="shared" si="6"/>
        <v>0453</v>
      </c>
      <c r="B388" t="s">
        <v>3493</v>
      </c>
      <c r="C388" s="2" t="s">
        <v>3492</v>
      </c>
      <c r="D388" t="s">
        <v>3229</v>
      </c>
      <c r="E388" t="s">
        <v>3230</v>
      </c>
      <c r="F388" t="s">
        <v>3494</v>
      </c>
      <c r="G388" t="s">
        <v>3495</v>
      </c>
      <c r="I388" t="s">
        <v>1301</v>
      </c>
      <c r="J388" t="s">
        <v>344</v>
      </c>
      <c r="K388" s="2" t="s">
        <v>1305</v>
      </c>
      <c r="L388" t="s">
        <v>3496</v>
      </c>
      <c r="M388" t="s">
        <v>3497</v>
      </c>
      <c r="N388" t="s">
        <v>5024</v>
      </c>
    </row>
    <row r="389" spans="1:14" x14ac:dyDescent="0.25">
      <c r="A389" t="str">
        <f t="shared" si="6"/>
        <v>0454</v>
      </c>
      <c r="B389" t="s">
        <v>3500</v>
      </c>
      <c r="C389" s="2" t="s">
        <v>3499</v>
      </c>
      <c r="D389" t="s">
        <v>3229</v>
      </c>
      <c r="E389" t="s">
        <v>3230</v>
      </c>
      <c r="F389" t="s">
        <v>3501</v>
      </c>
      <c r="G389" t="s">
        <v>5025</v>
      </c>
      <c r="I389" t="s">
        <v>851</v>
      </c>
      <c r="J389" t="s">
        <v>344</v>
      </c>
      <c r="K389" s="2" t="s">
        <v>852</v>
      </c>
      <c r="L389" t="s">
        <v>5026</v>
      </c>
      <c r="M389" t="s">
        <v>674</v>
      </c>
      <c r="N389" t="s">
        <v>3506</v>
      </c>
    </row>
    <row r="390" spans="1:14" x14ac:dyDescent="0.25">
      <c r="A390" t="str">
        <f t="shared" si="6"/>
        <v>0455</v>
      </c>
      <c r="B390" t="s">
        <v>3508</v>
      </c>
      <c r="C390" s="2" t="s">
        <v>3507</v>
      </c>
      <c r="D390" t="s">
        <v>3229</v>
      </c>
      <c r="E390" t="s">
        <v>3230</v>
      </c>
      <c r="F390" t="s">
        <v>3509</v>
      </c>
      <c r="G390" t="s">
        <v>3510</v>
      </c>
      <c r="H390" t="s">
        <v>3511</v>
      </c>
      <c r="I390" t="s">
        <v>1262</v>
      </c>
      <c r="J390" t="s">
        <v>344</v>
      </c>
      <c r="K390" s="2" t="s">
        <v>3512</v>
      </c>
      <c r="L390" t="s">
        <v>5027</v>
      </c>
      <c r="M390" t="s">
        <v>3514</v>
      </c>
      <c r="N390" t="s">
        <v>3515</v>
      </c>
    </row>
    <row r="391" spans="1:14" x14ac:dyDescent="0.25">
      <c r="A391" t="str">
        <f t="shared" si="6"/>
        <v>0456</v>
      </c>
      <c r="B391" t="s">
        <v>3517</v>
      </c>
      <c r="C391" s="2" t="s">
        <v>3516</v>
      </c>
      <c r="D391" t="s">
        <v>3229</v>
      </c>
      <c r="E391" t="s">
        <v>3230</v>
      </c>
      <c r="F391" t="s">
        <v>3518</v>
      </c>
      <c r="G391" t="s">
        <v>3519</v>
      </c>
      <c r="I391" t="s">
        <v>850</v>
      </c>
      <c r="J391" t="s">
        <v>344</v>
      </c>
      <c r="K391" s="2" t="s">
        <v>1421</v>
      </c>
      <c r="L391" t="s">
        <v>3520</v>
      </c>
      <c r="M391" t="s">
        <v>3521</v>
      </c>
      <c r="N391" t="s">
        <v>3522</v>
      </c>
    </row>
    <row r="392" spans="1:14" x14ac:dyDescent="0.25">
      <c r="A392" t="str">
        <f t="shared" si="6"/>
        <v>0458</v>
      </c>
      <c r="B392" t="s">
        <v>3524</v>
      </c>
      <c r="C392" s="2" t="s">
        <v>3523</v>
      </c>
      <c r="D392" t="s">
        <v>3229</v>
      </c>
      <c r="E392" t="s">
        <v>3230</v>
      </c>
      <c r="F392" t="s">
        <v>5028</v>
      </c>
      <c r="G392" t="s">
        <v>3526</v>
      </c>
      <c r="I392" t="s">
        <v>850</v>
      </c>
      <c r="J392" t="s">
        <v>344</v>
      </c>
      <c r="K392" s="2" t="s">
        <v>1421</v>
      </c>
      <c r="L392" t="s">
        <v>3527</v>
      </c>
      <c r="M392" t="s">
        <v>3528</v>
      </c>
      <c r="N392" t="s">
        <v>5029</v>
      </c>
    </row>
    <row r="393" spans="1:14" x14ac:dyDescent="0.25">
      <c r="A393" t="str">
        <f t="shared" si="6"/>
        <v>0463</v>
      </c>
      <c r="B393" t="s">
        <v>3531</v>
      </c>
      <c r="C393" s="2" t="s">
        <v>3530</v>
      </c>
      <c r="D393" t="s">
        <v>3229</v>
      </c>
      <c r="E393" t="s">
        <v>3230</v>
      </c>
      <c r="F393" t="s">
        <v>4983</v>
      </c>
      <c r="G393" t="s">
        <v>3532</v>
      </c>
      <c r="H393" t="s">
        <v>3533</v>
      </c>
      <c r="I393" t="s">
        <v>3534</v>
      </c>
      <c r="J393" t="s">
        <v>344</v>
      </c>
      <c r="K393" s="2" t="s">
        <v>3535</v>
      </c>
      <c r="L393" t="s">
        <v>3536</v>
      </c>
      <c r="M393" t="s">
        <v>3537</v>
      </c>
      <c r="N393" t="s">
        <v>4984</v>
      </c>
    </row>
    <row r="394" spans="1:14" x14ac:dyDescent="0.25">
      <c r="A394" t="str">
        <f t="shared" si="6"/>
        <v>0464</v>
      </c>
      <c r="B394" t="s">
        <v>3540</v>
      </c>
      <c r="C394" s="2" t="s">
        <v>3539</v>
      </c>
      <c r="D394" t="s">
        <v>3229</v>
      </c>
      <c r="E394" t="s">
        <v>3230</v>
      </c>
      <c r="F394" t="s">
        <v>5030</v>
      </c>
      <c r="G394" t="s">
        <v>3542</v>
      </c>
      <c r="I394" t="s">
        <v>1470</v>
      </c>
      <c r="J394" t="s">
        <v>344</v>
      </c>
      <c r="K394" s="2" t="s">
        <v>1473</v>
      </c>
      <c r="L394" t="s">
        <v>5031</v>
      </c>
      <c r="M394" t="s">
        <v>3544</v>
      </c>
      <c r="N394" t="s">
        <v>5032</v>
      </c>
    </row>
    <row r="395" spans="1:14" x14ac:dyDescent="0.25">
      <c r="A395" t="str">
        <f t="shared" si="6"/>
        <v>0466</v>
      </c>
      <c r="B395" t="s">
        <v>5033</v>
      </c>
      <c r="C395" s="2" t="s">
        <v>3547</v>
      </c>
      <c r="D395" t="s">
        <v>3229</v>
      </c>
      <c r="E395" t="s">
        <v>3230</v>
      </c>
      <c r="F395" t="s">
        <v>3549</v>
      </c>
      <c r="G395" t="s">
        <v>3550</v>
      </c>
      <c r="I395" t="s">
        <v>2815</v>
      </c>
      <c r="J395" t="s">
        <v>344</v>
      </c>
      <c r="K395" s="2" t="s">
        <v>3551</v>
      </c>
      <c r="L395" t="s">
        <v>3552</v>
      </c>
      <c r="M395" t="s">
        <v>3553</v>
      </c>
      <c r="N395" t="s">
        <v>3554</v>
      </c>
    </row>
    <row r="396" spans="1:14" x14ac:dyDescent="0.25">
      <c r="A396" t="str">
        <f t="shared" si="6"/>
        <v>0468</v>
      </c>
      <c r="B396" t="s">
        <v>2575</v>
      </c>
      <c r="C396" s="2" t="s">
        <v>2576</v>
      </c>
      <c r="D396" t="s">
        <v>349</v>
      </c>
      <c r="E396" t="s">
        <v>350</v>
      </c>
      <c r="F396" t="s">
        <v>4376</v>
      </c>
      <c r="G396" t="s">
        <v>2578</v>
      </c>
      <c r="I396" t="s">
        <v>346</v>
      </c>
      <c r="J396" t="s">
        <v>344</v>
      </c>
      <c r="K396" s="2" t="s">
        <v>2579</v>
      </c>
      <c r="L396" t="s">
        <v>2580</v>
      </c>
      <c r="M396" t="s">
        <v>2581</v>
      </c>
      <c r="N396" t="s">
        <v>4377</v>
      </c>
    </row>
    <row r="397" spans="1:14" x14ac:dyDescent="0.25">
      <c r="A397" t="str">
        <f t="shared" si="6"/>
        <v>0469</v>
      </c>
      <c r="B397" t="s">
        <v>5034</v>
      </c>
      <c r="C397" s="2" t="s">
        <v>3556</v>
      </c>
      <c r="D397" t="s">
        <v>3229</v>
      </c>
      <c r="E397" t="s">
        <v>3230</v>
      </c>
      <c r="F397" t="s">
        <v>3558</v>
      </c>
      <c r="G397" t="s">
        <v>3559</v>
      </c>
      <c r="I397" t="s">
        <v>635</v>
      </c>
      <c r="J397" t="s">
        <v>344</v>
      </c>
      <c r="K397" s="2" t="s">
        <v>3560</v>
      </c>
      <c r="L397" t="s">
        <v>3561</v>
      </c>
      <c r="M397" t="s">
        <v>3562</v>
      </c>
      <c r="N397" t="s">
        <v>3563</v>
      </c>
    </row>
    <row r="398" spans="1:14" x14ac:dyDescent="0.25">
      <c r="A398" t="str">
        <f t="shared" si="6"/>
        <v>0470</v>
      </c>
      <c r="B398" t="s">
        <v>3565</v>
      </c>
      <c r="C398" s="2" t="s">
        <v>3564</v>
      </c>
      <c r="D398" t="s">
        <v>3229</v>
      </c>
      <c r="E398" t="s">
        <v>3230</v>
      </c>
      <c r="F398" t="s">
        <v>3566</v>
      </c>
      <c r="G398" t="s">
        <v>3567</v>
      </c>
      <c r="I398" t="s">
        <v>1334</v>
      </c>
      <c r="J398" t="s">
        <v>344</v>
      </c>
      <c r="K398" s="2" t="s">
        <v>1335</v>
      </c>
      <c r="L398" t="s">
        <v>3568</v>
      </c>
      <c r="M398" t="s">
        <v>3569</v>
      </c>
      <c r="N398" t="s">
        <v>3570</v>
      </c>
    </row>
    <row r="399" spans="1:14" x14ac:dyDescent="0.25">
      <c r="A399" t="str">
        <f t="shared" si="6"/>
        <v>0474</v>
      </c>
      <c r="B399" t="s">
        <v>3572</v>
      </c>
      <c r="C399" s="2" t="s">
        <v>3571</v>
      </c>
      <c r="D399" t="s">
        <v>3229</v>
      </c>
      <c r="E399" t="s">
        <v>3230</v>
      </c>
      <c r="F399" t="s">
        <v>5035</v>
      </c>
      <c r="G399" t="s">
        <v>3574</v>
      </c>
      <c r="I399" t="s">
        <v>1041</v>
      </c>
      <c r="J399" t="s">
        <v>344</v>
      </c>
      <c r="K399" s="2" t="s">
        <v>1044</v>
      </c>
      <c r="L399" t="s">
        <v>3575</v>
      </c>
      <c r="M399" t="s">
        <v>3576</v>
      </c>
      <c r="N399" t="s">
        <v>5036</v>
      </c>
    </row>
    <row r="400" spans="1:14" x14ac:dyDescent="0.25">
      <c r="A400" t="str">
        <f t="shared" si="6"/>
        <v>0478</v>
      </c>
      <c r="B400" t="s">
        <v>3579</v>
      </c>
      <c r="C400" s="2" t="s">
        <v>3578</v>
      </c>
      <c r="D400" t="s">
        <v>3229</v>
      </c>
      <c r="E400" t="s">
        <v>3230</v>
      </c>
      <c r="F400" t="s">
        <v>5037</v>
      </c>
      <c r="G400" t="s">
        <v>3581</v>
      </c>
      <c r="I400" t="s">
        <v>3222</v>
      </c>
      <c r="J400" t="s">
        <v>344</v>
      </c>
      <c r="K400" s="2" t="s">
        <v>3582</v>
      </c>
      <c r="L400" t="s">
        <v>3583</v>
      </c>
      <c r="M400" t="s">
        <v>3584</v>
      </c>
      <c r="N400" t="s">
        <v>5038</v>
      </c>
    </row>
    <row r="401" spans="1:14" x14ac:dyDescent="0.25">
      <c r="A401" t="str">
        <f t="shared" si="6"/>
        <v>0479</v>
      </c>
      <c r="B401" t="s">
        <v>3587</v>
      </c>
      <c r="C401" s="2" t="s">
        <v>3586</v>
      </c>
      <c r="D401" t="s">
        <v>3229</v>
      </c>
      <c r="E401" t="s">
        <v>3230</v>
      </c>
      <c r="F401" t="s">
        <v>5039</v>
      </c>
      <c r="G401" t="s">
        <v>3589</v>
      </c>
      <c r="I401" t="s">
        <v>1914</v>
      </c>
      <c r="J401" t="s">
        <v>344</v>
      </c>
      <c r="K401" s="2" t="s">
        <v>1915</v>
      </c>
      <c r="L401" t="s">
        <v>3590</v>
      </c>
      <c r="M401" t="s">
        <v>3591</v>
      </c>
      <c r="N401" t="s">
        <v>5040</v>
      </c>
    </row>
    <row r="402" spans="1:14" x14ac:dyDescent="0.25">
      <c r="A402" t="str">
        <f t="shared" si="6"/>
        <v>0480</v>
      </c>
      <c r="B402" t="s">
        <v>3594</v>
      </c>
      <c r="C402" s="2" t="s">
        <v>3593</v>
      </c>
      <c r="D402" t="s">
        <v>3229</v>
      </c>
      <c r="E402" t="s">
        <v>3230</v>
      </c>
      <c r="F402" t="s">
        <v>5041</v>
      </c>
      <c r="G402" t="s">
        <v>3596</v>
      </c>
      <c r="I402" t="s">
        <v>635</v>
      </c>
      <c r="J402" t="s">
        <v>344</v>
      </c>
      <c r="K402" s="2" t="s">
        <v>3597</v>
      </c>
      <c r="L402" t="s">
        <v>3598</v>
      </c>
      <c r="M402" t="s">
        <v>674</v>
      </c>
      <c r="N402" t="s">
        <v>5042</v>
      </c>
    </row>
    <row r="403" spans="1:14" x14ac:dyDescent="0.25">
      <c r="A403" t="str">
        <f t="shared" si="6"/>
        <v>0481</v>
      </c>
      <c r="B403" t="s">
        <v>3601</v>
      </c>
      <c r="C403" s="2" t="s">
        <v>3600</v>
      </c>
      <c r="D403" t="s">
        <v>3229</v>
      </c>
      <c r="E403" t="s">
        <v>3230</v>
      </c>
      <c r="F403" t="s">
        <v>3602</v>
      </c>
      <c r="G403" t="s">
        <v>3603</v>
      </c>
      <c r="I403" t="s">
        <v>3269</v>
      </c>
      <c r="J403" t="s">
        <v>344</v>
      </c>
      <c r="K403" s="2" t="s">
        <v>3270</v>
      </c>
      <c r="L403" t="s">
        <v>3604</v>
      </c>
      <c r="M403" t="s">
        <v>3605</v>
      </c>
      <c r="N403" t="s">
        <v>5043</v>
      </c>
    </row>
    <row r="404" spans="1:14" x14ac:dyDescent="0.25">
      <c r="A404" t="str">
        <f t="shared" si="6"/>
        <v>0482</v>
      </c>
      <c r="B404" t="s">
        <v>3608</v>
      </c>
      <c r="C404" s="2" t="s">
        <v>3607</v>
      </c>
      <c r="D404" t="s">
        <v>3229</v>
      </c>
      <c r="E404" t="s">
        <v>3230</v>
      </c>
      <c r="F404" t="s">
        <v>5044</v>
      </c>
      <c r="G404" t="s">
        <v>3610</v>
      </c>
      <c r="I404" t="s">
        <v>1707</v>
      </c>
      <c r="J404" t="s">
        <v>344</v>
      </c>
      <c r="K404" s="2" t="s">
        <v>1710</v>
      </c>
      <c r="L404" t="s">
        <v>3611</v>
      </c>
      <c r="M404" t="s">
        <v>3612</v>
      </c>
      <c r="N404" t="s">
        <v>5045</v>
      </c>
    </row>
    <row r="405" spans="1:14" x14ac:dyDescent="0.25">
      <c r="A405" t="str">
        <f t="shared" si="6"/>
        <v>0483</v>
      </c>
      <c r="B405" t="s">
        <v>3615</v>
      </c>
      <c r="C405" s="2" t="s">
        <v>3614</v>
      </c>
      <c r="D405" t="s">
        <v>3229</v>
      </c>
      <c r="E405" t="s">
        <v>3230</v>
      </c>
      <c r="F405" t="s">
        <v>3616</v>
      </c>
      <c r="G405" t="s">
        <v>3617</v>
      </c>
      <c r="I405" t="s">
        <v>1932</v>
      </c>
      <c r="J405" t="s">
        <v>344</v>
      </c>
      <c r="K405" s="2" t="s">
        <v>1935</v>
      </c>
      <c r="L405" t="s">
        <v>3618</v>
      </c>
      <c r="M405" t="s">
        <v>3619</v>
      </c>
      <c r="N405" t="s">
        <v>3620</v>
      </c>
    </row>
    <row r="406" spans="1:14" x14ac:dyDescent="0.25">
      <c r="A406" t="str">
        <f t="shared" si="6"/>
        <v>0484</v>
      </c>
      <c r="B406" t="s">
        <v>3622</v>
      </c>
      <c r="C406" s="2" t="s">
        <v>3621</v>
      </c>
      <c r="D406" t="s">
        <v>3229</v>
      </c>
      <c r="E406" t="s">
        <v>3230</v>
      </c>
      <c r="F406" t="s">
        <v>5046</v>
      </c>
      <c r="G406" t="s">
        <v>3624</v>
      </c>
      <c r="I406" t="s">
        <v>638</v>
      </c>
      <c r="J406" t="s">
        <v>344</v>
      </c>
      <c r="K406" s="2" t="s">
        <v>3625</v>
      </c>
      <c r="L406" t="s">
        <v>3626</v>
      </c>
      <c r="M406" t="s">
        <v>3627</v>
      </c>
      <c r="N406" t="s">
        <v>5047</v>
      </c>
    </row>
    <row r="407" spans="1:14" x14ac:dyDescent="0.25">
      <c r="A407" t="str">
        <f t="shared" si="6"/>
        <v>0485</v>
      </c>
      <c r="B407" t="s">
        <v>3630</v>
      </c>
      <c r="C407" s="2" t="s">
        <v>3629</v>
      </c>
      <c r="D407" t="s">
        <v>3229</v>
      </c>
      <c r="E407" t="s">
        <v>3230</v>
      </c>
      <c r="F407" t="s">
        <v>5048</v>
      </c>
      <c r="G407" t="s">
        <v>3632</v>
      </c>
      <c r="H407" t="s">
        <v>3633</v>
      </c>
      <c r="I407" t="s">
        <v>554</v>
      </c>
      <c r="J407" t="s">
        <v>344</v>
      </c>
      <c r="K407" s="2" t="s">
        <v>555</v>
      </c>
      <c r="L407" t="s">
        <v>3634</v>
      </c>
      <c r="M407" t="s">
        <v>3635</v>
      </c>
      <c r="N407" t="s">
        <v>5049</v>
      </c>
    </row>
    <row r="408" spans="1:14" x14ac:dyDescent="0.25">
      <c r="A408" t="str">
        <f t="shared" si="6"/>
        <v>0486</v>
      </c>
      <c r="B408" t="s">
        <v>5050</v>
      </c>
      <c r="C408" s="2" t="s">
        <v>3637</v>
      </c>
      <c r="D408" t="s">
        <v>3229</v>
      </c>
      <c r="E408" t="s">
        <v>3230</v>
      </c>
      <c r="F408" t="s">
        <v>3639</v>
      </c>
      <c r="G408" t="s">
        <v>5051</v>
      </c>
      <c r="I408" t="s">
        <v>346</v>
      </c>
      <c r="J408" t="s">
        <v>344</v>
      </c>
      <c r="K408" s="2" t="s">
        <v>5052</v>
      </c>
      <c r="L408" t="s">
        <v>5053</v>
      </c>
      <c r="M408" t="s">
        <v>674</v>
      </c>
      <c r="N408" t="s">
        <v>5054</v>
      </c>
    </row>
    <row r="409" spans="1:14" x14ac:dyDescent="0.25">
      <c r="A409" t="str">
        <f t="shared" si="6"/>
        <v>0487</v>
      </c>
      <c r="B409" t="s">
        <v>3645</v>
      </c>
      <c r="C409" s="2" t="s">
        <v>3644</v>
      </c>
      <c r="D409" t="s">
        <v>3229</v>
      </c>
      <c r="E409" t="s">
        <v>3230</v>
      </c>
      <c r="F409" t="s">
        <v>3646</v>
      </c>
      <c r="G409" t="s">
        <v>3647</v>
      </c>
      <c r="I409" t="s">
        <v>551</v>
      </c>
      <c r="J409" t="s">
        <v>344</v>
      </c>
      <c r="K409" s="2" t="s">
        <v>3648</v>
      </c>
      <c r="L409" t="s">
        <v>3649</v>
      </c>
      <c r="M409" t="s">
        <v>3650</v>
      </c>
      <c r="N409" t="s">
        <v>3651</v>
      </c>
    </row>
    <row r="410" spans="1:14" x14ac:dyDescent="0.25">
      <c r="A410" t="str">
        <f t="shared" si="6"/>
        <v>0488</v>
      </c>
      <c r="B410" t="s">
        <v>3653</v>
      </c>
      <c r="C410" s="2" t="s">
        <v>3652</v>
      </c>
      <c r="D410" t="s">
        <v>3229</v>
      </c>
      <c r="E410" t="s">
        <v>3230</v>
      </c>
      <c r="F410" t="s">
        <v>3654</v>
      </c>
      <c r="G410" t="s">
        <v>3655</v>
      </c>
      <c r="I410" t="s">
        <v>1828</v>
      </c>
      <c r="J410" t="s">
        <v>344</v>
      </c>
      <c r="K410" s="2" t="s">
        <v>1832</v>
      </c>
      <c r="L410" t="s">
        <v>3656</v>
      </c>
      <c r="M410" t="s">
        <v>3657</v>
      </c>
      <c r="N410" t="s">
        <v>3658</v>
      </c>
    </row>
    <row r="411" spans="1:14" x14ac:dyDescent="0.25">
      <c r="A411" t="str">
        <f t="shared" si="6"/>
        <v>0489</v>
      </c>
      <c r="B411" t="s">
        <v>3660</v>
      </c>
      <c r="C411" s="2" t="s">
        <v>3659</v>
      </c>
      <c r="D411" t="s">
        <v>3229</v>
      </c>
      <c r="E411" t="s">
        <v>3230</v>
      </c>
      <c r="F411" t="s">
        <v>3661</v>
      </c>
      <c r="G411" t="s">
        <v>3662</v>
      </c>
      <c r="I411" t="s">
        <v>504</v>
      </c>
      <c r="J411" t="s">
        <v>344</v>
      </c>
      <c r="K411" s="2" t="s">
        <v>505</v>
      </c>
      <c r="L411" t="s">
        <v>3663</v>
      </c>
      <c r="M411" t="s">
        <v>3664</v>
      </c>
      <c r="N411" t="s">
        <v>3665</v>
      </c>
    </row>
    <row r="412" spans="1:14" x14ac:dyDescent="0.25">
      <c r="A412" t="str">
        <f t="shared" si="6"/>
        <v>0491</v>
      </c>
      <c r="B412" t="s">
        <v>3667</v>
      </c>
      <c r="C412" s="2" t="s">
        <v>3666</v>
      </c>
      <c r="D412" t="s">
        <v>3229</v>
      </c>
      <c r="E412" t="s">
        <v>3230</v>
      </c>
      <c r="F412" t="s">
        <v>3668</v>
      </c>
      <c r="G412" t="s">
        <v>3669</v>
      </c>
      <c r="I412" t="s">
        <v>420</v>
      </c>
      <c r="J412" t="s">
        <v>344</v>
      </c>
      <c r="K412" s="2" t="s">
        <v>3670</v>
      </c>
      <c r="L412" t="s">
        <v>3671</v>
      </c>
      <c r="M412" t="s">
        <v>3672</v>
      </c>
      <c r="N412" t="s">
        <v>3673</v>
      </c>
    </row>
    <row r="413" spans="1:14" x14ac:dyDescent="0.25">
      <c r="A413" t="str">
        <f t="shared" si="6"/>
        <v>0492</v>
      </c>
      <c r="B413" t="s">
        <v>5055</v>
      </c>
      <c r="C413" s="2" t="s">
        <v>3675</v>
      </c>
      <c r="D413" t="s">
        <v>3229</v>
      </c>
      <c r="E413" t="s">
        <v>3230</v>
      </c>
      <c r="F413" t="s">
        <v>5056</v>
      </c>
      <c r="G413" t="s">
        <v>3678</v>
      </c>
      <c r="I413" t="s">
        <v>512</v>
      </c>
      <c r="J413" t="s">
        <v>344</v>
      </c>
      <c r="K413" s="2" t="s">
        <v>3679</v>
      </c>
      <c r="L413" t="s">
        <v>3680</v>
      </c>
      <c r="M413" t="s">
        <v>3681</v>
      </c>
      <c r="N413" t="s">
        <v>5057</v>
      </c>
    </row>
    <row r="414" spans="1:14" x14ac:dyDescent="0.25">
      <c r="A414" t="str">
        <f t="shared" si="6"/>
        <v>0493</v>
      </c>
      <c r="B414" t="s">
        <v>5058</v>
      </c>
      <c r="C414" s="2" t="s">
        <v>3683</v>
      </c>
      <c r="D414" t="s">
        <v>3229</v>
      </c>
      <c r="E414" t="s">
        <v>3230</v>
      </c>
      <c r="F414" t="s">
        <v>3685</v>
      </c>
      <c r="G414" t="s">
        <v>3686</v>
      </c>
      <c r="I414" t="s">
        <v>802</v>
      </c>
      <c r="J414" t="s">
        <v>344</v>
      </c>
      <c r="K414" s="2" t="s">
        <v>807</v>
      </c>
      <c r="L414" t="s">
        <v>3687</v>
      </c>
      <c r="M414" t="s">
        <v>3688</v>
      </c>
      <c r="N414" t="s">
        <v>3689</v>
      </c>
    </row>
    <row r="415" spans="1:14" x14ac:dyDescent="0.25">
      <c r="A415" t="str">
        <f t="shared" si="6"/>
        <v>0494</v>
      </c>
      <c r="B415" t="s">
        <v>3691</v>
      </c>
      <c r="C415" s="2" t="s">
        <v>3690</v>
      </c>
      <c r="D415" t="s">
        <v>3229</v>
      </c>
      <c r="E415" t="s">
        <v>3230</v>
      </c>
      <c r="F415" t="s">
        <v>3692</v>
      </c>
      <c r="G415" t="s">
        <v>3693</v>
      </c>
      <c r="I415" t="s">
        <v>1003</v>
      </c>
      <c r="J415" t="s">
        <v>344</v>
      </c>
      <c r="K415" s="2" t="s">
        <v>1006</v>
      </c>
      <c r="L415" t="s">
        <v>3694</v>
      </c>
      <c r="M415" t="s">
        <v>3695</v>
      </c>
      <c r="N415" t="s">
        <v>3696</v>
      </c>
    </row>
    <row r="416" spans="1:14" x14ac:dyDescent="0.25">
      <c r="A416" t="str">
        <f t="shared" si="6"/>
        <v>0496</v>
      </c>
      <c r="B416" t="s">
        <v>3699</v>
      </c>
      <c r="C416" s="2" t="s">
        <v>3698</v>
      </c>
      <c r="D416" t="s">
        <v>3229</v>
      </c>
      <c r="E416" t="s">
        <v>3230</v>
      </c>
      <c r="F416" t="s">
        <v>3700</v>
      </c>
      <c r="G416" t="s">
        <v>5059</v>
      </c>
      <c r="I416" t="s">
        <v>388</v>
      </c>
      <c r="J416" t="s">
        <v>344</v>
      </c>
      <c r="K416" s="2" t="s">
        <v>3240</v>
      </c>
      <c r="L416" t="s">
        <v>3702</v>
      </c>
      <c r="M416" t="s">
        <v>3703</v>
      </c>
      <c r="N416" t="s">
        <v>3704</v>
      </c>
    </row>
    <row r="417" spans="1:14" x14ac:dyDescent="0.25">
      <c r="A417" t="str">
        <f t="shared" si="6"/>
        <v>0497</v>
      </c>
      <c r="B417" t="s">
        <v>3706</v>
      </c>
      <c r="C417" s="2" t="s">
        <v>3705</v>
      </c>
      <c r="D417" t="s">
        <v>3229</v>
      </c>
      <c r="E417" t="s">
        <v>3230</v>
      </c>
      <c r="F417" t="s">
        <v>3707</v>
      </c>
      <c r="G417" t="s">
        <v>3708</v>
      </c>
      <c r="I417" t="s">
        <v>1192</v>
      </c>
      <c r="J417" t="s">
        <v>344</v>
      </c>
      <c r="K417" s="2" t="s">
        <v>1196</v>
      </c>
      <c r="L417" t="s">
        <v>3709</v>
      </c>
      <c r="M417" t="s">
        <v>3710</v>
      </c>
      <c r="N417" t="s">
        <v>3711</v>
      </c>
    </row>
    <row r="418" spans="1:14" x14ac:dyDescent="0.25">
      <c r="A418" t="str">
        <f t="shared" si="6"/>
        <v>0498</v>
      </c>
      <c r="B418" t="s">
        <v>3713</v>
      </c>
      <c r="C418" s="2" t="s">
        <v>3712</v>
      </c>
      <c r="D418" t="s">
        <v>3229</v>
      </c>
      <c r="E418" t="s">
        <v>3230</v>
      </c>
      <c r="F418" t="s">
        <v>5060</v>
      </c>
      <c r="G418" t="s">
        <v>3715</v>
      </c>
      <c r="I418" t="s">
        <v>512</v>
      </c>
      <c r="J418" t="s">
        <v>344</v>
      </c>
      <c r="K418" s="2" t="s">
        <v>3716</v>
      </c>
      <c r="L418" t="s">
        <v>3717</v>
      </c>
      <c r="M418" t="s">
        <v>3718</v>
      </c>
      <c r="N418" t="s">
        <v>5061</v>
      </c>
    </row>
    <row r="419" spans="1:14" x14ac:dyDescent="0.25">
      <c r="A419" t="str">
        <f t="shared" si="6"/>
        <v>0499</v>
      </c>
      <c r="B419" t="s">
        <v>5062</v>
      </c>
      <c r="C419" s="2" t="s">
        <v>3721</v>
      </c>
      <c r="D419" t="s">
        <v>3229</v>
      </c>
      <c r="E419" t="s">
        <v>3230</v>
      </c>
      <c r="F419" t="s">
        <v>3723</v>
      </c>
      <c r="G419" t="s">
        <v>3724</v>
      </c>
      <c r="I419" t="s">
        <v>818</v>
      </c>
      <c r="J419" t="s">
        <v>344</v>
      </c>
      <c r="K419" s="2" t="s">
        <v>3725</v>
      </c>
      <c r="L419" t="s">
        <v>3726</v>
      </c>
      <c r="M419" t="s">
        <v>3727</v>
      </c>
      <c r="N419" t="s">
        <v>3728</v>
      </c>
    </row>
    <row r="420" spans="1:14" x14ac:dyDescent="0.25">
      <c r="A420" t="str">
        <f t="shared" si="6"/>
        <v>0502</v>
      </c>
      <c r="B420" t="s">
        <v>5063</v>
      </c>
      <c r="C420" s="2" t="s">
        <v>5064</v>
      </c>
      <c r="D420" t="s">
        <v>5065</v>
      </c>
      <c r="E420" t="s">
        <v>5066</v>
      </c>
      <c r="F420" t="s">
        <v>5067</v>
      </c>
      <c r="G420" t="s">
        <v>5068</v>
      </c>
      <c r="H420" t="s">
        <v>5069</v>
      </c>
      <c r="I420" t="s">
        <v>375</v>
      </c>
      <c r="J420" t="s">
        <v>344</v>
      </c>
      <c r="K420" s="2" t="s">
        <v>376</v>
      </c>
      <c r="L420" t="s">
        <v>5070</v>
      </c>
      <c r="M420" t="s">
        <v>5071</v>
      </c>
      <c r="N420" t="s">
        <v>5072</v>
      </c>
    </row>
    <row r="421" spans="1:14" x14ac:dyDescent="0.25">
      <c r="A421" t="str">
        <f t="shared" si="6"/>
        <v>0504</v>
      </c>
      <c r="B421" t="s">
        <v>5073</v>
      </c>
      <c r="C421" s="2" t="s">
        <v>5074</v>
      </c>
      <c r="D421" t="s">
        <v>5065</v>
      </c>
      <c r="E421" t="s">
        <v>5066</v>
      </c>
      <c r="F421" t="s">
        <v>5075</v>
      </c>
      <c r="G421" t="s">
        <v>5076</v>
      </c>
      <c r="I421" t="s">
        <v>552</v>
      </c>
      <c r="J421" t="s">
        <v>344</v>
      </c>
      <c r="K421" s="2" t="s">
        <v>553</v>
      </c>
      <c r="L421" t="s">
        <v>5077</v>
      </c>
      <c r="M421" t="s">
        <v>5078</v>
      </c>
      <c r="N421" t="s">
        <v>5079</v>
      </c>
    </row>
    <row r="422" spans="1:14" x14ac:dyDescent="0.25">
      <c r="A422" t="str">
        <f t="shared" si="6"/>
        <v>0512</v>
      </c>
      <c r="B422" t="s">
        <v>5080</v>
      </c>
      <c r="C422" s="2" t="s">
        <v>5081</v>
      </c>
      <c r="D422" t="s">
        <v>5065</v>
      </c>
      <c r="E422" t="s">
        <v>5066</v>
      </c>
      <c r="F422" t="s">
        <v>5082</v>
      </c>
      <c r="G422" t="s">
        <v>5083</v>
      </c>
      <c r="I422" t="s">
        <v>5084</v>
      </c>
      <c r="J422" t="s">
        <v>344</v>
      </c>
      <c r="K422" s="2" t="s">
        <v>5085</v>
      </c>
      <c r="L422" t="s">
        <v>5086</v>
      </c>
      <c r="M422" t="s">
        <v>5087</v>
      </c>
      <c r="N422" t="s">
        <v>5088</v>
      </c>
    </row>
    <row r="423" spans="1:14" x14ac:dyDescent="0.25">
      <c r="A423" t="str">
        <f t="shared" si="6"/>
        <v>0514</v>
      </c>
      <c r="B423" t="s">
        <v>5089</v>
      </c>
      <c r="C423" s="2" t="s">
        <v>5090</v>
      </c>
      <c r="D423" t="s">
        <v>5065</v>
      </c>
      <c r="E423" t="s">
        <v>5066</v>
      </c>
      <c r="F423" t="s">
        <v>5091</v>
      </c>
      <c r="G423" t="s">
        <v>5092</v>
      </c>
      <c r="I423" t="s">
        <v>5093</v>
      </c>
      <c r="J423" t="s">
        <v>344</v>
      </c>
      <c r="K423" s="2" t="s">
        <v>5094</v>
      </c>
      <c r="L423" t="s">
        <v>5095</v>
      </c>
      <c r="M423" t="s">
        <v>5096</v>
      </c>
      <c r="N423" t="s">
        <v>5097</v>
      </c>
    </row>
    <row r="424" spans="1:14" x14ac:dyDescent="0.25">
      <c r="A424" t="str">
        <f t="shared" si="6"/>
        <v>0516</v>
      </c>
      <c r="B424" t="s">
        <v>5098</v>
      </c>
      <c r="C424" s="2" t="s">
        <v>5099</v>
      </c>
      <c r="D424" t="s">
        <v>5065</v>
      </c>
      <c r="E424" t="s">
        <v>5066</v>
      </c>
      <c r="F424" t="s">
        <v>5100</v>
      </c>
      <c r="G424" t="s">
        <v>737</v>
      </c>
      <c r="I424" t="s">
        <v>738</v>
      </c>
      <c r="J424" t="s">
        <v>344</v>
      </c>
      <c r="K424" s="2" t="s">
        <v>739</v>
      </c>
      <c r="L424" t="s">
        <v>5101</v>
      </c>
      <c r="M424" t="s">
        <v>5102</v>
      </c>
      <c r="N424" t="s">
        <v>5103</v>
      </c>
    </row>
    <row r="425" spans="1:14" x14ac:dyDescent="0.25">
      <c r="A425" t="str">
        <f t="shared" si="6"/>
        <v>0518</v>
      </c>
      <c r="B425" t="s">
        <v>5104</v>
      </c>
      <c r="C425" s="2" t="s">
        <v>5105</v>
      </c>
      <c r="D425" t="s">
        <v>5065</v>
      </c>
      <c r="E425" t="s">
        <v>5066</v>
      </c>
      <c r="F425" t="s">
        <v>5106</v>
      </c>
      <c r="G425" t="s">
        <v>5107</v>
      </c>
      <c r="I425" t="s">
        <v>346</v>
      </c>
      <c r="J425" t="s">
        <v>344</v>
      </c>
      <c r="K425" s="2" t="s">
        <v>3448</v>
      </c>
      <c r="L425" t="s">
        <v>5108</v>
      </c>
      <c r="M425" t="s">
        <v>5109</v>
      </c>
      <c r="N425" t="s">
        <v>5110</v>
      </c>
    </row>
    <row r="426" spans="1:14" x14ac:dyDescent="0.25">
      <c r="A426" t="str">
        <f t="shared" si="6"/>
        <v>0522</v>
      </c>
      <c r="B426" t="s">
        <v>5111</v>
      </c>
      <c r="C426" s="2" t="s">
        <v>5112</v>
      </c>
      <c r="D426" t="s">
        <v>5065</v>
      </c>
      <c r="E426" t="s">
        <v>5066</v>
      </c>
      <c r="F426" t="s">
        <v>5113</v>
      </c>
      <c r="G426" t="s">
        <v>5114</v>
      </c>
      <c r="I426" t="s">
        <v>2099</v>
      </c>
      <c r="J426" t="s">
        <v>344</v>
      </c>
      <c r="K426" s="2" t="s">
        <v>2100</v>
      </c>
      <c r="L426" t="s">
        <v>5115</v>
      </c>
      <c r="M426" t="s">
        <v>5116</v>
      </c>
      <c r="N426" t="s">
        <v>5117</v>
      </c>
    </row>
    <row r="427" spans="1:14" x14ac:dyDescent="0.25">
      <c r="A427" t="str">
        <f t="shared" si="6"/>
        <v>0524</v>
      </c>
      <c r="B427" t="s">
        <v>5118</v>
      </c>
      <c r="C427" s="2" t="s">
        <v>5119</v>
      </c>
      <c r="D427" t="s">
        <v>5065</v>
      </c>
      <c r="E427" t="s">
        <v>5066</v>
      </c>
      <c r="F427" t="s">
        <v>5120</v>
      </c>
      <c r="G427" t="s">
        <v>5121</v>
      </c>
      <c r="I427" t="s">
        <v>2812</v>
      </c>
      <c r="J427" t="s">
        <v>344</v>
      </c>
      <c r="K427" s="2" t="s">
        <v>3151</v>
      </c>
      <c r="L427" t="s">
        <v>5122</v>
      </c>
      <c r="M427" t="s">
        <v>5123</v>
      </c>
      <c r="N427" t="s">
        <v>5124</v>
      </c>
    </row>
    <row r="428" spans="1:14" x14ac:dyDescent="0.25">
      <c r="A428" t="str">
        <f t="shared" si="6"/>
        <v>0528</v>
      </c>
      <c r="B428" t="s">
        <v>5125</v>
      </c>
      <c r="C428" s="2" t="s">
        <v>5126</v>
      </c>
      <c r="D428" t="s">
        <v>5065</v>
      </c>
      <c r="E428" t="s">
        <v>5066</v>
      </c>
      <c r="F428" t="s">
        <v>5127</v>
      </c>
      <c r="G428" t="s">
        <v>5128</v>
      </c>
      <c r="I428" t="s">
        <v>405</v>
      </c>
      <c r="J428" t="s">
        <v>344</v>
      </c>
      <c r="K428" s="2" t="s">
        <v>409</v>
      </c>
      <c r="L428" t="s">
        <v>5129</v>
      </c>
      <c r="M428" t="s">
        <v>5130</v>
      </c>
      <c r="N428" t="s">
        <v>5131</v>
      </c>
    </row>
    <row r="429" spans="1:14" x14ac:dyDescent="0.25">
      <c r="A429" t="str">
        <f t="shared" si="6"/>
        <v>0532</v>
      </c>
      <c r="B429" t="s">
        <v>5132</v>
      </c>
      <c r="C429" s="2" t="s">
        <v>5133</v>
      </c>
      <c r="D429" t="s">
        <v>5065</v>
      </c>
      <c r="E429" t="s">
        <v>5066</v>
      </c>
      <c r="F429" t="s">
        <v>5134</v>
      </c>
      <c r="G429" t="s">
        <v>5135</v>
      </c>
      <c r="I429" t="s">
        <v>846</v>
      </c>
      <c r="J429" t="s">
        <v>344</v>
      </c>
      <c r="K429" s="2" t="s">
        <v>847</v>
      </c>
      <c r="L429" t="s">
        <v>5136</v>
      </c>
      <c r="M429" t="s">
        <v>5137</v>
      </c>
      <c r="N429" t="s">
        <v>5138</v>
      </c>
    </row>
    <row r="430" spans="1:14" x14ac:dyDescent="0.25">
      <c r="A430" t="str">
        <f t="shared" si="6"/>
        <v>0534</v>
      </c>
      <c r="B430" t="s">
        <v>5139</v>
      </c>
      <c r="C430" s="2" t="s">
        <v>5140</v>
      </c>
      <c r="D430" t="s">
        <v>5065</v>
      </c>
      <c r="E430" t="s">
        <v>5066</v>
      </c>
      <c r="F430" t="s">
        <v>5141</v>
      </c>
      <c r="G430" t="s">
        <v>732</v>
      </c>
      <c r="I430" t="s">
        <v>729</v>
      </c>
      <c r="J430" t="s">
        <v>344</v>
      </c>
      <c r="K430" s="2" t="s">
        <v>733</v>
      </c>
      <c r="L430" t="s">
        <v>5142</v>
      </c>
      <c r="M430" t="s">
        <v>5143</v>
      </c>
      <c r="N430" t="s">
        <v>5144</v>
      </c>
    </row>
    <row r="431" spans="1:14" x14ac:dyDescent="0.25">
      <c r="A431" t="str">
        <f t="shared" si="6"/>
        <v>0536</v>
      </c>
      <c r="B431" t="s">
        <v>5145</v>
      </c>
      <c r="C431" s="2" t="s">
        <v>5146</v>
      </c>
      <c r="D431" t="s">
        <v>5065</v>
      </c>
      <c r="E431" t="s">
        <v>5066</v>
      </c>
      <c r="F431" t="s">
        <v>4353</v>
      </c>
      <c r="G431" t="s">
        <v>5147</v>
      </c>
      <c r="I431" t="s">
        <v>1424</v>
      </c>
      <c r="J431" t="s">
        <v>344</v>
      </c>
      <c r="K431" s="2" t="s">
        <v>1425</v>
      </c>
      <c r="L431" t="s">
        <v>5148</v>
      </c>
      <c r="M431" t="s">
        <v>5149</v>
      </c>
      <c r="N431" t="s">
        <v>5150</v>
      </c>
    </row>
    <row r="432" spans="1:14" x14ac:dyDescent="0.25">
      <c r="A432" t="str">
        <f t="shared" si="6"/>
        <v>0540</v>
      </c>
      <c r="B432" t="s">
        <v>5151</v>
      </c>
      <c r="C432" s="2" t="s">
        <v>5152</v>
      </c>
      <c r="D432" t="s">
        <v>5065</v>
      </c>
      <c r="E432" t="s">
        <v>5066</v>
      </c>
      <c r="F432" t="s">
        <v>5153</v>
      </c>
      <c r="G432" t="s">
        <v>5154</v>
      </c>
      <c r="I432" t="s">
        <v>591</v>
      </c>
      <c r="J432" t="s">
        <v>344</v>
      </c>
      <c r="K432" s="2" t="s">
        <v>595</v>
      </c>
      <c r="L432" t="s">
        <v>5155</v>
      </c>
      <c r="M432" t="s">
        <v>5156</v>
      </c>
      <c r="N432" t="s">
        <v>5157</v>
      </c>
    </row>
    <row r="433" spans="1:14" x14ac:dyDescent="0.25">
      <c r="A433" t="str">
        <f t="shared" si="6"/>
        <v>0544</v>
      </c>
      <c r="B433" t="s">
        <v>5158</v>
      </c>
      <c r="C433" s="2" t="s">
        <v>5159</v>
      </c>
      <c r="D433" t="s">
        <v>5065</v>
      </c>
      <c r="E433" t="s">
        <v>5066</v>
      </c>
      <c r="F433" t="s">
        <v>5160</v>
      </c>
      <c r="G433" t="s">
        <v>5161</v>
      </c>
      <c r="I433" t="s">
        <v>1772</v>
      </c>
      <c r="J433" t="s">
        <v>344</v>
      </c>
      <c r="K433" s="2" t="s">
        <v>1773</v>
      </c>
      <c r="L433" t="s">
        <v>5162</v>
      </c>
      <c r="M433" t="s">
        <v>5163</v>
      </c>
      <c r="N433" t="s">
        <v>5164</v>
      </c>
    </row>
    <row r="434" spans="1:14" x14ac:dyDescent="0.25">
      <c r="A434" t="str">
        <f t="shared" si="6"/>
        <v>0546</v>
      </c>
      <c r="B434" t="s">
        <v>5165</v>
      </c>
      <c r="C434" s="2" t="s">
        <v>5166</v>
      </c>
      <c r="D434" t="s">
        <v>5065</v>
      </c>
      <c r="E434" t="s">
        <v>5066</v>
      </c>
      <c r="F434" t="s">
        <v>5167</v>
      </c>
      <c r="G434" t="s">
        <v>5168</v>
      </c>
      <c r="I434" t="s">
        <v>583</v>
      </c>
      <c r="J434" t="s">
        <v>344</v>
      </c>
      <c r="K434" s="2" t="s">
        <v>587</v>
      </c>
      <c r="L434" t="s">
        <v>5169</v>
      </c>
      <c r="M434" t="s">
        <v>5170</v>
      </c>
      <c r="N434" t="s">
        <v>5171</v>
      </c>
    </row>
    <row r="435" spans="1:14" x14ac:dyDescent="0.25">
      <c r="A435" t="str">
        <f t="shared" si="6"/>
        <v>0548</v>
      </c>
      <c r="B435" t="s">
        <v>5172</v>
      </c>
      <c r="C435" s="2" t="s">
        <v>5173</v>
      </c>
      <c r="D435" t="s">
        <v>5065</v>
      </c>
      <c r="E435" t="s">
        <v>5066</v>
      </c>
      <c r="F435" t="s">
        <v>5174</v>
      </c>
      <c r="G435" t="s">
        <v>5175</v>
      </c>
      <c r="I435" t="s">
        <v>1932</v>
      </c>
      <c r="J435" t="s">
        <v>344</v>
      </c>
      <c r="K435" s="2" t="s">
        <v>1935</v>
      </c>
      <c r="L435" t="s">
        <v>5176</v>
      </c>
      <c r="M435" t="s">
        <v>5177</v>
      </c>
      <c r="N435" t="s">
        <v>5178</v>
      </c>
    </row>
    <row r="436" spans="1:14" x14ac:dyDescent="0.25">
      <c r="A436" t="str">
        <f t="shared" si="6"/>
        <v>0550</v>
      </c>
      <c r="B436" t="s">
        <v>5179</v>
      </c>
      <c r="C436" s="2" t="s">
        <v>5180</v>
      </c>
      <c r="D436" t="s">
        <v>5065</v>
      </c>
      <c r="E436" t="s">
        <v>5066</v>
      </c>
      <c r="F436" t="s">
        <v>5181</v>
      </c>
      <c r="G436" t="s">
        <v>5182</v>
      </c>
      <c r="I436" t="s">
        <v>343</v>
      </c>
      <c r="J436" t="s">
        <v>344</v>
      </c>
      <c r="K436" s="2" t="s">
        <v>345</v>
      </c>
      <c r="L436" t="s">
        <v>5183</v>
      </c>
      <c r="M436" t="s">
        <v>5184</v>
      </c>
      <c r="N436" t="s">
        <v>5185</v>
      </c>
    </row>
    <row r="437" spans="1:14" x14ac:dyDescent="0.25">
      <c r="A437" t="str">
        <f t="shared" si="6"/>
        <v>0558</v>
      </c>
      <c r="B437" t="s">
        <v>5186</v>
      </c>
      <c r="C437" s="2" t="s">
        <v>5187</v>
      </c>
      <c r="D437" t="s">
        <v>5065</v>
      </c>
      <c r="E437" t="s">
        <v>5066</v>
      </c>
      <c r="F437" t="s">
        <v>5188</v>
      </c>
      <c r="G437" t="s">
        <v>5189</v>
      </c>
      <c r="I437" t="s">
        <v>1569</v>
      </c>
      <c r="J437" t="s">
        <v>344</v>
      </c>
      <c r="K437" s="2" t="s">
        <v>1573</v>
      </c>
      <c r="L437" t="s">
        <v>5190</v>
      </c>
      <c r="M437" t="s">
        <v>5191</v>
      </c>
      <c r="N437" t="s">
        <v>5192</v>
      </c>
    </row>
    <row r="438" spans="1:14" x14ac:dyDescent="0.25">
      <c r="A438" t="str">
        <f t="shared" si="6"/>
        <v>0562</v>
      </c>
      <c r="B438" t="s">
        <v>5193</v>
      </c>
      <c r="C438" s="2" t="s">
        <v>5194</v>
      </c>
      <c r="D438" t="s">
        <v>5065</v>
      </c>
      <c r="E438" t="s">
        <v>5066</v>
      </c>
      <c r="F438" t="s">
        <v>5195</v>
      </c>
      <c r="G438" t="s">
        <v>5196</v>
      </c>
      <c r="H438" t="s">
        <v>5197</v>
      </c>
      <c r="I438" t="s">
        <v>2017</v>
      </c>
      <c r="J438" t="s">
        <v>344</v>
      </c>
      <c r="K438" s="2" t="s">
        <v>2018</v>
      </c>
      <c r="L438" t="s">
        <v>5198</v>
      </c>
      <c r="M438" t="s">
        <v>5199</v>
      </c>
      <c r="N438" t="s">
        <v>5200</v>
      </c>
    </row>
    <row r="439" spans="1:14" x14ac:dyDescent="0.25">
      <c r="A439" t="str">
        <f t="shared" si="6"/>
        <v>0564</v>
      </c>
      <c r="B439" t="s">
        <v>5201</v>
      </c>
      <c r="C439" s="2" t="s">
        <v>5202</v>
      </c>
      <c r="D439" t="s">
        <v>5065</v>
      </c>
      <c r="E439" t="s">
        <v>5066</v>
      </c>
      <c r="F439" t="s">
        <v>5203</v>
      </c>
      <c r="G439" t="s">
        <v>5204</v>
      </c>
      <c r="I439" t="s">
        <v>802</v>
      </c>
      <c r="J439" t="s">
        <v>344</v>
      </c>
      <c r="K439" s="2" t="s">
        <v>807</v>
      </c>
      <c r="L439" t="s">
        <v>5205</v>
      </c>
      <c r="M439" t="s">
        <v>5206</v>
      </c>
      <c r="N439" t="s">
        <v>5207</v>
      </c>
    </row>
    <row r="440" spans="1:14" x14ac:dyDescent="0.25">
      <c r="A440" t="str">
        <f t="shared" si="6"/>
        <v>0570</v>
      </c>
      <c r="B440" t="s">
        <v>5208</v>
      </c>
      <c r="C440" s="2" t="s">
        <v>5209</v>
      </c>
      <c r="D440" t="s">
        <v>5065</v>
      </c>
      <c r="E440" t="s">
        <v>5066</v>
      </c>
      <c r="F440" t="s">
        <v>5210</v>
      </c>
      <c r="G440" t="s">
        <v>5211</v>
      </c>
      <c r="I440" t="s">
        <v>874</v>
      </c>
      <c r="J440" t="s">
        <v>344</v>
      </c>
      <c r="K440" s="2" t="s">
        <v>878</v>
      </c>
      <c r="L440" t="s">
        <v>5212</v>
      </c>
      <c r="M440" t="s">
        <v>5213</v>
      </c>
      <c r="N440" t="s">
        <v>5214</v>
      </c>
    </row>
    <row r="441" spans="1:14" x14ac:dyDescent="0.25">
      <c r="A441" t="str">
        <f t="shared" si="6"/>
        <v>0572</v>
      </c>
      <c r="B441" t="s">
        <v>5215</v>
      </c>
      <c r="C441" s="2" t="s">
        <v>5216</v>
      </c>
      <c r="D441" t="s">
        <v>5065</v>
      </c>
      <c r="E441" t="s">
        <v>5066</v>
      </c>
      <c r="F441" t="s">
        <v>5217</v>
      </c>
      <c r="G441" t="s">
        <v>5218</v>
      </c>
      <c r="I441" t="s">
        <v>2124</v>
      </c>
      <c r="J441" t="s">
        <v>344</v>
      </c>
      <c r="K441" s="2" t="s">
        <v>2127</v>
      </c>
      <c r="L441" t="s">
        <v>5219</v>
      </c>
      <c r="M441" t="s">
        <v>5220</v>
      </c>
      <c r="N441" t="s">
        <v>5221</v>
      </c>
    </row>
    <row r="442" spans="1:14" x14ac:dyDescent="0.25">
      <c r="A442" t="str">
        <f t="shared" si="6"/>
        <v>0574</v>
      </c>
      <c r="B442" t="s">
        <v>5222</v>
      </c>
      <c r="C442" s="2" t="s">
        <v>5223</v>
      </c>
      <c r="D442" t="s">
        <v>5065</v>
      </c>
      <c r="E442" t="s">
        <v>5066</v>
      </c>
      <c r="F442" t="s">
        <v>5224</v>
      </c>
      <c r="G442" t="s">
        <v>5225</v>
      </c>
      <c r="I442" t="s">
        <v>1271</v>
      </c>
      <c r="J442" t="s">
        <v>344</v>
      </c>
      <c r="K442" s="2" t="s">
        <v>1275</v>
      </c>
      <c r="L442" t="s">
        <v>5226</v>
      </c>
      <c r="M442" t="s">
        <v>5227</v>
      </c>
      <c r="N442" t="s">
        <v>5228</v>
      </c>
    </row>
    <row r="443" spans="1:14" x14ac:dyDescent="0.25">
      <c r="A443" t="str">
        <f t="shared" si="6"/>
        <v>0576</v>
      </c>
      <c r="B443" t="s">
        <v>5229</v>
      </c>
      <c r="C443" s="2" t="s">
        <v>5230</v>
      </c>
      <c r="D443" t="s">
        <v>5065</v>
      </c>
      <c r="E443" t="s">
        <v>5066</v>
      </c>
      <c r="F443" t="s">
        <v>5231</v>
      </c>
      <c r="G443" t="s">
        <v>2601</v>
      </c>
      <c r="H443" t="s">
        <v>3083</v>
      </c>
      <c r="I443" t="s">
        <v>2602</v>
      </c>
      <c r="J443" t="s">
        <v>344</v>
      </c>
      <c r="K443" s="2" t="s">
        <v>2603</v>
      </c>
      <c r="L443" t="s">
        <v>5232</v>
      </c>
      <c r="M443" t="s">
        <v>5233</v>
      </c>
      <c r="N443" t="s">
        <v>5234</v>
      </c>
    </row>
    <row r="444" spans="1:14" x14ac:dyDescent="0.25">
      <c r="A444" t="str">
        <f t="shared" si="6"/>
        <v>0600</v>
      </c>
      <c r="B444" t="s">
        <v>360</v>
      </c>
      <c r="C444" s="2" t="s">
        <v>361</v>
      </c>
      <c r="D444" t="s">
        <v>349</v>
      </c>
      <c r="E444" t="s">
        <v>350</v>
      </c>
      <c r="F444" t="s">
        <v>2623</v>
      </c>
      <c r="G444" t="s">
        <v>2624</v>
      </c>
      <c r="I444" t="s">
        <v>356</v>
      </c>
      <c r="J444" t="s">
        <v>344</v>
      </c>
      <c r="K444" s="2" t="s">
        <v>357</v>
      </c>
      <c r="L444" t="s">
        <v>358</v>
      </c>
      <c r="M444" t="s">
        <v>359</v>
      </c>
      <c r="N444" t="s">
        <v>2625</v>
      </c>
    </row>
    <row r="445" spans="1:14" x14ac:dyDescent="0.25">
      <c r="A445" t="str">
        <f t="shared" si="6"/>
        <v>0603</v>
      </c>
      <c r="B445" t="s">
        <v>4002</v>
      </c>
      <c r="C445" s="2" t="s">
        <v>372</v>
      </c>
      <c r="D445" t="s">
        <v>349</v>
      </c>
      <c r="E445" t="s">
        <v>350</v>
      </c>
      <c r="F445" t="s">
        <v>4003</v>
      </c>
      <c r="G445" t="s">
        <v>5235</v>
      </c>
      <c r="I445" t="s">
        <v>2750</v>
      </c>
      <c r="J445" t="s">
        <v>344</v>
      </c>
      <c r="K445" s="2" t="s">
        <v>3288</v>
      </c>
      <c r="L445" t="s">
        <v>374</v>
      </c>
      <c r="M445" t="s">
        <v>371</v>
      </c>
      <c r="N445" t="s">
        <v>4004</v>
      </c>
    </row>
    <row r="446" spans="1:14" x14ac:dyDescent="0.25">
      <c r="A446" t="str">
        <f t="shared" si="6"/>
        <v>0605</v>
      </c>
      <c r="B446" t="s">
        <v>403</v>
      </c>
      <c r="C446" t="s">
        <v>404</v>
      </c>
      <c r="D446" t="s">
        <v>349</v>
      </c>
      <c r="E446" t="s">
        <v>350</v>
      </c>
      <c r="F446" t="s">
        <v>4877</v>
      </c>
      <c r="G446" t="s">
        <v>398</v>
      </c>
      <c r="I446" t="s">
        <v>395</v>
      </c>
      <c r="J446" t="s">
        <v>344</v>
      </c>
      <c r="K446" t="s">
        <v>399</v>
      </c>
      <c r="L446" t="s">
        <v>400</v>
      </c>
      <c r="M446" t="s">
        <v>401</v>
      </c>
      <c r="N446" t="s">
        <v>4878</v>
      </c>
    </row>
    <row r="447" spans="1:14" x14ac:dyDescent="0.25">
      <c r="A447" t="str">
        <f t="shared" si="6"/>
        <v>0610</v>
      </c>
      <c r="B447" t="s">
        <v>435</v>
      </c>
      <c r="C447" t="s">
        <v>436</v>
      </c>
      <c r="D447" t="s">
        <v>349</v>
      </c>
      <c r="E447" t="s">
        <v>350</v>
      </c>
      <c r="F447" t="s">
        <v>4079</v>
      </c>
      <c r="G447" t="s">
        <v>430</v>
      </c>
      <c r="I447" t="s">
        <v>431</v>
      </c>
      <c r="J447" t="s">
        <v>344</v>
      </c>
      <c r="K447" t="s">
        <v>432</v>
      </c>
      <c r="L447" t="s">
        <v>437</v>
      </c>
      <c r="M447" t="s">
        <v>433</v>
      </c>
      <c r="N447" t="s">
        <v>4080</v>
      </c>
    </row>
    <row r="448" spans="1:14" x14ac:dyDescent="0.25">
      <c r="A448" t="str">
        <f t="shared" si="6"/>
        <v>0615</v>
      </c>
      <c r="B448" t="s">
        <v>466</v>
      </c>
      <c r="C448" t="s">
        <v>467</v>
      </c>
      <c r="D448" t="s">
        <v>349</v>
      </c>
      <c r="E448" t="s">
        <v>350</v>
      </c>
      <c r="F448" t="s">
        <v>4647</v>
      </c>
      <c r="G448" t="s">
        <v>468</v>
      </c>
      <c r="I448" t="s">
        <v>462</v>
      </c>
      <c r="J448" t="s">
        <v>344</v>
      </c>
      <c r="K448" t="s">
        <v>463</v>
      </c>
      <c r="L448" t="s">
        <v>464</v>
      </c>
      <c r="M448" t="s">
        <v>465</v>
      </c>
      <c r="N448" t="s">
        <v>4648</v>
      </c>
    </row>
    <row r="449" spans="1:14" x14ac:dyDescent="0.25">
      <c r="A449" t="str">
        <f t="shared" si="6"/>
        <v>0616</v>
      </c>
      <c r="B449" t="s">
        <v>495</v>
      </c>
      <c r="C449" t="s">
        <v>496</v>
      </c>
      <c r="D449" t="s">
        <v>349</v>
      </c>
      <c r="E449" t="s">
        <v>350</v>
      </c>
      <c r="F449" t="s">
        <v>4337</v>
      </c>
      <c r="G449" t="s">
        <v>497</v>
      </c>
      <c r="I449" t="s">
        <v>492</v>
      </c>
      <c r="J449" t="s">
        <v>344</v>
      </c>
      <c r="K449" t="s">
        <v>493</v>
      </c>
      <c r="L449" t="s">
        <v>498</v>
      </c>
      <c r="M449" t="s">
        <v>499</v>
      </c>
      <c r="N449" t="s">
        <v>4338</v>
      </c>
    </row>
    <row r="450" spans="1:14" x14ac:dyDescent="0.25">
      <c r="A450" t="str">
        <f t="shared" ref="A450:A513" si="7">LEFT(C450,4)</f>
        <v>0618</v>
      </c>
      <c r="B450" t="s">
        <v>564</v>
      </c>
      <c r="C450" t="s">
        <v>565</v>
      </c>
      <c r="D450" t="s">
        <v>349</v>
      </c>
      <c r="E450" t="s">
        <v>350</v>
      </c>
      <c r="F450" t="s">
        <v>566</v>
      </c>
      <c r="G450" t="s">
        <v>567</v>
      </c>
      <c r="H450" t="s">
        <v>568</v>
      </c>
      <c r="I450" t="s">
        <v>569</v>
      </c>
      <c r="J450" t="s">
        <v>344</v>
      </c>
      <c r="K450" t="s">
        <v>570</v>
      </c>
      <c r="L450" t="s">
        <v>571</v>
      </c>
      <c r="M450" t="s">
        <v>3978</v>
      </c>
      <c r="N450" t="s">
        <v>572</v>
      </c>
    </row>
    <row r="451" spans="1:14" x14ac:dyDescent="0.25">
      <c r="A451" t="str">
        <f t="shared" si="7"/>
        <v>0620</v>
      </c>
      <c r="B451" t="s">
        <v>579</v>
      </c>
      <c r="C451" t="s">
        <v>580</v>
      </c>
      <c r="D451" t="s">
        <v>349</v>
      </c>
      <c r="E451" t="s">
        <v>350</v>
      </c>
      <c r="F451" t="s">
        <v>4669</v>
      </c>
      <c r="G451" t="s">
        <v>574</v>
      </c>
      <c r="I451" t="s">
        <v>575</v>
      </c>
      <c r="J451" t="s">
        <v>344</v>
      </c>
      <c r="K451" t="s">
        <v>576</v>
      </c>
      <c r="L451" t="s">
        <v>577</v>
      </c>
      <c r="M451" t="s">
        <v>578</v>
      </c>
      <c r="N451" t="s">
        <v>4670</v>
      </c>
    </row>
    <row r="452" spans="1:14" x14ac:dyDescent="0.25">
      <c r="A452" t="str">
        <f t="shared" si="7"/>
        <v>0622</v>
      </c>
      <c r="B452" t="s">
        <v>613</v>
      </c>
      <c r="C452" t="s">
        <v>614</v>
      </c>
      <c r="D452" t="s">
        <v>349</v>
      </c>
      <c r="E452" t="s">
        <v>350</v>
      </c>
      <c r="F452" t="s">
        <v>2633</v>
      </c>
      <c r="G452" t="s">
        <v>599</v>
      </c>
      <c r="I452" t="s">
        <v>600</v>
      </c>
      <c r="J452" t="s">
        <v>344</v>
      </c>
      <c r="K452" t="s">
        <v>601</v>
      </c>
      <c r="L452" t="s">
        <v>602</v>
      </c>
      <c r="M452" t="s">
        <v>603</v>
      </c>
      <c r="N452" t="s">
        <v>2634</v>
      </c>
    </row>
    <row r="453" spans="1:14" x14ac:dyDescent="0.25">
      <c r="A453" t="str">
        <f t="shared" si="7"/>
        <v>0625</v>
      </c>
      <c r="B453" t="s">
        <v>682</v>
      </c>
      <c r="C453" t="s">
        <v>683</v>
      </c>
      <c r="D453" t="s">
        <v>349</v>
      </c>
      <c r="E453" t="s">
        <v>350</v>
      </c>
      <c r="F453" t="s">
        <v>4528</v>
      </c>
      <c r="G453" t="s">
        <v>676</v>
      </c>
      <c r="I453" t="s">
        <v>677</v>
      </c>
      <c r="J453" t="s">
        <v>344</v>
      </c>
      <c r="K453" t="s">
        <v>678</v>
      </c>
      <c r="L453" t="s">
        <v>679</v>
      </c>
      <c r="M453" t="s">
        <v>680</v>
      </c>
      <c r="N453" t="s">
        <v>4529</v>
      </c>
    </row>
    <row r="454" spans="1:14" x14ac:dyDescent="0.25">
      <c r="A454" t="str">
        <f t="shared" si="7"/>
        <v>0632</v>
      </c>
      <c r="B454" t="s">
        <v>816</v>
      </c>
      <c r="C454" t="s">
        <v>817</v>
      </c>
      <c r="D454" t="s">
        <v>349</v>
      </c>
      <c r="E454" t="s">
        <v>350</v>
      </c>
      <c r="F454" t="s">
        <v>4351</v>
      </c>
      <c r="G454" t="s">
        <v>3991</v>
      </c>
      <c r="I454" t="s">
        <v>2639</v>
      </c>
      <c r="J454" t="s">
        <v>344</v>
      </c>
      <c r="K454" t="s">
        <v>2640</v>
      </c>
      <c r="L454" t="s">
        <v>814</v>
      </c>
      <c r="M454" t="s">
        <v>815</v>
      </c>
      <c r="N454" t="s">
        <v>4352</v>
      </c>
    </row>
    <row r="455" spans="1:14" x14ac:dyDescent="0.25">
      <c r="A455" t="str">
        <f t="shared" si="7"/>
        <v>0635</v>
      </c>
      <c r="B455" t="s">
        <v>779</v>
      </c>
      <c r="C455" t="s">
        <v>780</v>
      </c>
      <c r="D455" t="s">
        <v>349</v>
      </c>
      <c r="E455" t="s">
        <v>350</v>
      </c>
      <c r="F455" t="s">
        <v>4082</v>
      </c>
      <c r="G455" t="s">
        <v>514</v>
      </c>
      <c r="H455" t="s">
        <v>781</v>
      </c>
      <c r="I455" t="s">
        <v>515</v>
      </c>
      <c r="J455" t="s">
        <v>344</v>
      </c>
      <c r="K455" t="s">
        <v>516</v>
      </c>
      <c r="L455" t="s">
        <v>517</v>
      </c>
      <c r="M455" t="s">
        <v>518</v>
      </c>
      <c r="N455" t="s">
        <v>4083</v>
      </c>
    </row>
    <row r="456" spans="1:14" x14ac:dyDescent="0.25">
      <c r="A456" t="str">
        <f t="shared" si="7"/>
        <v>0640</v>
      </c>
      <c r="B456" t="s">
        <v>856</v>
      </c>
      <c r="C456" t="s">
        <v>857</v>
      </c>
      <c r="D456" t="s">
        <v>349</v>
      </c>
      <c r="E456" t="s">
        <v>350</v>
      </c>
      <c r="F456" t="s">
        <v>2497</v>
      </c>
      <c r="G456" t="s">
        <v>737</v>
      </c>
      <c r="I456" t="s">
        <v>738</v>
      </c>
      <c r="J456" t="s">
        <v>344</v>
      </c>
      <c r="K456" t="s">
        <v>739</v>
      </c>
      <c r="L456" t="s">
        <v>858</v>
      </c>
      <c r="M456" t="s">
        <v>855</v>
      </c>
      <c r="N456" t="s">
        <v>2498</v>
      </c>
    </row>
    <row r="457" spans="1:14" x14ac:dyDescent="0.25">
      <c r="A457" t="str">
        <f t="shared" si="7"/>
        <v>0645</v>
      </c>
      <c r="B457" t="s">
        <v>898</v>
      </c>
      <c r="C457" t="s">
        <v>899</v>
      </c>
      <c r="D457" t="s">
        <v>349</v>
      </c>
      <c r="E457" t="s">
        <v>350</v>
      </c>
      <c r="F457" t="s">
        <v>4847</v>
      </c>
      <c r="G457" t="s">
        <v>893</v>
      </c>
      <c r="I457" t="s">
        <v>894</v>
      </c>
      <c r="J457" t="s">
        <v>344</v>
      </c>
      <c r="K457" t="s">
        <v>895</v>
      </c>
      <c r="L457" t="s">
        <v>900</v>
      </c>
      <c r="M457" t="s">
        <v>896</v>
      </c>
      <c r="N457" t="s">
        <v>4848</v>
      </c>
    </row>
    <row r="458" spans="1:14" x14ac:dyDescent="0.25">
      <c r="A458" t="str">
        <f t="shared" si="7"/>
        <v>0650</v>
      </c>
      <c r="B458" t="s">
        <v>910</v>
      </c>
      <c r="C458" t="s">
        <v>911</v>
      </c>
      <c r="D458" t="s">
        <v>349</v>
      </c>
      <c r="E458" t="s">
        <v>350</v>
      </c>
      <c r="F458" t="s">
        <v>4675</v>
      </c>
      <c r="G458" t="s">
        <v>904</v>
      </c>
      <c r="I458" t="s">
        <v>905</v>
      </c>
      <c r="J458" t="s">
        <v>344</v>
      </c>
      <c r="K458" t="s">
        <v>906</v>
      </c>
      <c r="L458" t="s">
        <v>907</v>
      </c>
      <c r="M458" t="s">
        <v>908</v>
      </c>
      <c r="N458" t="s">
        <v>4676</v>
      </c>
    </row>
    <row r="459" spans="1:14" x14ac:dyDescent="0.25">
      <c r="A459" t="str">
        <f t="shared" si="7"/>
        <v>0655</v>
      </c>
      <c r="B459" t="s">
        <v>924</v>
      </c>
      <c r="C459" t="s">
        <v>925</v>
      </c>
      <c r="D459" t="s">
        <v>349</v>
      </c>
      <c r="E459" t="s">
        <v>350</v>
      </c>
      <c r="F459" t="s">
        <v>4677</v>
      </c>
      <c r="G459" t="s">
        <v>920</v>
      </c>
      <c r="I459" t="s">
        <v>918</v>
      </c>
      <c r="J459" t="s">
        <v>344</v>
      </c>
      <c r="K459" t="s">
        <v>921</v>
      </c>
      <c r="L459" t="s">
        <v>922</v>
      </c>
      <c r="M459" t="s">
        <v>923</v>
      </c>
      <c r="N459" t="s">
        <v>4678</v>
      </c>
    </row>
    <row r="460" spans="1:14" x14ac:dyDescent="0.25">
      <c r="A460" t="str">
        <f t="shared" si="7"/>
        <v>0658</v>
      </c>
      <c r="B460" t="s">
        <v>934</v>
      </c>
      <c r="C460" t="s">
        <v>935</v>
      </c>
      <c r="D460" t="s">
        <v>349</v>
      </c>
      <c r="E460" t="s">
        <v>350</v>
      </c>
      <c r="F460" t="s">
        <v>644</v>
      </c>
      <c r="G460" t="s">
        <v>782</v>
      </c>
      <c r="I460" t="s">
        <v>783</v>
      </c>
      <c r="J460" t="s">
        <v>344</v>
      </c>
      <c r="K460" t="s">
        <v>784</v>
      </c>
      <c r="L460" t="s">
        <v>785</v>
      </c>
      <c r="M460" t="s">
        <v>786</v>
      </c>
      <c r="N460" t="s">
        <v>3994</v>
      </c>
    </row>
    <row r="461" spans="1:14" x14ac:dyDescent="0.25">
      <c r="A461" t="str">
        <f t="shared" si="7"/>
        <v>0660</v>
      </c>
      <c r="B461" t="s">
        <v>1684</v>
      </c>
      <c r="C461" t="s">
        <v>1685</v>
      </c>
      <c r="D461" t="s">
        <v>349</v>
      </c>
      <c r="E461" t="s">
        <v>350</v>
      </c>
      <c r="F461" t="s">
        <v>4310</v>
      </c>
      <c r="G461" t="s">
        <v>668</v>
      </c>
      <c r="I461" t="s">
        <v>669</v>
      </c>
      <c r="J461" t="s">
        <v>344</v>
      </c>
      <c r="K461" t="s">
        <v>670</v>
      </c>
      <c r="L461" t="s">
        <v>671</v>
      </c>
      <c r="M461" t="s">
        <v>672</v>
      </c>
      <c r="N461" t="s">
        <v>4311</v>
      </c>
    </row>
    <row r="462" spans="1:14" x14ac:dyDescent="0.25">
      <c r="A462" t="str">
        <f t="shared" si="7"/>
        <v>0662</v>
      </c>
      <c r="B462" t="s">
        <v>1031</v>
      </c>
      <c r="C462" t="s">
        <v>1032</v>
      </c>
      <c r="D462" t="s">
        <v>349</v>
      </c>
      <c r="E462" t="s">
        <v>350</v>
      </c>
      <c r="F462" t="s">
        <v>5236</v>
      </c>
      <c r="G462" t="s">
        <v>1034</v>
      </c>
      <c r="I462" t="s">
        <v>1036</v>
      </c>
      <c r="J462" t="s">
        <v>344</v>
      </c>
      <c r="K462" t="s">
        <v>1037</v>
      </c>
      <c r="L462" t="s">
        <v>4681</v>
      </c>
      <c r="M462" t="s">
        <v>1039</v>
      </c>
      <c r="N462" t="s">
        <v>4850</v>
      </c>
    </row>
    <row r="463" spans="1:14" x14ac:dyDescent="0.25">
      <c r="A463" t="str">
        <f t="shared" si="7"/>
        <v>0665</v>
      </c>
      <c r="B463" t="s">
        <v>1083</v>
      </c>
      <c r="C463" t="s">
        <v>1084</v>
      </c>
      <c r="D463" t="s">
        <v>349</v>
      </c>
      <c r="E463" t="s">
        <v>350</v>
      </c>
      <c r="F463" t="s">
        <v>4686</v>
      </c>
      <c r="G463" t="s">
        <v>1078</v>
      </c>
      <c r="I463" t="s">
        <v>1079</v>
      </c>
      <c r="J463" t="s">
        <v>344</v>
      </c>
      <c r="K463" t="s">
        <v>1080</v>
      </c>
      <c r="L463" t="s">
        <v>1085</v>
      </c>
      <c r="M463" t="s">
        <v>1081</v>
      </c>
      <c r="N463" t="s">
        <v>4506</v>
      </c>
    </row>
    <row r="464" spans="1:14" x14ac:dyDescent="0.25">
      <c r="A464" t="str">
        <f t="shared" si="7"/>
        <v>0670</v>
      </c>
      <c r="B464" t="s">
        <v>1086</v>
      </c>
      <c r="C464" t="s">
        <v>1087</v>
      </c>
      <c r="D464" t="s">
        <v>349</v>
      </c>
      <c r="E464" t="s">
        <v>350</v>
      </c>
      <c r="F464" t="s">
        <v>2642</v>
      </c>
      <c r="G464" t="s">
        <v>861</v>
      </c>
      <c r="I464" t="s">
        <v>862</v>
      </c>
      <c r="J464" t="s">
        <v>344</v>
      </c>
      <c r="K464" t="s">
        <v>863</v>
      </c>
      <c r="L464" t="s">
        <v>864</v>
      </c>
      <c r="M464" t="s">
        <v>865</v>
      </c>
      <c r="N464" t="s">
        <v>2606</v>
      </c>
    </row>
    <row r="465" spans="1:14" x14ac:dyDescent="0.25">
      <c r="A465" t="str">
        <f t="shared" si="7"/>
        <v>0672</v>
      </c>
      <c r="B465" t="s">
        <v>1096</v>
      </c>
      <c r="C465" t="s">
        <v>1097</v>
      </c>
      <c r="D465" t="s">
        <v>349</v>
      </c>
      <c r="E465" t="s">
        <v>350</v>
      </c>
      <c r="F465" t="s">
        <v>4363</v>
      </c>
      <c r="G465" t="s">
        <v>616</v>
      </c>
      <c r="I465" t="s">
        <v>617</v>
      </c>
      <c r="J465" t="s">
        <v>344</v>
      </c>
      <c r="K465" t="s">
        <v>618</v>
      </c>
      <c r="L465" t="s">
        <v>1098</v>
      </c>
      <c r="M465" t="s">
        <v>619</v>
      </c>
      <c r="N465" t="s">
        <v>4364</v>
      </c>
    </row>
    <row r="466" spans="1:14" x14ac:dyDescent="0.25">
      <c r="A466" t="str">
        <f t="shared" si="7"/>
        <v>0673</v>
      </c>
      <c r="B466" t="s">
        <v>1186</v>
      </c>
      <c r="C466" t="s">
        <v>1187</v>
      </c>
      <c r="D466" t="s">
        <v>349</v>
      </c>
      <c r="E466" t="s">
        <v>350</v>
      </c>
      <c r="F466" t="s">
        <v>2585</v>
      </c>
      <c r="G466" t="s">
        <v>3999</v>
      </c>
      <c r="I466" t="s">
        <v>937</v>
      </c>
      <c r="J466" t="s">
        <v>344</v>
      </c>
      <c r="K466" t="s">
        <v>938</v>
      </c>
      <c r="L466" t="s">
        <v>1188</v>
      </c>
      <c r="M466" t="s">
        <v>939</v>
      </c>
      <c r="N466" t="s">
        <v>2586</v>
      </c>
    </row>
    <row r="467" spans="1:14" x14ac:dyDescent="0.25">
      <c r="A467" t="str">
        <f t="shared" si="7"/>
        <v>0674</v>
      </c>
      <c r="B467" t="s">
        <v>1112</v>
      </c>
      <c r="C467" t="s">
        <v>1113</v>
      </c>
      <c r="D467" t="s">
        <v>349</v>
      </c>
      <c r="E467" t="s">
        <v>350</v>
      </c>
      <c r="F467" t="s">
        <v>4088</v>
      </c>
      <c r="G467" t="s">
        <v>1108</v>
      </c>
      <c r="I467" t="s">
        <v>1073</v>
      </c>
      <c r="J467" t="s">
        <v>344</v>
      </c>
      <c r="K467" t="s">
        <v>1074</v>
      </c>
      <c r="L467" t="s">
        <v>1109</v>
      </c>
      <c r="M467" t="s">
        <v>1110</v>
      </c>
      <c r="N467" t="s">
        <v>4067</v>
      </c>
    </row>
    <row r="468" spans="1:14" x14ac:dyDescent="0.25">
      <c r="A468" t="str">
        <f t="shared" si="7"/>
        <v>0675</v>
      </c>
      <c r="B468" t="s">
        <v>1216</v>
      </c>
      <c r="C468" t="s">
        <v>1217</v>
      </c>
      <c r="D468" t="s">
        <v>349</v>
      </c>
      <c r="E468" t="s">
        <v>350</v>
      </c>
      <c r="F468" t="s">
        <v>4322</v>
      </c>
      <c r="G468" t="s">
        <v>1210</v>
      </c>
      <c r="I468" t="s">
        <v>1211</v>
      </c>
      <c r="J468" t="s">
        <v>344</v>
      </c>
      <c r="K468" t="s">
        <v>1212</v>
      </c>
      <c r="L468" t="s">
        <v>1213</v>
      </c>
      <c r="M468" t="s">
        <v>1214</v>
      </c>
      <c r="N468" t="s">
        <v>4323</v>
      </c>
    </row>
    <row r="469" spans="1:14" x14ac:dyDescent="0.25">
      <c r="A469" t="str">
        <f t="shared" si="7"/>
        <v>0680</v>
      </c>
      <c r="B469" t="s">
        <v>1223</v>
      </c>
      <c r="C469" t="s">
        <v>1224</v>
      </c>
      <c r="D469" t="s">
        <v>349</v>
      </c>
      <c r="E469" t="s">
        <v>350</v>
      </c>
      <c r="F469" t="s">
        <v>4689</v>
      </c>
      <c r="G469" t="s">
        <v>1218</v>
      </c>
      <c r="I469" t="s">
        <v>1219</v>
      </c>
      <c r="J469" t="s">
        <v>344</v>
      </c>
      <c r="K469" t="s">
        <v>1220</v>
      </c>
      <c r="L469" t="s">
        <v>1221</v>
      </c>
      <c r="M469" t="s">
        <v>1222</v>
      </c>
      <c r="N469" t="s">
        <v>4690</v>
      </c>
    </row>
    <row r="470" spans="1:14" x14ac:dyDescent="0.25">
      <c r="A470" t="str">
        <f t="shared" si="7"/>
        <v>0683</v>
      </c>
      <c r="B470" t="s">
        <v>1227</v>
      </c>
      <c r="C470" t="s">
        <v>1228</v>
      </c>
      <c r="D470" t="s">
        <v>349</v>
      </c>
      <c r="E470" t="s">
        <v>350</v>
      </c>
      <c r="F470" t="s">
        <v>4351</v>
      </c>
      <c r="G470" t="s">
        <v>811</v>
      </c>
      <c r="I470" t="s">
        <v>812</v>
      </c>
      <c r="J470" t="s">
        <v>344</v>
      </c>
      <c r="K470" t="s">
        <v>813</v>
      </c>
      <c r="L470" t="s">
        <v>814</v>
      </c>
      <c r="M470" t="s">
        <v>815</v>
      </c>
      <c r="N470" t="s">
        <v>4352</v>
      </c>
    </row>
    <row r="471" spans="1:14" x14ac:dyDescent="0.25">
      <c r="A471" t="str">
        <f t="shared" si="7"/>
        <v>0685</v>
      </c>
      <c r="B471" t="s">
        <v>1268</v>
      </c>
      <c r="C471" t="s">
        <v>1269</v>
      </c>
      <c r="D471" t="s">
        <v>349</v>
      </c>
      <c r="E471" t="s">
        <v>350</v>
      </c>
      <c r="F471" t="s">
        <v>4096</v>
      </c>
      <c r="G471" t="s">
        <v>728</v>
      </c>
      <c r="I471" t="s">
        <v>443</v>
      </c>
      <c r="J471" t="s">
        <v>344</v>
      </c>
      <c r="K471" t="s">
        <v>444</v>
      </c>
      <c r="L471" t="s">
        <v>445</v>
      </c>
      <c r="M471" t="s">
        <v>446</v>
      </c>
      <c r="N471" t="s">
        <v>4097</v>
      </c>
    </row>
    <row r="472" spans="1:14" x14ac:dyDescent="0.25">
      <c r="A472" t="str">
        <f t="shared" si="7"/>
        <v>0690</v>
      </c>
      <c r="B472" t="s">
        <v>1343</v>
      </c>
      <c r="C472" t="s">
        <v>1344</v>
      </c>
      <c r="D472" t="s">
        <v>349</v>
      </c>
      <c r="E472" t="s">
        <v>350</v>
      </c>
      <c r="F472" t="s">
        <v>5237</v>
      </c>
      <c r="G472" t="s">
        <v>1345</v>
      </c>
      <c r="I472" t="s">
        <v>1346</v>
      </c>
      <c r="J472" t="s">
        <v>344</v>
      </c>
      <c r="K472" t="s">
        <v>1347</v>
      </c>
      <c r="L472" t="s">
        <v>4007</v>
      </c>
      <c r="M472" t="s">
        <v>2657</v>
      </c>
      <c r="N472" t="s">
        <v>5238</v>
      </c>
    </row>
    <row r="473" spans="1:14" x14ac:dyDescent="0.25">
      <c r="A473" t="str">
        <f t="shared" si="7"/>
        <v>0695</v>
      </c>
      <c r="B473" t="s">
        <v>1393</v>
      </c>
      <c r="C473" t="s">
        <v>1394</v>
      </c>
      <c r="D473" t="s">
        <v>349</v>
      </c>
      <c r="E473" t="s">
        <v>350</v>
      </c>
      <c r="F473" t="s">
        <v>5239</v>
      </c>
      <c r="G473" t="s">
        <v>1396</v>
      </c>
      <c r="I473" t="s">
        <v>1397</v>
      </c>
      <c r="J473" t="s">
        <v>344</v>
      </c>
      <c r="K473" t="s">
        <v>1398</v>
      </c>
      <c r="L473" t="s">
        <v>1399</v>
      </c>
      <c r="M473" t="s">
        <v>1400</v>
      </c>
      <c r="N473" t="s">
        <v>5240</v>
      </c>
    </row>
    <row r="474" spans="1:14" x14ac:dyDescent="0.25">
      <c r="A474" t="str">
        <f t="shared" si="7"/>
        <v>0698</v>
      </c>
      <c r="B474" t="s">
        <v>1458</v>
      </c>
      <c r="C474" t="s">
        <v>1459</v>
      </c>
      <c r="D474" t="s">
        <v>349</v>
      </c>
      <c r="E474" t="s">
        <v>350</v>
      </c>
      <c r="F474" t="s">
        <v>992</v>
      </c>
      <c r="G474" t="s">
        <v>1460</v>
      </c>
      <c r="I474" t="s">
        <v>993</v>
      </c>
      <c r="J474" t="s">
        <v>344</v>
      </c>
      <c r="K474" t="s">
        <v>994</v>
      </c>
      <c r="L474" t="s">
        <v>995</v>
      </c>
      <c r="M474" t="s">
        <v>1457</v>
      </c>
      <c r="N474" t="s">
        <v>1461</v>
      </c>
    </row>
    <row r="475" spans="1:14" x14ac:dyDescent="0.25">
      <c r="A475" t="str">
        <f t="shared" si="7"/>
        <v>0700</v>
      </c>
      <c r="B475" t="s">
        <v>1497</v>
      </c>
      <c r="C475" t="s">
        <v>1498</v>
      </c>
      <c r="D475" t="s">
        <v>349</v>
      </c>
      <c r="E475" t="s">
        <v>350</v>
      </c>
      <c r="F475" t="s">
        <v>4665</v>
      </c>
      <c r="G475" t="s">
        <v>414</v>
      </c>
      <c r="I475" t="s">
        <v>415</v>
      </c>
      <c r="J475" t="s">
        <v>344</v>
      </c>
      <c r="K475" t="s">
        <v>416</v>
      </c>
      <c r="L475" t="s">
        <v>417</v>
      </c>
      <c r="M475" t="s">
        <v>418</v>
      </c>
      <c r="N475" t="s">
        <v>4438</v>
      </c>
    </row>
    <row r="476" spans="1:14" x14ac:dyDescent="0.25">
      <c r="A476" t="str">
        <f t="shared" si="7"/>
        <v>0705</v>
      </c>
      <c r="B476" t="s">
        <v>1499</v>
      </c>
      <c r="C476" t="s">
        <v>1500</v>
      </c>
      <c r="D476" t="s">
        <v>349</v>
      </c>
      <c r="E476" t="s">
        <v>350</v>
      </c>
      <c r="F476" t="s">
        <v>1209</v>
      </c>
      <c r="G476" t="s">
        <v>1502</v>
      </c>
      <c r="I476" t="s">
        <v>650</v>
      </c>
      <c r="J476" t="s">
        <v>344</v>
      </c>
      <c r="K476" t="s">
        <v>654</v>
      </c>
      <c r="L476" t="s">
        <v>4701</v>
      </c>
      <c r="M476" t="s">
        <v>1504</v>
      </c>
      <c r="N476" t="s">
        <v>4010</v>
      </c>
    </row>
    <row r="477" spans="1:14" x14ac:dyDescent="0.25">
      <c r="A477" t="str">
        <f t="shared" si="7"/>
        <v>0710</v>
      </c>
      <c r="B477" t="s">
        <v>1560</v>
      </c>
      <c r="C477" t="s">
        <v>1561</v>
      </c>
      <c r="D477" t="s">
        <v>349</v>
      </c>
      <c r="E477" t="s">
        <v>350</v>
      </c>
      <c r="F477" t="s">
        <v>4382</v>
      </c>
      <c r="G477" t="s">
        <v>1562</v>
      </c>
      <c r="I477" t="s">
        <v>1555</v>
      </c>
      <c r="J477" t="s">
        <v>344</v>
      </c>
      <c r="K477" t="s">
        <v>1556</v>
      </c>
      <c r="L477" t="s">
        <v>1557</v>
      </c>
      <c r="M477" t="s">
        <v>1558</v>
      </c>
      <c r="N477" t="s">
        <v>4383</v>
      </c>
    </row>
    <row r="478" spans="1:14" x14ac:dyDescent="0.25">
      <c r="A478" t="str">
        <f t="shared" si="7"/>
        <v>0712</v>
      </c>
      <c r="B478" t="s">
        <v>1622</v>
      </c>
      <c r="C478" t="s">
        <v>1623</v>
      </c>
      <c r="D478" t="s">
        <v>349</v>
      </c>
      <c r="E478" t="s">
        <v>350</v>
      </c>
      <c r="F478" t="s">
        <v>787</v>
      </c>
      <c r="G478" t="s">
        <v>788</v>
      </c>
      <c r="I478" t="s">
        <v>789</v>
      </c>
      <c r="J478" t="s">
        <v>344</v>
      </c>
      <c r="K478" t="s">
        <v>790</v>
      </c>
      <c r="L478" t="s">
        <v>791</v>
      </c>
      <c r="M478" t="s">
        <v>792</v>
      </c>
      <c r="N478" t="s">
        <v>793</v>
      </c>
    </row>
    <row r="479" spans="1:14" x14ac:dyDescent="0.25">
      <c r="A479" t="str">
        <f t="shared" si="7"/>
        <v>0715</v>
      </c>
      <c r="B479" t="s">
        <v>1640</v>
      </c>
      <c r="C479" t="s">
        <v>1641</v>
      </c>
      <c r="D479" t="s">
        <v>349</v>
      </c>
      <c r="E479" t="s">
        <v>350</v>
      </c>
      <c r="F479" t="s">
        <v>1918</v>
      </c>
      <c r="G479" t="s">
        <v>1642</v>
      </c>
      <c r="I479" t="s">
        <v>1643</v>
      </c>
      <c r="J479" t="s">
        <v>344</v>
      </c>
      <c r="K479" t="s">
        <v>1644</v>
      </c>
      <c r="L479" t="s">
        <v>4012</v>
      </c>
      <c r="M479" t="s">
        <v>1351</v>
      </c>
      <c r="N479" t="s">
        <v>4112</v>
      </c>
    </row>
    <row r="480" spans="1:14" x14ac:dyDescent="0.25">
      <c r="A480" t="str">
        <f t="shared" si="7"/>
        <v>0717</v>
      </c>
      <c r="B480" t="s">
        <v>1620</v>
      </c>
      <c r="C480" t="s">
        <v>1621</v>
      </c>
      <c r="D480" t="s">
        <v>349</v>
      </c>
      <c r="E480" t="s">
        <v>350</v>
      </c>
      <c r="F480" t="s">
        <v>4096</v>
      </c>
      <c r="G480" t="s">
        <v>728</v>
      </c>
      <c r="I480" t="s">
        <v>443</v>
      </c>
      <c r="J480" t="s">
        <v>344</v>
      </c>
      <c r="K480" t="s">
        <v>444</v>
      </c>
      <c r="L480" t="s">
        <v>445</v>
      </c>
      <c r="M480" t="s">
        <v>446</v>
      </c>
      <c r="N480" t="s">
        <v>4097</v>
      </c>
    </row>
    <row r="481" spans="1:14" x14ac:dyDescent="0.25">
      <c r="A481" t="str">
        <f t="shared" si="7"/>
        <v>0720</v>
      </c>
      <c r="B481" t="s">
        <v>1660</v>
      </c>
      <c r="C481" t="s">
        <v>1661</v>
      </c>
      <c r="D481" t="s">
        <v>349</v>
      </c>
      <c r="E481" t="s">
        <v>350</v>
      </c>
      <c r="F481" t="s">
        <v>1662</v>
      </c>
      <c r="G481" t="s">
        <v>1663</v>
      </c>
      <c r="I481" t="s">
        <v>1664</v>
      </c>
      <c r="J481" t="s">
        <v>344</v>
      </c>
      <c r="K481" t="s">
        <v>1665</v>
      </c>
      <c r="L481" t="s">
        <v>1666</v>
      </c>
      <c r="M481" t="s">
        <v>1666</v>
      </c>
      <c r="N481" t="s">
        <v>1667</v>
      </c>
    </row>
    <row r="482" spans="1:14" x14ac:dyDescent="0.25">
      <c r="A482" t="str">
        <f t="shared" si="7"/>
        <v>0725</v>
      </c>
      <c r="B482" t="s">
        <v>1668</v>
      </c>
      <c r="C482" t="s">
        <v>1669</v>
      </c>
      <c r="D482" t="s">
        <v>349</v>
      </c>
      <c r="E482" t="s">
        <v>350</v>
      </c>
      <c r="F482" t="s">
        <v>4340</v>
      </c>
      <c r="G482" t="s">
        <v>631</v>
      </c>
      <c r="I482" t="s">
        <v>632</v>
      </c>
      <c r="J482" t="s">
        <v>344</v>
      </c>
      <c r="K482" t="s">
        <v>633</v>
      </c>
      <c r="L482" t="s">
        <v>1670</v>
      </c>
      <c r="M482" t="s">
        <v>1671</v>
      </c>
      <c r="N482" t="s">
        <v>4341</v>
      </c>
    </row>
    <row r="483" spans="1:14" x14ac:dyDescent="0.25">
      <c r="A483" t="str">
        <f t="shared" si="7"/>
        <v>0728</v>
      </c>
      <c r="B483" t="s">
        <v>1700</v>
      </c>
      <c r="C483" t="s">
        <v>1701</v>
      </c>
      <c r="D483" t="s">
        <v>349</v>
      </c>
      <c r="E483" t="s">
        <v>350</v>
      </c>
      <c r="F483" t="s">
        <v>3995</v>
      </c>
      <c r="G483" t="s">
        <v>4086</v>
      </c>
      <c r="I483" t="s">
        <v>984</v>
      </c>
      <c r="J483" t="s">
        <v>344</v>
      </c>
      <c r="K483" t="s">
        <v>988</v>
      </c>
      <c r="L483" t="s">
        <v>989</v>
      </c>
      <c r="M483" t="s">
        <v>4087</v>
      </c>
      <c r="N483" t="s">
        <v>991</v>
      </c>
    </row>
    <row r="484" spans="1:14" x14ac:dyDescent="0.25">
      <c r="A484" t="str">
        <f t="shared" si="7"/>
        <v>0730</v>
      </c>
      <c r="B484" t="s">
        <v>1785</v>
      </c>
      <c r="C484" t="s">
        <v>1786</v>
      </c>
      <c r="D484" t="s">
        <v>349</v>
      </c>
      <c r="E484" t="s">
        <v>350</v>
      </c>
      <c r="F484" t="s">
        <v>4015</v>
      </c>
      <c r="G484" t="s">
        <v>1788</v>
      </c>
      <c r="I484" t="s">
        <v>1789</v>
      </c>
      <c r="J484" t="s">
        <v>344</v>
      </c>
      <c r="K484" t="s">
        <v>1790</v>
      </c>
      <c r="L484" t="s">
        <v>1791</v>
      </c>
      <c r="M484" t="s">
        <v>1792</v>
      </c>
      <c r="N484" t="s">
        <v>4016</v>
      </c>
    </row>
    <row r="485" spans="1:14" x14ac:dyDescent="0.25">
      <c r="A485" t="str">
        <f t="shared" si="7"/>
        <v>0735</v>
      </c>
      <c r="B485" t="s">
        <v>1762</v>
      </c>
      <c r="C485" t="s">
        <v>1763</v>
      </c>
      <c r="D485" t="s">
        <v>349</v>
      </c>
      <c r="E485" t="s">
        <v>350</v>
      </c>
      <c r="F485" t="s">
        <v>2678</v>
      </c>
      <c r="G485" t="s">
        <v>2679</v>
      </c>
      <c r="I485" t="s">
        <v>2680</v>
      </c>
      <c r="J485" t="s">
        <v>344</v>
      </c>
      <c r="K485" t="s">
        <v>2681</v>
      </c>
      <c r="L485" t="s">
        <v>440</v>
      </c>
      <c r="M485" t="s">
        <v>441</v>
      </c>
      <c r="N485" t="s">
        <v>2682</v>
      </c>
    </row>
    <row r="486" spans="1:14" x14ac:dyDescent="0.25">
      <c r="A486" t="str">
        <f t="shared" si="7"/>
        <v>0740</v>
      </c>
      <c r="B486" t="s">
        <v>1854</v>
      </c>
      <c r="C486" t="s">
        <v>1855</v>
      </c>
      <c r="D486" t="s">
        <v>349</v>
      </c>
      <c r="E486" t="s">
        <v>350</v>
      </c>
      <c r="F486" t="s">
        <v>4072</v>
      </c>
      <c r="G486" t="s">
        <v>1480</v>
      </c>
      <c r="I486" t="s">
        <v>1481</v>
      </c>
      <c r="J486" t="s">
        <v>344</v>
      </c>
      <c r="K486" t="s">
        <v>1482</v>
      </c>
      <c r="L486" t="s">
        <v>1483</v>
      </c>
      <c r="M486" t="s">
        <v>1484</v>
      </c>
      <c r="N486" t="s">
        <v>4073</v>
      </c>
    </row>
    <row r="487" spans="1:14" x14ac:dyDescent="0.25">
      <c r="A487" t="str">
        <f t="shared" si="7"/>
        <v>0745</v>
      </c>
      <c r="B487" t="s">
        <v>1901</v>
      </c>
      <c r="C487" t="s">
        <v>1902</v>
      </c>
      <c r="D487" t="s">
        <v>349</v>
      </c>
      <c r="E487" t="s">
        <v>350</v>
      </c>
      <c r="F487" t="s">
        <v>2688</v>
      </c>
      <c r="G487" t="s">
        <v>1189</v>
      </c>
      <c r="I487" t="s">
        <v>1190</v>
      </c>
      <c r="J487" t="s">
        <v>344</v>
      </c>
      <c r="K487" t="s">
        <v>1191</v>
      </c>
      <c r="L487" t="s">
        <v>1563</v>
      </c>
      <c r="M487" t="s">
        <v>1564</v>
      </c>
      <c r="N487" t="s">
        <v>2689</v>
      </c>
    </row>
    <row r="488" spans="1:14" x14ac:dyDescent="0.25">
      <c r="A488" t="str">
        <f t="shared" si="7"/>
        <v>0750</v>
      </c>
      <c r="B488" t="s">
        <v>1911</v>
      </c>
      <c r="C488" t="s">
        <v>1912</v>
      </c>
      <c r="D488" t="s">
        <v>349</v>
      </c>
      <c r="E488" t="s">
        <v>350</v>
      </c>
      <c r="F488" t="s">
        <v>4326</v>
      </c>
      <c r="G488" t="s">
        <v>5241</v>
      </c>
      <c r="I488" t="s">
        <v>581</v>
      </c>
      <c r="J488" t="s">
        <v>344</v>
      </c>
      <c r="K488" t="s">
        <v>582</v>
      </c>
      <c r="L488" t="s">
        <v>4392</v>
      </c>
      <c r="M488" t="s">
        <v>2874</v>
      </c>
      <c r="N488" t="s">
        <v>4327</v>
      </c>
    </row>
    <row r="489" spans="1:14" x14ac:dyDescent="0.25">
      <c r="A489" t="str">
        <f t="shared" si="7"/>
        <v>0753</v>
      </c>
      <c r="B489" t="s">
        <v>1949</v>
      </c>
      <c r="C489" t="s">
        <v>1950</v>
      </c>
      <c r="D489" t="s">
        <v>349</v>
      </c>
      <c r="E489" t="s">
        <v>350</v>
      </c>
      <c r="F489" t="s">
        <v>5242</v>
      </c>
      <c r="G489" t="s">
        <v>508</v>
      </c>
      <c r="I489" t="s">
        <v>509</v>
      </c>
      <c r="J489" t="s">
        <v>344</v>
      </c>
      <c r="K489" t="s">
        <v>510</v>
      </c>
      <c r="L489" t="s">
        <v>1951</v>
      </c>
      <c r="M489" t="s">
        <v>511</v>
      </c>
      <c r="N489" t="s">
        <v>5243</v>
      </c>
    </row>
    <row r="490" spans="1:14" x14ac:dyDescent="0.25">
      <c r="A490" t="str">
        <f t="shared" si="7"/>
        <v>0755</v>
      </c>
      <c r="B490" t="s">
        <v>1970</v>
      </c>
      <c r="C490" t="s">
        <v>1971</v>
      </c>
      <c r="D490" t="s">
        <v>349</v>
      </c>
      <c r="E490" t="s">
        <v>350</v>
      </c>
      <c r="F490" t="s">
        <v>2607</v>
      </c>
      <c r="G490" t="s">
        <v>1972</v>
      </c>
      <c r="I490" t="s">
        <v>1856</v>
      </c>
      <c r="J490" t="s">
        <v>344</v>
      </c>
      <c r="K490" t="s">
        <v>1861</v>
      </c>
      <c r="L490" t="s">
        <v>1862</v>
      </c>
      <c r="M490" t="s">
        <v>1863</v>
      </c>
      <c r="N490" t="s">
        <v>4116</v>
      </c>
    </row>
    <row r="491" spans="1:14" x14ac:dyDescent="0.25">
      <c r="A491" t="str">
        <f t="shared" si="7"/>
        <v>0760</v>
      </c>
      <c r="B491" t="s">
        <v>2077</v>
      </c>
      <c r="C491" t="s">
        <v>2078</v>
      </c>
      <c r="D491" t="s">
        <v>349</v>
      </c>
      <c r="E491" t="s">
        <v>350</v>
      </c>
      <c r="F491" t="s">
        <v>4000</v>
      </c>
      <c r="G491" t="s">
        <v>1203</v>
      </c>
      <c r="I491" t="s">
        <v>1204</v>
      </c>
      <c r="J491" t="s">
        <v>344</v>
      </c>
      <c r="K491" t="s">
        <v>1205</v>
      </c>
      <c r="L491" t="s">
        <v>1206</v>
      </c>
      <c r="M491" t="s">
        <v>1207</v>
      </c>
      <c r="N491" t="s">
        <v>4001</v>
      </c>
    </row>
    <row r="492" spans="1:14" x14ac:dyDescent="0.25">
      <c r="A492" t="str">
        <f t="shared" si="7"/>
        <v>0763</v>
      </c>
      <c r="B492" t="s">
        <v>2087</v>
      </c>
      <c r="C492" t="s">
        <v>2088</v>
      </c>
      <c r="D492" t="s">
        <v>349</v>
      </c>
      <c r="E492" t="s">
        <v>350</v>
      </c>
      <c r="F492" t="s">
        <v>2081</v>
      </c>
      <c r="G492" t="s">
        <v>2089</v>
      </c>
      <c r="I492" t="s">
        <v>2079</v>
      </c>
      <c r="J492" t="s">
        <v>344</v>
      </c>
      <c r="K492" t="s">
        <v>2083</v>
      </c>
      <c r="L492" t="s">
        <v>2090</v>
      </c>
      <c r="M492" t="s">
        <v>2085</v>
      </c>
      <c r="N492" t="s">
        <v>2086</v>
      </c>
    </row>
    <row r="493" spans="1:14" x14ac:dyDescent="0.25">
      <c r="A493" t="str">
        <f t="shared" si="7"/>
        <v>0765</v>
      </c>
      <c r="B493" t="s">
        <v>2139</v>
      </c>
      <c r="C493" t="s">
        <v>2140</v>
      </c>
      <c r="D493" t="s">
        <v>349</v>
      </c>
      <c r="E493" t="s">
        <v>350</v>
      </c>
      <c r="F493" t="s">
        <v>2588</v>
      </c>
      <c r="G493" t="s">
        <v>2141</v>
      </c>
      <c r="I493" t="s">
        <v>384</v>
      </c>
      <c r="J493" t="s">
        <v>344</v>
      </c>
      <c r="K493" t="s">
        <v>385</v>
      </c>
      <c r="L493" t="s">
        <v>386</v>
      </c>
      <c r="M493" t="s">
        <v>387</v>
      </c>
      <c r="N493" t="s">
        <v>2589</v>
      </c>
    </row>
    <row r="494" spans="1:14" x14ac:dyDescent="0.25">
      <c r="A494" t="str">
        <f t="shared" si="7"/>
        <v>0766</v>
      </c>
      <c r="B494" t="s">
        <v>2150</v>
      </c>
      <c r="C494" t="s">
        <v>2151</v>
      </c>
      <c r="D494" t="s">
        <v>349</v>
      </c>
      <c r="E494" t="s">
        <v>350</v>
      </c>
      <c r="F494" t="s">
        <v>1143</v>
      </c>
      <c r="G494" t="s">
        <v>1144</v>
      </c>
      <c r="I494" t="s">
        <v>1145</v>
      </c>
      <c r="J494" t="s">
        <v>344</v>
      </c>
      <c r="K494" t="s">
        <v>1146</v>
      </c>
      <c r="L494" t="s">
        <v>1147</v>
      </c>
      <c r="M494" t="s">
        <v>1148</v>
      </c>
      <c r="N494" t="s">
        <v>1149</v>
      </c>
    </row>
    <row r="495" spans="1:14" x14ac:dyDescent="0.25">
      <c r="A495" t="str">
        <f t="shared" si="7"/>
        <v>0767</v>
      </c>
      <c r="B495" t="s">
        <v>2152</v>
      </c>
      <c r="C495" t="s">
        <v>2153</v>
      </c>
      <c r="D495" t="s">
        <v>349</v>
      </c>
      <c r="E495" t="s">
        <v>350</v>
      </c>
      <c r="F495" t="s">
        <v>2700</v>
      </c>
      <c r="G495" t="s">
        <v>954</v>
      </c>
      <c r="I495" t="s">
        <v>955</v>
      </c>
      <c r="J495" t="s">
        <v>344</v>
      </c>
      <c r="K495" t="s">
        <v>956</v>
      </c>
      <c r="L495" t="s">
        <v>957</v>
      </c>
      <c r="M495" t="s">
        <v>958</v>
      </c>
      <c r="N495" t="s">
        <v>2701</v>
      </c>
    </row>
    <row r="496" spans="1:14" x14ac:dyDescent="0.25">
      <c r="A496" t="str">
        <f t="shared" si="7"/>
        <v>0770</v>
      </c>
      <c r="B496" t="s">
        <v>2200</v>
      </c>
      <c r="C496" t="s">
        <v>2201</v>
      </c>
      <c r="D496" t="s">
        <v>349</v>
      </c>
      <c r="E496" t="s">
        <v>350</v>
      </c>
      <c r="F496" t="s">
        <v>4344</v>
      </c>
      <c r="G496" t="s">
        <v>687</v>
      </c>
      <c r="I496" t="s">
        <v>688</v>
      </c>
      <c r="J496" t="s">
        <v>344</v>
      </c>
      <c r="K496" t="s">
        <v>689</v>
      </c>
      <c r="L496" t="s">
        <v>690</v>
      </c>
      <c r="M496" t="s">
        <v>691</v>
      </c>
      <c r="N496" t="s">
        <v>4345</v>
      </c>
    </row>
    <row r="497" spans="1:14" x14ac:dyDescent="0.25">
      <c r="A497" t="str">
        <f t="shared" si="7"/>
        <v>0773</v>
      </c>
      <c r="B497" t="s">
        <v>2225</v>
      </c>
      <c r="C497" t="s">
        <v>2226</v>
      </c>
      <c r="D497" t="s">
        <v>349</v>
      </c>
      <c r="E497" t="s">
        <v>350</v>
      </c>
      <c r="F497" t="s">
        <v>2227</v>
      </c>
      <c r="G497" t="s">
        <v>1702</v>
      </c>
      <c r="I497" t="s">
        <v>1703</v>
      </c>
      <c r="J497" t="s">
        <v>344</v>
      </c>
      <c r="K497" t="s">
        <v>1704</v>
      </c>
      <c r="L497" t="s">
        <v>1705</v>
      </c>
      <c r="M497" t="s">
        <v>1706</v>
      </c>
      <c r="N497" t="s">
        <v>2472</v>
      </c>
    </row>
    <row r="498" spans="1:14" x14ac:dyDescent="0.25">
      <c r="A498" t="str">
        <f t="shared" si="7"/>
        <v>0774</v>
      </c>
      <c r="B498" t="s">
        <v>2242</v>
      </c>
      <c r="C498" t="s">
        <v>2243</v>
      </c>
      <c r="D498" t="s">
        <v>349</v>
      </c>
      <c r="E498" t="s">
        <v>350</v>
      </c>
      <c r="F498" t="s">
        <v>4665</v>
      </c>
      <c r="G498" t="s">
        <v>414</v>
      </c>
      <c r="I498" t="s">
        <v>415</v>
      </c>
      <c r="J498" t="s">
        <v>344</v>
      </c>
      <c r="K498" t="s">
        <v>416</v>
      </c>
      <c r="L498" t="s">
        <v>417</v>
      </c>
      <c r="M498" t="s">
        <v>418</v>
      </c>
      <c r="N498" t="s">
        <v>4438</v>
      </c>
    </row>
    <row r="499" spans="1:14" x14ac:dyDescent="0.25">
      <c r="A499" t="str">
        <f t="shared" si="7"/>
        <v>0775</v>
      </c>
      <c r="B499" t="s">
        <v>2255</v>
      </c>
      <c r="C499" t="s">
        <v>2256</v>
      </c>
      <c r="D499" t="s">
        <v>349</v>
      </c>
      <c r="E499" t="s">
        <v>350</v>
      </c>
      <c r="F499" t="s">
        <v>4601</v>
      </c>
      <c r="G499" t="s">
        <v>1286</v>
      </c>
      <c r="H499" t="s">
        <v>2257</v>
      </c>
      <c r="I499" t="s">
        <v>1287</v>
      </c>
      <c r="J499" t="s">
        <v>344</v>
      </c>
      <c r="K499" t="s">
        <v>1288</v>
      </c>
      <c r="L499" t="s">
        <v>1289</v>
      </c>
      <c r="M499" t="s">
        <v>1290</v>
      </c>
      <c r="N499" t="s">
        <v>4602</v>
      </c>
    </row>
    <row r="500" spans="1:14" x14ac:dyDescent="0.25">
      <c r="A500" t="str">
        <f t="shared" si="7"/>
        <v>0778</v>
      </c>
      <c r="B500" t="s">
        <v>1952</v>
      </c>
      <c r="C500" t="s">
        <v>1953</v>
      </c>
      <c r="D500" t="s">
        <v>349</v>
      </c>
      <c r="E500" t="s">
        <v>350</v>
      </c>
      <c r="F500" t="s">
        <v>4856</v>
      </c>
      <c r="G500" t="s">
        <v>1955</v>
      </c>
      <c r="H500" t="s">
        <v>1956</v>
      </c>
      <c r="I500" t="s">
        <v>1957</v>
      </c>
      <c r="J500" t="s">
        <v>344</v>
      </c>
      <c r="K500" t="s">
        <v>1958</v>
      </c>
      <c r="L500" t="s">
        <v>1959</v>
      </c>
      <c r="M500" t="s">
        <v>1960</v>
      </c>
      <c r="N500" t="s">
        <v>4857</v>
      </c>
    </row>
    <row r="501" spans="1:14" x14ac:dyDescent="0.25">
      <c r="A501" t="str">
        <f t="shared" si="7"/>
        <v>0780</v>
      </c>
      <c r="B501" t="s">
        <v>2395</v>
      </c>
      <c r="C501" t="s">
        <v>2396</v>
      </c>
      <c r="D501" t="s">
        <v>349</v>
      </c>
      <c r="E501" t="s">
        <v>350</v>
      </c>
      <c r="F501" t="s">
        <v>2714</v>
      </c>
      <c r="G501" t="s">
        <v>1243</v>
      </c>
      <c r="I501" t="s">
        <v>1244</v>
      </c>
      <c r="J501" t="s">
        <v>344</v>
      </c>
      <c r="K501" t="s">
        <v>1245</v>
      </c>
      <c r="L501" t="s">
        <v>4023</v>
      </c>
      <c r="M501" t="s">
        <v>4411</v>
      </c>
      <c r="N501" t="s">
        <v>2715</v>
      </c>
    </row>
    <row r="502" spans="1:14" x14ac:dyDescent="0.25">
      <c r="A502" t="str">
        <f t="shared" si="7"/>
        <v>0801</v>
      </c>
      <c r="B502" t="s">
        <v>455</v>
      </c>
      <c r="C502" t="s">
        <v>456</v>
      </c>
      <c r="D502" t="s">
        <v>349</v>
      </c>
      <c r="E502" t="s">
        <v>350</v>
      </c>
      <c r="F502" t="s">
        <v>457</v>
      </c>
      <c r="G502" t="s">
        <v>458</v>
      </c>
      <c r="I502" t="s">
        <v>375</v>
      </c>
      <c r="J502" t="s">
        <v>344</v>
      </c>
      <c r="K502" t="s">
        <v>376</v>
      </c>
      <c r="L502" t="s">
        <v>459</v>
      </c>
      <c r="M502" t="s">
        <v>460</v>
      </c>
      <c r="N502" t="s">
        <v>461</v>
      </c>
    </row>
    <row r="503" spans="1:14" x14ac:dyDescent="0.25">
      <c r="A503" t="str">
        <f t="shared" si="7"/>
        <v>0805</v>
      </c>
      <c r="B503" t="s">
        <v>604</v>
      </c>
      <c r="C503" t="s">
        <v>605</v>
      </c>
      <c r="D503" t="s">
        <v>349</v>
      </c>
      <c r="E503" t="s">
        <v>350</v>
      </c>
      <c r="F503" t="s">
        <v>606</v>
      </c>
      <c r="G503" t="s">
        <v>607</v>
      </c>
      <c r="I503" t="s">
        <v>608</v>
      </c>
      <c r="J503" t="s">
        <v>344</v>
      </c>
      <c r="K503" t="s">
        <v>609</v>
      </c>
      <c r="L503" t="s">
        <v>610</v>
      </c>
      <c r="M503" t="s">
        <v>611</v>
      </c>
      <c r="N503" t="s">
        <v>612</v>
      </c>
    </row>
    <row r="504" spans="1:14" x14ac:dyDescent="0.25">
      <c r="A504" t="str">
        <f t="shared" si="7"/>
        <v>0806</v>
      </c>
      <c r="B504" t="s">
        <v>621</v>
      </c>
      <c r="C504" t="s">
        <v>622</v>
      </c>
      <c r="D504" t="s">
        <v>349</v>
      </c>
      <c r="E504" t="s">
        <v>350</v>
      </c>
      <c r="F504" t="s">
        <v>3981</v>
      </c>
      <c r="G504" t="s">
        <v>624</v>
      </c>
      <c r="I504" t="s">
        <v>625</v>
      </c>
      <c r="J504" t="s">
        <v>344</v>
      </c>
      <c r="K504" t="s">
        <v>626</v>
      </c>
      <c r="L504" t="s">
        <v>3982</v>
      </c>
      <c r="M504" t="s">
        <v>628</v>
      </c>
      <c r="N504" t="s">
        <v>3983</v>
      </c>
    </row>
    <row r="505" spans="1:14" x14ac:dyDescent="0.25">
      <c r="A505" t="str">
        <f t="shared" si="7"/>
        <v>0810</v>
      </c>
      <c r="B505" t="s">
        <v>700</v>
      </c>
      <c r="C505" t="s">
        <v>701</v>
      </c>
      <c r="D505" t="s">
        <v>349</v>
      </c>
      <c r="E505" t="s">
        <v>350</v>
      </c>
      <c r="F505" t="s">
        <v>702</v>
      </c>
      <c r="G505" t="s">
        <v>703</v>
      </c>
      <c r="I505" t="s">
        <v>704</v>
      </c>
      <c r="J505" t="s">
        <v>344</v>
      </c>
      <c r="K505" t="s">
        <v>705</v>
      </c>
      <c r="L505" t="s">
        <v>706</v>
      </c>
      <c r="M505" t="s">
        <v>707</v>
      </c>
      <c r="N505" t="s">
        <v>708</v>
      </c>
    </row>
    <row r="506" spans="1:14" x14ac:dyDescent="0.25">
      <c r="A506" t="str">
        <f t="shared" si="7"/>
        <v>0815</v>
      </c>
      <c r="B506" t="s">
        <v>757</v>
      </c>
      <c r="C506" t="s">
        <v>758</v>
      </c>
      <c r="D506" t="s">
        <v>349</v>
      </c>
      <c r="E506" t="s">
        <v>350</v>
      </c>
      <c r="F506" t="s">
        <v>759</v>
      </c>
      <c r="G506" t="s">
        <v>760</v>
      </c>
      <c r="I506" t="s">
        <v>755</v>
      </c>
      <c r="J506" t="s">
        <v>344</v>
      </c>
      <c r="K506" t="s">
        <v>756</v>
      </c>
      <c r="L506" t="s">
        <v>761</v>
      </c>
      <c r="M506" t="s">
        <v>762</v>
      </c>
      <c r="N506" t="s">
        <v>763</v>
      </c>
    </row>
    <row r="507" spans="1:14" x14ac:dyDescent="0.25">
      <c r="A507" t="str">
        <f t="shared" si="7"/>
        <v>0817</v>
      </c>
      <c r="B507" t="s">
        <v>996</v>
      </c>
      <c r="C507" t="s">
        <v>997</v>
      </c>
      <c r="D507" t="s">
        <v>349</v>
      </c>
      <c r="E507" t="s">
        <v>350</v>
      </c>
      <c r="F507" t="s">
        <v>2646</v>
      </c>
      <c r="G507" t="s">
        <v>998</v>
      </c>
      <c r="H507" t="s">
        <v>999</v>
      </c>
      <c r="I507" t="s">
        <v>1000</v>
      </c>
      <c r="J507" t="s">
        <v>344</v>
      </c>
      <c r="K507" t="s">
        <v>1001</v>
      </c>
      <c r="L507" t="s">
        <v>1002</v>
      </c>
      <c r="M507" t="s">
        <v>674</v>
      </c>
      <c r="N507" t="s">
        <v>2647</v>
      </c>
    </row>
    <row r="508" spans="1:14" x14ac:dyDescent="0.25">
      <c r="A508" t="str">
        <f t="shared" si="7"/>
        <v>0818</v>
      </c>
      <c r="B508" t="s">
        <v>1069</v>
      </c>
      <c r="C508" t="s">
        <v>1070</v>
      </c>
      <c r="D508" t="s">
        <v>349</v>
      </c>
      <c r="E508" t="s">
        <v>350</v>
      </c>
      <c r="F508" t="s">
        <v>1071</v>
      </c>
      <c r="G508" t="s">
        <v>1072</v>
      </c>
      <c r="I508" t="s">
        <v>1073</v>
      </c>
      <c r="J508" t="s">
        <v>344</v>
      </c>
      <c r="K508" t="s">
        <v>1074</v>
      </c>
      <c r="L508" t="s">
        <v>1075</v>
      </c>
      <c r="M508" t="s">
        <v>1076</v>
      </c>
      <c r="N508" t="s">
        <v>2650</v>
      </c>
    </row>
    <row r="509" spans="1:14" x14ac:dyDescent="0.25">
      <c r="A509" t="str">
        <f t="shared" si="7"/>
        <v>0821</v>
      </c>
      <c r="B509" t="s">
        <v>1150</v>
      </c>
      <c r="C509" t="s">
        <v>1151</v>
      </c>
      <c r="D509" t="s">
        <v>349</v>
      </c>
      <c r="E509" t="s">
        <v>350</v>
      </c>
      <c r="F509" t="s">
        <v>4687</v>
      </c>
      <c r="G509" t="s">
        <v>1153</v>
      </c>
      <c r="I509" t="s">
        <v>420</v>
      </c>
      <c r="J509" t="s">
        <v>344</v>
      </c>
      <c r="K509" t="s">
        <v>1154</v>
      </c>
      <c r="L509" t="s">
        <v>4688</v>
      </c>
      <c r="M509" t="s">
        <v>1156</v>
      </c>
      <c r="N509" t="s">
        <v>4454</v>
      </c>
    </row>
    <row r="510" spans="1:14" x14ac:dyDescent="0.25">
      <c r="A510" t="str">
        <f t="shared" si="7"/>
        <v>0823</v>
      </c>
      <c r="B510" t="s">
        <v>1158</v>
      </c>
      <c r="C510" t="s">
        <v>1159</v>
      </c>
      <c r="D510" t="s">
        <v>349</v>
      </c>
      <c r="E510" t="s">
        <v>350</v>
      </c>
      <c r="F510" t="s">
        <v>1160</v>
      </c>
      <c r="G510" t="s">
        <v>1161</v>
      </c>
      <c r="I510" t="s">
        <v>405</v>
      </c>
      <c r="J510" t="s">
        <v>344</v>
      </c>
      <c r="K510" t="s">
        <v>409</v>
      </c>
      <c r="L510" t="s">
        <v>1162</v>
      </c>
      <c r="M510" t="s">
        <v>674</v>
      </c>
      <c r="N510" t="s">
        <v>1164</v>
      </c>
    </row>
    <row r="511" spans="1:14" x14ac:dyDescent="0.25">
      <c r="A511" t="str">
        <f t="shared" si="7"/>
        <v>0825</v>
      </c>
      <c r="B511" t="s">
        <v>1172</v>
      </c>
      <c r="C511" t="s">
        <v>1173</v>
      </c>
      <c r="D511" t="s">
        <v>349</v>
      </c>
      <c r="E511" t="s">
        <v>350</v>
      </c>
      <c r="F511" t="s">
        <v>4369</v>
      </c>
      <c r="G511" t="s">
        <v>1175</v>
      </c>
      <c r="I511" t="s">
        <v>388</v>
      </c>
      <c r="J511" t="s">
        <v>344</v>
      </c>
      <c r="K511" t="s">
        <v>1176</v>
      </c>
      <c r="L511" t="s">
        <v>1177</v>
      </c>
      <c r="M511" t="s">
        <v>1178</v>
      </c>
      <c r="N511" t="s">
        <v>4370</v>
      </c>
    </row>
    <row r="512" spans="1:14" x14ac:dyDescent="0.25">
      <c r="A512" t="str">
        <f t="shared" si="7"/>
        <v>0828</v>
      </c>
      <c r="B512" t="s">
        <v>1165</v>
      </c>
      <c r="C512" t="s">
        <v>1166</v>
      </c>
      <c r="D512" t="s">
        <v>349</v>
      </c>
      <c r="E512" t="s">
        <v>350</v>
      </c>
      <c r="F512" t="s">
        <v>3997</v>
      </c>
      <c r="G512" t="s">
        <v>1167</v>
      </c>
      <c r="I512" t="s">
        <v>1168</v>
      </c>
      <c r="J512" t="s">
        <v>344</v>
      </c>
      <c r="K512" t="s">
        <v>1169</v>
      </c>
      <c r="L512" t="s">
        <v>1170</v>
      </c>
      <c r="M512" t="s">
        <v>1171</v>
      </c>
      <c r="N512" t="s">
        <v>3998</v>
      </c>
    </row>
    <row r="513" spans="1:14" x14ac:dyDescent="0.25">
      <c r="A513" t="str">
        <f t="shared" si="7"/>
        <v>0829</v>
      </c>
      <c r="B513" t="s">
        <v>2107</v>
      </c>
      <c r="C513" t="s">
        <v>2108</v>
      </c>
      <c r="D513" t="s">
        <v>349</v>
      </c>
      <c r="E513" t="s">
        <v>350</v>
      </c>
      <c r="F513" t="s">
        <v>2109</v>
      </c>
      <c r="G513" t="s">
        <v>2110</v>
      </c>
      <c r="I513" t="s">
        <v>826</v>
      </c>
      <c r="J513" t="s">
        <v>344</v>
      </c>
      <c r="K513" t="s">
        <v>1063</v>
      </c>
      <c r="L513" t="s">
        <v>2111</v>
      </c>
      <c r="M513" t="s">
        <v>2112</v>
      </c>
      <c r="N513" t="s">
        <v>2113</v>
      </c>
    </row>
    <row r="514" spans="1:14" x14ac:dyDescent="0.25">
      <c r="A514" t="str">
        <f t="shared" ref="A514:A545" si="8">LEFT(C514,4)</f>
        <v>0830</v>
      </c>
      <c r="B514" t="s">
        <v>1612</v>
      </c>
      <c r="C514" t="s">
        <v>1613</v>
      </c>
      <c r="D514" t="s">
        <v>349</v>
      </c>
      <c r="E514" t="s">
        <v>350</v>
      </c>
      <c r="F514" t="s">
        <v>5244</v>
      </c>
      <c r="G514" t="s">
        <v>1615</v>
      </c>
      <c r="I514" t="s">
        <v>1380</v>
      </c>
      <c r="J514" t="s">
        <v>344</v>
      </c>
      <c r="K514" t="s">
        <v>1616</v>
      </c>
      <c r="L514" t="s">
        <v>1617</v>
      </c>
      <c r="M514" t="s">
        <v>1618</v>
      </c>
      <c r="N514" t="s">
        <v>4860</v>
      </c>
    </row>
    <row r="515" spans="1:14" x14ac:dyDescent="0.25">
      <c r="A515" t="str">
        <f t="shared" si="8"/>
        <v>0832</v>
      </c>
      <c r="B515" t="s">
        <v>1633</v>
      </c>
      <c r="C515" t="s">
        <v>1634</v>
      </c>
      <c r="D515" t="s">
        <v>349</v>
      </c>
      <c r="E515" t="s">
        <v>350</v>
      </c>
      <c r="F515" t="s">
        <v>4704</v>
      </c>
      <c r="G515" t="s">
        <v>1636</v>
      </c>
      <c r="I515" t="s">
        <v>1041</v>
      </c>
      <c r="J515" t="s">
        <v>344</v>
      </c>
      <c r="K515" t="s">
        <v>1044</v>
      </c>
      <c r="L515" t="s">
        <v>4705</v>
      </c>
      <c r="M515" t="s">
        <v>1638</v>
      </c>
      <c r="N515" t="s">
        <v>4706</v>
      </c>
    </row>
    <row r="516" spans="1:14" x14ac:dyDescent="0.25">
      <c r="A516" t="str">
        <f t="shared" si="8"/>
        <v>0851</v>
      </c>
      <c r="B516" t="s">
        <v>1813</v>
      </c>
      <c r="C516" t="s">
        <v>1814</v>
      </c>
      <c r="D516" t="s">
        <v>349</v>
      </c>
      <c r="E516" t="s">
        <v>350</v>
      </c>
      <c r="F516" t="s">
        <v>1815</v>
      </c>
      <c r="G516" t="s">
        <v>1816</v>
      </c>
      <c r="I516" t="s">
        <v>1624</v>
      </c>
      <c r="J516" t="s">
        <v>344</v>
      </c>
      <c r="K516" t="s">
        <v>830</v>
      </c>
      <c r="L516" t="s">
        <v>1817</v>
      </c>
      <c r="M516" t="s">
        <v>1818</v>
      </c>
      <c r="N516" t="s">
        <v>1819</v>
      </c>
    </row>
    <row r="517" spans="1:14" x14ac:dyDescent="0.25">
      <c r="A517" t="str">
        <f t="shared" si="8"/>
        <v>0852</v>
      </c>
      <c r="B517" t="s">
        <v>1672</v>
      </c>
      <c r="C517" t="s">
        <v>1673</v>
      </c>
      <c r="D517" t="s">
        <v>349</v>
      </c>
      <c r="E517" t="s">
        <v>350</v>
      </c>
      <c r="F517" t="s">
        <v>1674</v>
      </c>
      <c r="G517" t="s">
        <v>1675</v>
      </c>
      <c r="I517" t="s">
        <v>1676</v>
      </c>
      <c r="J517" t="s">
        <v>344</v>
      </c>
      <c r="K517" t="s">
        <v>1677</v>
      </c>
      <c r="L517" t="s">
        <v>1678</v>
      </c>
      <c r="M517" t="s">
        <v>1679</v>
      </c>
      <c r="N517" t="s">
        <v>1680</v>
      </c>
    </row>
    <row r="518" spans="1:14" x14ac:dyDescent="0.25">
      <c r="A518" t="str">
        <f t="shared" si="8"/>
        <v>0853</v>
      </c>
      <c r="B518" t="s">
        <v>1804</v>
      </c>
      <c r="C518" t="s">
        <v>1805</v>
      </c>
      <c r="D518" t="s">
        <v>349</v>
      </c>
      <c r="E518" t="s">
        <v>350</v>
      </c>
      <c r="F518" t="s">
        <v>1806</v>
      </c>
      <c r="G518" t="s">
        <v>1807</v>
      </c>
      <c r="I518" t="s">
        <v>1808</v>
      </c>
      <c r="J518" t="s">
        <v>344</v>
      </c>
      <c r="K518" t="s">
        <v>1809</v>
      </c>
      <c r="L518" t="s">
        <v>1810</v>
      </c>
      <c r="M518" t="s">
        <v>1811</v>
      </c>
      <c r="N518" t="s">
        <v>1812</v>
      </c>
    </row>
    <row r="519" spans="1:14" x14ac:dyDescent="0.25">
      <c r="A519" t="str">
        <f t="shared" si="8"/>
        <v>0855</v>
      </c>
      <c r="B519" t="s">
        <v>1845</v>
      </c>
      <c r="C519" t="s">
        <v>1846</v>
      </c>
      <c r="D519" t="s">
        <v>349</v>
      </c>
      <c r="E519" t="s">
        <v>350</v>
      </c>
      <c r="F519" t="s">
        <v>1847</v>
      </c>
      <c r="G519" t="s">
        <v>1848</v>
      </c>
      <c r="I519" t="s">
        <v>1849</v>
      </c>
      <c r="J519" t="s">
        <v>344</v>
      </c>
      <c r="K519" t="s">
        <v>1850</v>
      </c>
      <c r="L519" t="s">
        <v>1851</v>
      </c>
      <c r="M519" t="s">
        <v>1852</v>
      </c>
      <c r="N519" t="s">
        <v>1853</v>
      </c>
    </row>
    <row r="520" spans="1:14" x14ac:dyDescent="0.25">
      <c r="A520" t="str">
        <f t="shared" si="8"/>
        <v>0860</v>
      </c>
      <c r="B520" t="s">
        <v>1878</v>
      </c>
      <c r="C520" t="s">
        <v>1879</v>
      </c>
      <c r="D520" t="s">
        <v>349</v>
      </c>
      <c r="E520" t="s">
        <v>350</v>
      </c>
      <c r="F520" t="s">
        <v>4390</v>
      </c>
      <c r="G520" t="s">
        <v>1881</v>
      </c>
      <c r="I520" t="s">
        <v>1871</v>
      </c>
      <c r="J520" t="s">
        <v>344</v>
      </c>
      <c r="K520" t="s">
        <v>1874</v>
      </c>
      <c r="L520" t="s">
        <v>1882</v>
      </c>
      <c r="M520" t="s">
        <v>1883</v>
      </c>
      <c r="N520" t="s">
        <v>4391</v>
      </c>
    </row>
    <row r="521" spans="1:14" x14ac:dyDescent="0.25">
      <c r="A521" t="str">
        <f t="shared" si="8"/>
        <v>0871</v>
      </c>
      <c r="B521" t="s">
        <v>2060</v>
      </c>
      <c r="C521" t="s">
        <v>2061</v>
      </c>
      <c r="D521" t="s">
        <v>349</v>
      </c>
      <c r="E521" t="s">
        <v>350</v>
      </c>
      <c r="F521" t="s">
        <v>4715</v>
      </c>
      <c r="G521" t="s">
        <v>2062</v>
      </c>
      <c r="I521" t="s">
        <v>591</v>
      </c>
      <c r="J521" t="s">
        <v>344</v>
      </c>
      <c r="K521" t="s">
        <v>595</v>
      </c>
      <c r="L521" t="s">
        <v>2063</v>
      </c>
      <c r="M521" t="s">
        <v>2064</v>
      </c>
      <c r="N521" t="s">
        <v>4598</v>
      </c>
    </row>
    <row r="522" spans="1:14" x14ac:dyDescent="0.25">
      <c r="A522" t="str">
        <f t="shared" si="8"/>
        <v>0872</v>
      </c>
      <c r="B522" t="s">
        <v>2130</v>
      </c>
      <c r="C522" t="s">
        <v>2131</v>
      </c>
      <c r="D522" t="s">
        <v>349</v>
      </c>
      <c r="E522" t="s">
        <v>350</v>
      </c>
      <c r="F522" t="s">
        <v>4519</v>
      </c>
      <c r="G522" t="s">
        <v>2133</v>
      </c>
      <c r="I522" t="s">
        <v>2134</v>
      </c>
      <c r="J522" t="s">
        <v>344</v>
      </c>
      <c r="K522" t="s">
        <v>2135</v>
      </c>
      <c r="L522" t="s">
        <v>2136</v>
      </c>
      <c r="M522" t="s">
        <v>2137</v>
      </c>
      <c r="N522" t="s">
        <v>4520</v>
      </c>
    </row>
    <row r="523" spans="1:14" x14ac:dyDescent="0.25">
      <c r="A523" t="str">
        <f t="shared" si="8"/>
        <v>0873</v>
      </c>
      <c r="B523" t="s">
        <v>2114</v>
      </c>
      <c r="C523" t="s">
        <v>2115</v>
      </c>
      <c r="D523" t="s">
        <v>349</v>
      </c>
      <c r="E523" t="s">
        <v>350</v>
      </c>
      <c r="F523" t="s">
        <v>2116</v>
      </c>
      <c r="G523" t="s">
        <v>2117</v>
      </c>
      <c r="I523" t="s">
        <v>1235</v>
      </c>
      <c r="J523" t="s">
        <v>344</v>
      </c>
      <c r="K523" t="s">
        <v>1239</v>
      </c>
      <c r="L523" t="s">
        <v>4129</v>
      </c>
      <c r="M523" t="s">
        <v>2119</v>
      </c>
      <c r="N523" t="s">
        <v>2120</v>
      </c>
    </row>
    <row r="524" spans="1:14" x14ac:dyDescent="0.25">
      <c r="A524" t="str">
        <f t="shared" si="8"/>
        <v>0876</v>
      </c>
      <c r="B524" t="s">
        <v>4398</v>
      </c>
      <c r="C524" t="s">
        <v>2143</v>
      </c>
      <c r="D524" t="s">
        <v>349</v>
      </c>
      <c r="E524" t="s">
        <v>350</v>
      </c>
      <c r="F524" t="s">
        <v>4130</v>
      </c>
      <c r="G524" t="s">
        <v>2145</v>
      </c>
      <c r="I524" t="s">
        <v>2146</v>
      </c>
      <c r="J524" t="s">
        <v>344</v>
      </c>
      <c r="K524" t="s">
        <v>2147</v>
      </c>
      <c r="L524" t="s">
        <v>2148</v>
      </c>
      <c r="M524" t="s">
        <v>2149</v>
      </c>
      <c r="N524" t="s">
        <v>4131</v>
      </c>
    </row>
    <row r="525" spans="1:14" x14ac:dyDescent="0.25">
      <c r="A525" t="str">
        <f t="shared" si="8"/>
        <v>0878</v>
      </c>
      <c r="B525" t="s">
        <v>2218</v>
      </c>
      <c r="C525" t="s">
        <v>2219</v>
      </c>
      <c r="D525" t="s">
        <v>349</v>
      </c>
      <c r="E525" t="s">
        <v>350</v>
      </c>
      <c r="F525" t="s">
        <v>5245</v>
      </c>
      <c r="G525" t="s">
        <v>2221</v>
      </c>
      <c r="I525" t="s">
        <v>552</v>
      </c>
      <c r="J525" t="s">
        <v>344</v>
      </c>
      <c r="K525" t="s">
        <v>553</v>
      </c>
      <c r="L525" t="s">
        <v>2222</v>
      </c>
      <c r="M525" t="s">
        <v>2223</v>
      </c>
      <c r="N525" t="s">
        <v>4401</v>
      </c>
    </row>
    <row r="526" spans="1:14" x14ac:dyDescent="0.25">
      <c r="A526" t="str">
        <f t="shared" si="8"/>
        <v>0879</v>
      </c>
      <c r="B526" t="s">
        <v>2244</v>
      </c>
      <c r="C526" t="s">
        <v>2245</v>
      </c>
      <c r="D526" t="s">
        <v>349</v>
      </c>
      <c r="E526" t="s">
        <v>350</v>
      </c>
      <c r="F526" t="s">
        <v>4069</v>
      </c>
      <c r="G526" t="s">
        <v>2247</v>
      </c>
      <c r="I526" t="s">
        <v>642</v>
      </c>
      <c r="J526" t="s">
        <v>344</v>
      </c>
      <c r="K526" t="s">
        <v>646</v>
      </c>
      <c r="L526" t="s">
        <v>2248</v>
      </c>
      <c r="M526" t="s">
        <v>2249</v>
      </c>
      <c r="N526" t="s">
        <v>4070</v>
      </c>
    </row>
    <row r="527" spans="1:14" x14ac:dyDescent="0.25">
      <c r="A527" t="str">
        <f t="shared" si="8"/>
        <v>0885</v>
      </c>
      <c r="B527" t="s">
        <v>2397</v>
      </c>
      <c r="C527" t="s">
        <v>2398</v>
      </c>
      <c r="D527" t="s">
        <v>349</v>
      </c>
      <c r="E527" t="s">
        <v>350</v>
      </c>
      <c r="F527" t="s">
        <v>2399</v>
      </c>
      <c r="G527" t="s">
        <v>2400</v>
      </c>
      <c r="I527" t="s">
        <v>1262</v>
      </c>
      <c r="J527" t="s">
        <v>344</v>
      </c>
      <c r="K527" t="s">
        <v>1265</v>
      </c>
      <c r="L527" t="s">
        <v>2401</v>
      </c>
      <c r="M527" t="s">
        <v>2402</v>
      </c>
      <c r="N527" t="s">
        <v>2403</v>
      </c>
    </row>
    <row r="528" spans="1:14" x14ac:dyDescent="0.25">
      <c r="A528" t="str">
        <f t="shared" si="8"/>
        <v>0910</v>
      </c>
      <c r="B528" t="s">
        <v>693</v>
      </c>
      <c r="C528" t="s">
        <v>694</v>
      </c>
      <c r="D528" t="s">
        <v>349</v>
      </c>
      <c r="E528" t="s">
        <v>350</v>
      </c>
      <c r="F528" t="s">
        <v>4673</v>
      </c>
      <c r="G528" t="s">
        <v>695</v>
      </c>
      <c r="I528" t="s">
        <v>696</v>
      </c>
      <c r="J528" t="s">
        <v>344</v>
      </c>
      <c r="K528" t="s">
        <v>697</v>
      </c>
      <c r="L528" t="s">
        <v>698</v>
      </c>
      <c r="M528" t="s">
        <v>699</v>
      </c>
      <c r="N528" t="s">
        <v>4674</v>
      </c>
    </row>
    <row r="529" spans="1:14" x14ac:dyDescent="0.25">
      <c r="A529" t="str">
        <f t="shared" si="8"/>
        <v>0915</v>
      </c>
      <c r="B529" t="s">
        <v>1728</v>
      </c>
      <c r="C529" t="s">
        <v>1729</v>
      </c>
      <c r="D529" t="s">
        <v>349</v>
      </c>
      <c r="E529" t="s">
        <v>350</v>
      </c>
      <c r="F529" t="s">
        <v>4384</v>
      </c>
      <c r="G529" t="s">
        <v>1731</v>
      </c>
      <c r="I529" t="s">
        <v>1732</v>
      </c>
      <c r="J529" t="s">
        <v>344</v>
      </c>
      <c r="K529" t="s">
        <v>1733</v>
      </c>
      <c r="L529" t="s">
        <v>1734</v>
      </c>
      <c r="M529" t="s">
        <v>1735</v>
      </c>
      <c r="N529" t="s">
        <v>4385</v>
      </c>
    </row>
    <row r="530" spans="1:14" x14ac:dyDescent="0.25">
      <c r="A530" t="str">
        <f t="shared" si="8"/>
        <v>3502</v>
      </c>
      <c r="B530" t="s">
        <v>3745</v>
      </c>
      <c r="C530" t="s">
        <v>3744</v>
      </c>
      <c r="D530" t="s">
        <v>3229</v>
      </c>
      <c r="E530" t="s">
        <v>3230</v>
      </c>
      <c r="F530" t="s">
        <v>3746</v>
      </c>
      <c r="G530" t="s">
        <v>3747</v>
      </c>
      <c r="I530" t="s">
        <v>512</v>
      </c>
      <c r="J530" t="s">
        <v>344</v>
      </c>
      <c r="K530" t="s">
        <v>3748</v>
      </c>
      <c r="L530" t="s">
        <v>3749</v>
      </c>
      <c r="M530" t="s">
        <v>3750</v>
      </c>
      <c r="N530" t="s">
        <v>3751</v>
      </c>
    </row>
    <row r="531" spans="1:14" x14ac:dyDescent="0.25">
      <c r="A531" t="str">
        <f t="shared" si="8"/>
        <v>3503</v>
      </c>
      <c r="B531" t="s">
        <v>3754</v>
      </c>
      <c r="C531" t="s">
        <v>3753</v>
      </c>
      <c r="D531" t="s">
        <v>3229</v>
      </c>
      <c r="E531" t="s">
        <v>3230</v>
      </c>
      <c r="F531" t="s">
        <v>5246</v>
      </c>
      <c r="G531" t="s">
        <v>3756</v>
      </c>
      <c r="I531" t="s">
        <v>850</v>
      </c>
      <c r="J531" t="s">
        <v>344</v>
      </c>
      <c r="K531" t="s">
        <v>3757</v>
      </c>
      <c r="L531" t="s">
        <v>3758</v>
      </c>
      <c r="M531" t="s">
        <v>3759</v>
      </c>
      <c r="N531" t="s">
        <v>5247</v>
      </c>
    </row>
    <row r="532" spans="1:14" x14ac:dyDescent="0.25">
      <c r="A532" t="str">
        <f t="shared" si="8"/>
        <v>3505</v>
      </c>
      <c r="B532" t="s">
        <v>3764</v>
      </c>
      <c r="C532" t="s">
        <v>3763</v>
      </c>
      <c r="D532" t="s">
        <v>3229</v>
      </c>
      <c r="E532" t="s">
        <v>3230</v>
      </c>
      <c r="F532" t="s">
        <v>5248</v>
      </c>
      <c r="G532" t="s">
        <v>3766</v>
      </c>
      <c r="I532" t="s">
        <v>635</v>
      </c>
      <c r="J532" t="s">
        <v>344</v>
      </c>
      <c r="K532" t="s">
        <v>3415</v>
      </c>
      <c r="L532" t="s">
        <v>3767</v>
      </c>
      <c r="M532" t="s">
        <v>674</v>
      </c>
      <c r="N532" t="s">
        <v>5249</v>
      </c>
    </row>
    <row r="533" spans="1:14" x14ac:dyDescent="0.25">
      <c r="A533" t="str">
        <f t="shared" si="8"/>
        <v>3506</v>
      </c>
      <c r="B533" t="s">
        <v>5250</v>
      </c>
      <c r="C533" t="s">
        <v>3769</v>
      </c>
      <c r="D533" t="s">
        <v>3229</v>
      </c>
      <c r="E533" t="s">
        <v>3230</v>
      </c>
      <c r="F533" t="s">
        <v>3692</v>
      </c>
      <c r="G533" t="s">
        <v>3771</v>
      </c>
      <c r="I533" t="s">
        <v>1909</v>
      </c>
      <c r="J533" t="s">
        <v>344</v>
      </c>
      <c r="K533" t="s">
        <v>1910</v>
      </c>
      <c r="L533" t="s">
        <v>3772</v>
      </c>
      <c r="M533" t="s">
        <v>3773</v>
      </c>
      <c r="N533" t="s">
        <v>3696</v>
      </c>
    </row>
    <row r="534" spans="1:14" x14ac:dyDescent="0.25">
      <c r="A534" t="str">
        <f t="shared" si="8"/>
        <v>3508</v>
      </c>
      <c r="B534" t="s">
        <v>5251</v>
      </c>
      <c r="C534" t="s">
        <v>3777</v>
      </c>
      <c r="D534" t="s">
        <v>3229</v>
      </c>
      <c r="E534" t="s">
        <v>3230</v>
      </c>
      <c r="F534" t="s">
        <v>3685</v>
      </c>
      <c r="G534" t="s">
        <v>3779</v>
      </c>
      <c r="I534" t="s">
        <v>512</v>
      </c>
      <c r="J534" t="s">
        <v>344</v>
      </c>
      <c r="K534" t="s">
        <v>5252</v>
      </c>
      <c r="L534" t="s">
        <v>3780</v>
      </c>
      <c r="M534" t="s">
        <v>3781</v>
      </c>
      <c r="N534" t="s">
        <v>3689</v>
      </c>
    </row>
    <row r="535" spans="1:14" x14ac:dyDescent="0.25">
      <c r="A535" t="str">
        <f t="shared" si="8"/>
        <v>3509</v>
      </c>
      <c r="B535" t="s">
        <v>3783</v>
      </c>
      <c r="C535" t="s">
        <v>3782</v>
      </c>
      <c r="D535" t="s">
        <v>3229</v>
      </c>
      <c r="E535" t="s">
        <v>3230</v>
      </c>
      <c r="F535" t="s">
        <v>3784</v>
      </c>
      <c r="G535" t="s">
        <v>3785</v>
      </c>
      <c r="I535" t="s">
        <v>420</v>
      </c>
      <c r="J535" t="s">
        <v>344</v>
      </c>
      <c r="K535" t="s">
        <v>3786</v>
      </c>
      <c r="L535" t="s">
        <v>3787</v>
      </c>
      <c r="M535" t="s">
        <v>3788</v>
      </c>
      <c r="N535" t="s">
        <v>3789</v>
      </c>
    </row>
    <row r="536" spans="1:14" x14ac:dyDescent="0.25">
      <c r="A536" t="str">
        <f t="shared" si="8"/>
        <v>3510</v>
      </c>
      <c r="B536" t="s">
        <v>3791</v>
      </c>
      <c r="C536" t="s">
        <v>3790</v>
      </c>
      <c r="D536" t="s">
        <v>3229</v>
      </c>
      <c r="E536" t="s">
        <v>3230</v>
      </c>
      <c r="F536" t="s">
        <v>3792</v>
      </c>
      <c r="G536" t="s">
        <v>5253</v>
      </c>
      <c r="I536" t="s">
        <v>512</v>
      </c>
      <c r="J536" t="s">
        <v>344</v>
      </c>
      <c r="K536" t="s">
        <v>3748</v>
      </c>
      <c r="L536" t="s">
        <v>3794</v>
      </c>
      <c r="M536" t="s">
        <v>674</v>
      </c>
      <c r="N536" t="s">
        <v>3795</v>
      </c>
    </row>
    <row r="537" spans="1:14" x14ac:dyDescent="0.25">
      <c r="A537" t="str">
        <f t="shared" si="8"/>
        <v>3513</v>
      </c>
      <c r="B537" t="s">
        <v>3805</v>
      </c>
      <c r="C537" t="s">
        <v>3804</v>
      </c>
      <c r="D537" t="s">
        <v>3229</v>
      </c>
      <c r="E537" t="s">
        <v>3230</v>
      </c>
      <c r="F537" t="s">
        <v>3806</v>
      </c>
      <c r="G537" t="s">
        <v>3807</v>
      </c>
      <c r="I537" t="s">
        <v>709</v>
      </c>
      <c r="J537" t="s">
        <v>344</v>
      </c>
      <c r="K537" t="s">
        <v>713</v>
      </c>
      <c r="L537" t="s">
        <v>3808</v>
      </c>
      <c r="M537" t="s">
        <v>5254</v>
      </c>
      <c r="N537" t="s">
        <v>3810</v>
      </c>
    </row>
    <row r="538" spans="1:14" x14ac:dyDescent="0.25">
      <c r="A538" t="str">
        <f t="shared" si="8"/>
        <v>3514</v>
      </c>
      <c r="B538" t="s">
        <v>3812</v>
      </c>
      <c r="C538" t="s">
        <v>3811</v>
      </c>
      <c r="D538" t="s">
        <v>3229</v>
      </c>
      <c r="E538" t="s">
        <v>3230</v>
      </c>
      <c r="F538" t="s">
        <v>3813</v>
      </c>
      <c r="G538" t="s">
        <v>3814</v>
      </c>
      <c r="I538" t="s">
        <v>512</v>
      </c>
      <c r="J538" t="s">
        <v>344</v>
      </c>
      <c r="K538" t="s">
        <v>2157</v>
      </c>
      <c r="L538" t="s">
        <v>3815</v>
      </c>
      <c r="M538" t="s">
        <v>674</v>
      </c>
      <c r="N538" t="s">
        <v>3816</v>
      </c>
    </row>
    <row r="539" spans="1:14" x14ac:dyDescent="0.25">
      <c r="A539" t="str">
        <f t="shared" si="8"/>
        <v>3515</v>
      </c>
      <c r="B539" t="s">
        <v>3818</v>
      </c>
      <c r="C539" t="s">
        <v>3817</v>
      </c>
      <c r="D539" t="s">
        <v>3229</v>
      </c>
      <c r="E539" t="s">
        <v>3230</v>
      </c>
      <c r="F539" t="s">
        <v>5255</v>
      </c>
      <c r="G539" t="s">
        <v>3820</v>
      </c>
      <c r="I539" t="s">
        <v>2171</v>
      </c>
      <c r="J539" t="s">
        <v>344</v>
      </c>
      <c r="K539" t="s">
        <v>3821</v>
      </c>
      <c r="L539" t="s">
        <v>3822</v>
      </c>
      <c r="M539" t="s">
        <v>674</v>
      </c>
      <c r="N539" t="s">
        <v>5256</v>
      </c>
    </row>
    <row r="540" spans="1:14" x14ac:dyDescent="0.25">
      <c r="A540" t="str">
        <f t="shared" si="8"/>
        <v>3516</v>
      </c>
      <c r="B540" t="s">
        <v>5257</v>
      </c>
      <c r="C540" t="s">
        <v>5258</v>
      </c>
      <c r="D540" t="s">
        <v>3229</v>
      </c>
      <c r="E540" t="s">
        <v>3230</v>
      </c>
      <c r="F540" t="s">
        <v>3723</v>
      </c>
      <c r="G540" t="s">
        <v>5259</v>
      </c>
      <c r="I540" t="s">
        <v>1424</v>
      </c>
      <c r="J540" t="s">
        <v>344</v>
      </c>
      <c r="K540" t="s">
        <v>1425</v>
      </c>
      <c r="L540" t="s">
        <v>5260</v>
      </c>
      <c r="M540" t="s">
        <v>5261</v>
      </c>
      <c r="N540" t="s">
        <v>3728</v>
      </c>
    </row>
    <row r="541" spans="1:14" x14ac:dyDescent="0.25">
      <c r="A541" t="str">
        <f t="shared" si="8"/>
        <v>3517</v>
      </c>
      <c r="B541" t="s">
        <v>5262</v>
      </c>
      <c r="C541" t="s">
        <v>5263</v>
      </c>
      <c r="D541" t="s">
        <v>3229</v>
      </c>
      <c r="E541" t="s">
        <v>3230</v>
      </c>
      <c r="F541" t="s">
        <v>5264</v>
      </c>
      <c r="G541" t="s">
        <v>5265</v>
      </c>
      <c r="I541" t="s">
        <v>1932</v>
      </c>
      <c r="J541" t="s">
        <v>344</v>
      </c>
      <c r="K541" t="s">
        <v>1935</v>
      </c>
      <c r="L541" t="s">
        <v>5266</v>
      </c>
      <c r="M541" t="s">
        <v>5267</v>
      </c>
      <c r="N541" t="s">
        <v>5268</v>
      </c>
    </row>
    <row r="542" spans="1:14" x14ac:dyDescent="0.25">
      <c r="A542" t="str">
        <f t="shared" si="8"/>
        <v>3518</v>
      </c>
      <c r="B542" t="s">
        <v>5269</v>
      </c>
      <c r="C542" t="s">
        <v>5270</v>
      </c>
      <c r="D542" t="s">
        <v>3229</v>
      </c>
      <c r="E542" t="s">
        <v>3230</v>
      </c>
      <c r="F542" t="s">
        <v>3685</v>
      </c>
      <c r="G542" t="s">
        <v>5271</v>
      </c>
      <c r="I542" t="s">
        <v>851</v>
      </c>
      <c r="J542" t="s">
        <v>344</v>
      </c>
      <c r="K542" t="s">
        <v>852</v>
      </c>
      <c r="L542" t="s">
        <v>5272</v>
      </c>
      <c r="M542" t="s">
        <v>674</v>
      </c>
      <c r="N542" t="s">
        <v>3689</v>
      </c>
    </row>
    <row r="543" spans="1:14" x14ac:dyDescent="0.25">
      <c r="A543" t="str">
        <f t="shared" si="8"/>
        <v>3519</v>
      </c>
      <c r="B543" t="s">
        <v>5273</v>
      </c>
      <c r="C543" t="s">
        <v>5274</v>
      </c>
      <c r="D543" t="s">
        <v>3229</v>
      </c>
      <c r="E543" t="s">
        <v>3230</v>
      </c>
      <c r="F543" t="s">
        <v>5275</v>
      </c>
      <c r="G543" t="s">
        <v>5276</v>
      </c>
      <c r="I543" t="s">
        <v>346</v>
      </c>
      <c r="J543" t="s">
        <v>344</v>
      </c>
      <c r="K543" t="s">
        <v>5277</v>
      </c>
      <c r="L543" t="s">
        <v>5278</v>
      </c>
      <c r="M543" t="s">
        <v>674</v>
      </c>
      <c r="N543" t="s">
        <v>5279</v>
      </c>
    </row>
    <row r="544" spans="1:14" x14ac:dyDescent="0.25">
      <c r="A544" t="str">
        <f t="shared" si="8"/>
        <v>3901</v>
      </c>
      <c r="B544" t="s">
        <v>4368</v>
      </c>
      <c r="C544" t="s">
        <v>2595</v>
      </c>
      <c r="D544" t="s">
        <v>349</v>
      </c>
      <c r="E544" t="s">
        <v>350</v>
      </c>
      <c r="F544" t="s">
        <v>1419</v>
      </c>
      <c r="G544" t="s">
        <v>2652</v>
      </c>
      <c r="H544" t="s">
        <v>2653</v>
      </c>
      <c r="I544" t="s">
        <v>1052</v>
      </c>
      <c r="J544" t="s">
        <v>344</v>
      </c>
      <c r="K544" t="s">
        <v>1053</v>
      </c>
      <c r="L544" t="s">
        <v>2596</v>
      </c>
      <c r="M544" t="s">
        <v>2597</v>
      </c>
      <c r="N544" t="s">
        <v>2654</v>
      </c>
    </row>
    <row r="545" spans="1:14" x14ac:dyDescent="0.25">
      <c r="A545" t="str">
        <f t="shared" si="8"/>
        <v>3902</v>
      </c>
      <c r="B545" t="s">
        <v>2598</v>
      </c>
      <c r="C545" t="s">
        <v>2599</v>
      </c>
      <c r="D545" t="s">
        <v>349</v>
      </c>
      <c r="E545" t="s">
        <v>350</v>
      </c>
      <c r="F545" t="s">
        <v>4020</v>
      </c>
      <c r="G545" t="s">
        <v>2601</v>
      </c>
      <c r="I545" t="s">
        <v>2602</v>
      </c>
      <c r="J545" t="s">
        <v>344</v>
      </c>
      <c r="K545" t="s">
        <v>2603</v>
      </c>
      <c r="L545" t="s">
        <v>2604</v>
      </c>
      <c r="M545" t="s">
        <v>2705</v>
      </c>
      <c r="N545" t="s">
        <v>5280</v>
      </c>
    </row>
  </sheetData>
  <autoFilter ref="B1:B445" xr:uid="{00000000-0009-0000-0000-000006000000}"/>
  <sortState xmlns:xlrd2="http://schemas.microsoft.com/office/spreadsheetml/2017/richdata2" ref="A2:N545">
    <sortCondition ref="A2:A545"/>
  </sortState>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AI524"/>
  <sheetViews>
    <sheetView workbookViewId="0">
      <pane xSplit="3" ySplit="2" topLeftCell="F299" activePane="bottomRight" state="frozen"/>
      <selection pane="topRight" activeCell="C1" sqref="C1"/>
      <selection pane="bottomLeft" activeCell="A2" sqref="A2"/>
      <selection pane="bottomRight" activeCell="I314" sqref="I314"/>
    </sheetView>
  </sheetViews>
  <sheetFormatPr defaultRowHeight="15" x14ac:dyDescent="0.25"/>
  <cols>
    <col min="2" max="2" width="9" bestFit="1" customWidth="1"/>
    <col min="3" max="3" width="69.85546875" bestFit="1" customWidth="1"/>
    <col min="4" max="4" width="18.140625" bestFit="1" customWidth="1"/>
    <col min="5" max="5" width="19.28515625" customWidth="1"/>
    <col min="6" max="6" width="25.7109375" customWidth="1"/>
    <col min="7" max="7" width="26.28515625" customWidth="1"/>
    <col min="8" max="8" width="9.7109375" customWidth="1"/>
    <col min="9" max="9" width="16" customWidth="1"/>
    <col min="10" max="10" width="7.42578125" customWidth="1"/>
    <col min="11" max="11" width="6" customWidth="1"/>
    <col min="12" max="13" width="12.28515625" customWidth="1"/>
    <col min="14" max="14" width="39.42578125" customWidth="1"/>
    <col min="15" max="15" width="34.42578125" bestFit="1" customWidth="1"/>
    <col min="16" max="16" width="7.7109375" bestFit="1" customWidth="1"/>
    <col min="17" max="17" width="7.85546875" bestFit="1" customWidth="1"/>
    <col min="18" max="20" width="11.140625" customWidth="1"/>
  </cols>
  <sheetData>
    <row r="1" spans="1:35" x14ac:dyDescent="0.25">
      <c r="B1" s="28" t="s">
        <v>2816</v>
      </c>
    </row>
    <row r="2" spans="1:35" s="30" customFormat="1" ht="36" x14ac:dyDescent="0.25">
      <c r="A2" s="30" t="s">
        <v>326</v>
      </c>
      <c r="B2" s="29" t="s">
        <v>331</v>
      </c>
      <c r="C2" s="29" t="s">
        <v>330</v>
      </c>
      <c r="D2" s="29" t="s">
        <v>332</v>
      </c>
      <c r="E2" s="29" t="s">
        <v>333</v>
      </c>
      <c r="F2" s="29" t="s">
        <v>334</v>
      </c>
      <c r="G2" s="29" t="s">
        <v>335</v>
      </c>
      <c r="H2" s="29" t="s">
        <v>336</v>
      </c>
      <c r="I2" s="29" t="s">
        <v>337</v>
      </c>
      <c r="J2" s="29" t="s">
        <v>338</v>
      </c>
      <c r="K2" s="29" t="s">
        <v>339</v>
      </c>
      <c r="L2" s="29" t="s">
        <v>340</v>
      </c>
      <c r="M2" s="29" t="s">
        <v>341</v>
      </c>
      <c r="N2" s="29" t="s">
        <v>342</v>
      </c>
      <c r="O2" s="29" t="s">
        <v>2817</v>
      </c>
      <c r="P2" s="30" t="s">
        <v>2818</v>
      </c>
      <c r="Q2" s="30" t="s">
        <v>2819</v>
      </c>
      <c r="R2" s="30" t="s">
        <v>2820</v>
      </c>
      <c r="S2" s="30" t="s">
        <v>2821</v>
      </c>
      <c r="T2" s="30" t="s">
        <v>2822</v>
      </c>
      <c r="X2"/>
      <c r="Y2"/>
      <c r="Z2"/>
      <c r="AA2"/>
      <c r="AB2"/>
      <c r="AC2"/>
      <c r="AD2"/>
      <c r="AE2"/>
      <c r="AF2"/>
      <c r="AG2"/>
      <c r="AH2"/>
      <c r="AI2"/>
    </row>
    <row r="3" spans="1:35" x14ac:dyDescent="0.25">
      <c r="A3" t="str">
        <f>LEFT(B3,4)</f>
        <v>0001</v>
      </c>
      <c r="B3" s="2" t="s">
        <v>348</v>
      </c>
      <c r="C3" t="s">
        <v>347</v>
      </c>
      <c r="D3" t="s">
        <v>349</v>
      </c>
      <c r="E3" t="s">
        <v>350</v>
      </c>
      <c r="F3" t="s">
        <v>351</v>
      </c>
      <c r="G3" t="s">
        <v>2489</v>
      </c>
      <c r="I3" t="s">
        <v>347</v>
      </c>
      <c r="J3" t="s">
        <v>344</v>
      </c>
      <c r="K3" s="2" t="s">
        <v>352</v>
      </c>
      <c r="L3" t="s">
        <v>353</v>
      </c>
      <c r="M3" t="s">
        <v>354</v>
      </c>
      <c r="N3" t="s">
        <v>355</v>
      </c>
      <c r="O3" t="s">
        <v>2823</v>
      </c>
      <c r="P3" s="12">
        <v>1</v>
      </c>
      <c r="Q3" s="12" t="s">
        <v>2824</v>
      </c>
      <c r="R3" s="31" t="s">
        <v>2825</v>
      </c>
      <c r="S3" t="s">
        <v>2826</v>
      </c>
      <c r="T3">
        <v>1</v>
      </c>
      <c r="AI3" s="2"/>
    </row>
    <row r="4" spans="1:35" x14ac:dyDescent="0.25">
      <c r="A4" t="str">
        <f t="shared" ref="A4:A67" si="0">LEFT(B4,4)</f>
        <v>0002</v>
      </c>
      <c r="B4" s="2" t="s">
        <v>2827</v>
      </c>
      <c r="C4" t="s">
        <v>2828</v>
      </c>
      <c r="D4" t="s">
        <v>349</v>
      </c>
      <c r="E4" t="s">
        <v>350</v>
      </c>
      <c r="F4" t="s">
        <v>2623</v>
      </c>
      <c r="G4" t="s">
        <v>2829</v>
      </c>
      <c r="I4" t="s">
        <v>356</v>
      </c>
      <c r="J4" t="s">
        <v>344</v>
      </c>
      <c r="K4" s="2" t="s">
        <v>357</v>
      </c>
      <c r="L4" t="s">
        <v>358</v>
      </c>
      <c r="M4" t="s">
        <v>359</v>
      </c>
      <c r="N4" t="s">
        <v>2625</v>
      </c>
      <c r="O4" t="s">
        <v>2830</v>
      </c>
      <c r="P4" s="12">
        <v>0</v>
      </c>
      <c r="Q4" s="12" t="s">
        <v>2824</v>
      </c>
      <c r="R4" s="31" t="s">
        <v>2825</v>
      </c>
      <c r="S4" t="s">
        <v>2826</v>
      </c>
      <c r="T4">
        <v>2</v>
      </c>
      <c r="AI4" s="2"/>
    </row>
    <row r="5" spans="1:35" x14ac:dyDescent="0.25">
      <c r="A5" t="str">
        <f t="shared" si="0"/>
        <v>0003</v>
      </c>
      <c r="B5" s="2" t="s">
        <v>363</v>
      </c>
      <c r="C5" t="s">
        <v>362</v>
      </c>
      <c r="D5" t="s">
        <v>349</v>
      </c>
      <c r="E5" t="s">
        <v>350</v>
      </c>
      <c r="F5" t="s">
        <v>2626</v>
      </c>
      <c r="G5" t="s">
        <v>364</v>
      </c>
      <c r="H5" t="s">
        <v>365</v>
      </c>
      <c r="I5" t="s">
        <v>362</v>
      </c>
      <c r="J5" t="s">
        <v>344</v>
      </c>
      <c r="K5" s="2" t="s">
        <v>366</v>
      </c>
      <c r="L5" t="s">
        <v>367</v>
      </c>
      <c r="M5" t="s">
        <v>368</v>
      </c>
      <c r="N5" t="s">
        <v>2627</v>
      </c>
      <c r="O5" t="s">
        <v>2831</v>
      </c>
      <c r="P5" s="12">
        <v>1</v>
      </c>
      <c r="Q5" s="12" t="s">
        <v>2824</v>
      </c>
      <c r="R5" s="31" t="s">
        <v>2825</v>
      </c>
      <c r="S5" t="s">
        <v>2826</v>
      </c>
      <c r="T5">
        <v>3</v>
      </c>
      <c r="AI5" s="2"/>
    </row>
    <row r="6" spans="1:35" x14ac:dyDescent="0.25">
      <c r="A6" t="str">
        <f t="shared" si="0"/>
        <v>0004</v>
      </c>
      <c r="B6" s="2" t="s">
        <v>2832</v>
      </c>
      <c r="C6" t="s">
        <v>2833</v>
      </c>
      <c r="D6" t="s">
        <v>349</v>
      </c>
      <c r="E6" t="s">
        <v>350</v>
      </c>
      <c r="F6" t="s">
        <v>2834</v>
      </c>
      <c r="G6" t="s">
        <v>2835</v>
      </c>
      <c r="I6" t="s">
        <v>369</v>
      </c>
      <c r="J6" t="s">
        <v>344</v>
      </c>
      <c r="K6" s="2" t="s">
        <v>370</v>
      </c>
      <c r="L6" t="s">
        <v>2836</v>
      </c>
      <c r="M6" t="s">
        <v>371</v>
      </c>
      <c r="N6" t="s">
        <v>2837</v>
      </c>
      <c r="O6" t="s">
        <v>2830</v>
      </c>
      <c r="P6" s="12">
        <v>0</v>
      </c>
      <c r="Q6" s="12" t="s">
        <v>2824</v>
      </c>
      <c r="R6" s="31" t="s">
        <v>2825</v>
      </c>
      <c r="S6" t="s">
        <v>2826</v>
      </c>
      <c r="T6">
        <v>4</v>
      </c>
      <c r="AI6" s="2"/>
    </row>
    <row r="7" spans="1:35" x14ac:dyDescent="0.25">
      <c r="A7" t="str">
        <f t="shared" si="0"/>
        <v>0005</v>
      </c>
      <c r="B7" s="2" t="s">
        <v>378</v>
      </c>
      <c r="C7" t="s">
        <v>377</v>
      </c>
      <c r="D7" t="s">
        <v>349</v>
      </c>
      <c r="E7" t="s">
        <v>350</v>
      </c>
      <c r="F7" t="s">
        <v>2490</v>
      </c>
      <c r="G7" t="s">
        <v>379</v>
      </c>
      <c r="H7" t="s">
        <v>365</v>
      </c>
      <c r="I7" t="s">
        <v>380</v>
      </c>
      <c r="J7" t="s">
        <v>344</v>
      </c>
      <c r="K7" s="2" t="s">
        <v>381</v>
      </c>
      <c r="L7" t="s">
        <v>382</v>
      </c>
      <c r="M7" t="s">
        <v>383</v>
      </c>
      <c r="N7" t="s">
        <v>2491</v>
      </c>
      <c r="O7" t="s">
        <v>2823</v>
      </c>
      <c r="P7" s="12">
        <v>1</v>
      </c>
      <c r="Q7" s="12" t="s">
        <v>2838</v>
      </c>
      <c r="R7" s="31" t="s">
        <v>2825</v>
      </c>
      <c r="S7" t="s">
        <v>2839</v>
      </c>
      <c r="T7">
        <v>5</v>
      </c>
      <c r="AI7" s="2"/>
    </row>
    <row r="8" spans="1:35" x14ac:dyDescent="0.25">
      <c r="A8" t="str">
        <f t="shared" si="0"/>
        <v>0006</v>
      </c>
      <c r="B8" s="2" t="s">
        <v>2840</v>
      </c>
      <c r="C8" t="s">
        <v>2841</v>
      </c>
      <c r="D8" t="s">
        <v>349</v>
      </c>
      <c r="E8" t="s">
        <v>350</v>
      </c>
      <c r="F8" t="s">
        <v>2588</v>
      </c>
      <c r="G8" t="s">
        <v>2842</v>
      </c>
      <c r="I8" t="s">
        <v>384</v>
      </c>
      <c r="J8" t="s">
        <v>344</v>
      </c>
      <c r="K8" s="2" t="s">
        <v>385</v>
      </c>
      <c r="L8" t="s">
        <v>386</v>
      </c>
      <c r="M8" t="s">
        <v>387</v>
      </c>
      <c r="N8" t="s">
        <v>2589</v>
      </c>
      <c r="O8" t="s">
        <v>2830</v>
      </c>
      <c r="P8" s="12">
        <v>0</v>
      </c>
      <c r="Q8" s="12" t="s">
        <v>2824</v>
      </c>
      <c r="R8" s="31" t="s">
        <v>2825</v>
      </c>
      <c r="S8" t="s">
        <v>2826</v>
      </c>
      <c r="T8">
        <v>6</v>
      </c>
      <c r="AI8" s="2"/>
    </row>
    <row r="9" spans="1:35" x14ac:dyDescent="0.25">
      <c r="A9" t="str">
        <f t="shared" si="0"/>
        <v>0007</v>
      </c>
      <c r="B9" s="2" t="s">
        <v>390</v>
      </c>
      <c r="C9" t="s">
        <v>389</v>
      </c>
      <c r="D9" t="s">
        <v>349</v>
      </c>
      <c r="E9" t="s">
        <v>350</v>
      </c>
      <c r="F9" t="s">
        <v>2843</v>
      </c>
      <c r="G9" t="s">
        <v>391</v>
      </c>
      <c r="I9" t="s">
        <v>389</v>
      </c>
      <c r="J9" t="s">
        <v>344</v>
      </c>
      <c r="K9" s="2" t="s">
        <v>392</v>
      </c>
      <c r="L9" t="s">
        <v>393</v>
      </c>
      <c r="M9" t="s">
        <v>394</v>
      </c>
      <c r="N9" t="s">
        <v>2844</v>
      </c>
      <c r="O9" t="s">
        <v>2823</v>
      </c>
      <c r="P9" s="12">
        <v>1</v>
      </c>
      <c r="Q9" s="12" t="s">
        <v>2838</v>
      </c>
      <c r="R9" s="31" t="s">
        <v>2825</v>
      </c>
      <c r="S9" t="s">
        <v>2826</v>
      </c>
      <c r="T9">
        <v>7</v>
      </c>
      <c r="AI9" s="2"/>
    </row>
    <row r="10" spans="1:35" x14ac:dyDescent="0.25">
      <c r="A10" t="str">
        <f t="shared" si="0"/>
        <v>0008</v>
      </c>
      <c r="B10" s="2" t="s">
        <v>396</v>
      </c>
      <c r="C10" t="s">
        <v>395</v>
      </c>
      <c r="D10" t="s">
        <v>349</v>
      </c>
      <c r="E10" t="s">
        <v>350</v>
      </c>
      <c r="F10" t="s">
        <v>397</v>
      </c>
      <c r="G10" t="s">
        <v>398</v>
      </c>
      <c r="I10" t="s">
        <v>395</v>
      </c>
      <c r="J10" t="s">
        <v>344</v>
      </c>
      <c r="K10" s="2" t="s">
        <v>399</v>
      </c>
      <c r="L10" t="s">
        <v>400</v>
      </c>
      <c r="M10" t="s">
        <v>401</v>
      </c>
      <c r="N10" t="s">
        <v>402</v>
      </c>
      <c r="O10" t="s">
        <v>2845</v>
      </c>
      <c r="P10" s="12">
        <v>1</v>
      </c>
      <c r="Q10" s="12" t="s">
        <v>2824</v>
      </c>
      <c r="R10" s="31" t="s">
        <v>2825</v>
      </c>
      <c r="S10" t="s">
        <v>2826</v>
      </c>
      <c r="T10">
        <v>8</v>
      </c>
      <c r="AI10" s="2"/>
    </row>
    <row r="11" spans="1:35" x14ac:dyDescent="0.25">
      <c r="A11" t="str">
        <f t="shared" si="0"/>
        <v>0009</v>
      </c>
      <c r="B11" s="2" t="s">
        <v>406</v>
      </c>
      <c r="C11" t="s">
        <v>405</v>
      </c>
      <c r="D11" t="s">
        <v>349</v>
      </c>
      <c r="E11" t="s">
        <v>350</v>
      </c>
      <c r="F11" t="s">
        <v>407</v>
      </c>
      <c r="G11" t="s">
        <v>408</v>
      </c>
      <c r="I11" t="s">
        <v>405</v>
      </c>
      <c r="J11" t="s">
        <v>344</v>
      </c>
      <c r="K11" s="2" t="s">
        <v>409</v>
      </c>
      <c r="L11" t="s">
        <v>410</v>
      </c>
      <c r="M11" t="s">
        <v>411</v>
      </c>
      <c r="N11" t="s">
        <v>412</v>
      </c>
      <c r="O11" t="s">
        <v>2823</v>
      </c>
      <c r="P11" s="12">
        <v>1</v>
      </c>
      <c r="Q11" s="12" t="s">
        <v>2824</v>
      </c>
      <c r="R11" s="31" t="s">
        <v>2825</v>
      </c>
      <c r="S11" t="s">
        <v>2826</v>
      </c>
      <c r="T11">
        <v>9</v>
      </c>
      <c r="AI11" s="2"/>
    </row>
    <row r="12" spans="1:35" x14ac:dyDescent="0.25">
      <c r="A12" t="str">
        <f t="shared" si="0"/>
        <v>0010</v>
      </c>
      <c r="B12" s="2" t="s">
        <v>422</v>
      </c>
      <c r="C12" t="s">
        <v>421</v>
      </c>
      <c r="D12" t="s">
        <v>349</v>
      </c>
      <c r="E12" t="s">
        <v>350</v>
      </c>
      <c r="F12" t="s">
        <v>423</v>
      </c>
      <c r="G12" t="s">
        <v>424</v>
      </c>
      <c r="I12" t="s">
        <v>421</v>
      </c>
      <c r="J12" t="s">
        <v>344</v>
      </c>
      <c r="K12" s="2" t="s">
        <v>425</v>
      </c>
      <c r="L12" t="s">
        <v>426</v>
      </c>
      <c r="M12" t="s">
        <v>427</v>
      </c>
      <c r="N12" t="s">
        <v>428</v>
      </c>
      <c r="O12" t="s">
        <v>2823</v>
      </c>
      <c r="P12" s="12">
        <v>1</v>
      </c>
      <c r="Q12" s="12" t="s">
        <v>2824</v>
      </c>
      <c r="R12" s="31" t="s">
        <v>2825</v>
      </c>
      <c r="S12" t="s">
        <v>2826</v>
      </c>
      <c r="T12">
        <v>10</v>
      </c>
      <c r="AI12" s="2"/>
    </row>
    <row r="13" spans="1:35" x14ac:dyDescent="0.25">
      <c r="A13" t="str">
        <f t="shared" si="0"/>
        <v>0011</v>
      </c>
      <c r="B13" s="2" t="s">
        <v>2846</v>
      </c>
      <c r="C13" t="s">
        <v>2847</v>
      </c>
      <c r="D13" t="s">
        <v>349</v>
      </c>
      <c r="E13" t="s">
        <v>350</v>
      </c>
      <c r="F13" t="s">
        <v>429</v>
      </c>
      <c r="G13" t="s">
        <v>430</v>
      </c>
      <c r="I13" t="s">
        <v>431</v>
      </c>
      <c r="J13" t="s">
        <v>344</v>
      </c>
      <c r="K13" s="2" t="s">
        <v>432</v>
      </c>
      <c r="L13" t="s">
        <v>2723</v>
      </c>
      <c r="M13" t="s">
        <v>433</v>
      </c>
      <c r="N13" t="s">
        <v>434</v>
      </c>
      <c r="O13" t="s">
        <v>2830</v>
      </c>
      <c r="P13" s="12">
        <v>0</v>
      </c>
      <c r="Q13" s="12" t="s">
        <v>2824</v>
      </c>
      <c r="R13" s="31" t="s">
        <v>2825</v>
      </c>
      <c r="S13" t="s">
        <v>2826</v>
      </c>
      <c r="T13">
        <v>11</v>
      </c>
      <c r="AI13" s="2"/>
    </row>
    <row r="14" spans="1:35" x14ac:dyDescent="0.25">
      <c r="A14" t="str">
        <f t="shared" si="0"/>
        <v>0012</v>
      </c>
      <c r="B14" s="2" t="s">
        <v>2848</v>
      </c>
      <c r="C14" t="s">
        <v>2849</v>
      </c>
      <c r="D14" t="s">
        <v>349</v>
      </c>
      <c r="E14" t="s">
        <v>350</v>
      </c>
      <c r="F14" t="s">
        <v>438</v>
      </c>
      <c r="G14" t="s">
        <v>439</v>
      </c>
      <c r="I14" t="s">
        <v>2813</v>
      </c>
      <c r="J14" t="s">
        <v>344</v>
      </c>
      <c r="K14" s="2" t="s">
        <v>2681</v>
      </c>
      <c r="L14" t="s">
        <v>440</v>
      </c>
      <c r="M14" t="s">
        <v>441</v>
      </c>
      <c r="N14" t="s">
        <v>2850</v>
      </c>
      <c r="O14" t="s">
        <v>2830</v>
      </c>
      <c r="P14" s="12">
        <v>0</v>
      </c>
      <c r="Q14" s="12" t="s">
        <v>2824</v>
      </c>
      <c r="R14" s="31" t="s">
        <v>2825</v>
      </c>
      <c r="S14" t="s">
        <v>2826</v>
      </c>
      <c r="T14">
        <v>12</v>
      </c>
      <c r="AI14" s="2"/>
    </row>
    <row r="15" spans="1:35" x14ac:dyDescent="0.25">
      <c r="A15" t="str">
        <f t="shared" si="0"/>
        <v>0013</v>
      </c>
      <c r="B15" s="2" t="s">
        <v>2851</v>
      </c>
      <c r="C15" t="s">
        <v>2852</v>
      </c>
      <c r="D15" t="s">
        <v>349</v>
      </c>
      <c r="E15" t="s">
        <v>350</v>
      </c>
      <c r="F15" t="s">
        <v>442</v>
      </c>
      <c r="G15" t="s">
        <v>2853</v>
      </c>
      <c r="I15" t="s">
        <v>443</v>
      </c>
      <c r="J15" t="s">
        <v>344</v>
      </c>
      <c r="K15" s="2" t="s">
        <v>444</v>
      </c>
      <c r="L15" t="s">
        <v>445</v>
      </c>
      <c r="M15" t="s">
        <v>446</v>
      </c>
      <c r="N15" t="s">
        <v>2854</v>
      </c>
      <c r="O15" t="s">
        <v>2830</v>
      </c>
      <c r="P15" s="12">
        <v>0</v>
      </c>
      <c r="Q15" s="12" t="s">
        <v>2824</v>
      </c>
      <c r="R15" s="31" t="s">
        <v>2825</v>
      </c>
      <c r="S15" t="s">
        <v>2826</v>
      </c>
      <c r="T15">
        <v>13</v>
      </c>
      <c r="AI15" s="2"/>
    </row>
    <row r="16" spans="1:35" x14ac:dyDescent="0.25">
      <c r="A16" t="str">
        <f t="shared" si="0"/>
        <v>0014</v>
      </c>
      <c r="B16" s="2" t="s">
        <v>448</v>
      </c>
      <c r="C16" t="s">
        <v>447</v>
      </c>
      <c r="D16" t="s">
        <v>349</v>
      </c>
      <c r="E16" t="s">
        <v>350</v>
      </c>
      <c r="F16" t="s">
        <v>449</v>
      </c>
      <c r="G16" t="s">
        <v>450</v>
      </c>
      <c r="I16" t="s">
        <v>447</v>
      </c>
      <c r="J16" t="s">
        <v>344</v>
      </c>
      <c r="K16" s="2" t="s">
        <v>451</v>
      </c>
      <c r="L16" t="s">
        <v>452</v>
      </c>
      <c r="M16" t="s">
        <v>453</v>
      </c>
      <c r="N16" t="s">
        <v>454</v>
      </c>
      <c r="O16" t="s">
        <v>2823</v>
      </c>
      <c r="P16" s="12">
        <v>1</v>
      </c>
      <c r="Q16" s="12" t="s">
        <v>2824</v>
      </c>
      <c r="R16" s="31" t="s">
        <v>2825</v>
      </c>
      <c r="S16" t="s">
        <v>2826</v>
      </c>
      <c r="T16">
        <v>14</v>
      </c>
      <c r="AI16" s="2"/>
    </row>
    <row r="17" spans="1:35" x14ac:dyDescent="0.25">
      <c r="A17" t="str">
        <f t="shared" si="0"/>
        <v>0015</v>
      </c>
      <c r="B17" s="2" t="s">
        <v>2855</v>
      </c>
      <c r="C17" t="s">
        <v>2856</v>
      </c>
      <c r="D17" t="s">
        <v>349</v>
      </c>
      <c r="E17" t="s">
        <v>350</v>
      </c>
      <c r="F17" t="s">
        <v>2583</v>
      </c>
      <c r="G17" t="s">
        <v>2857</v>
      </c>
      <c r="I17" t="s">
        <v>462</v>
      </c>
      <c r="J17" t="s">
        <v>344</v>
      </c>
      <c r="K17" s="2" t="s">
        <v>463</v>
      </c>
      <c r="L17" t="s">
        <v>464</v>
      </c>
      <c r="M17" t="s">
        <v>465</v>
      </c>
      <c r="N17" t="s">
        <v>2584</v>
      </c>
      <c r="O17" t="s">
        <v>2830</v>
      </c>
      <c r="P17" s="12">
        <v>0</v>
      </c>
      <c r="Q17" s="12" t="s">
        <v>2824</v>
      </c>
      <c r="R17" s="31" t="s">
        <v>2825</v>
      </c>
      <c r="S17" t="s">
        <v>2826</v>
      </c>
      <c r="T17">
        <v>15</v>
      </c>
      <c r="AI17" s="2"/>
    </row>
    <row r="18" spans="1:35" x14ac:dyDescent="0.25">
      <c r="A18" t="str">
        <f t="shared" si="0"/>
        <v>0016</v>
      </c>
      <c r="B18" s="2" t="s">
        <v>470</v>
      </c>
      <c r="C18" t="s">
        <v>469</v>
      </c>
      <c r="D18" t="s">
        <v>349</v>
      </c>
      <c r="E18" t="s">
        <v>350</v>
      </c>
      <c r="F18" t="s">
        <v>471</v>
      </c>
      <c r="G18" t="s">
        <v>472</v>
      </c>
      <c r="I18" t="s">
        <v>469</v>
      </c>
      <c r="J18" t="s">
        <v>344</v>
      </c>
      <c r="K18" s="2" t="s">
        <v>473</v>
      </c>
      <c r="L18" t="s">
        <v>474</v>
      </c>
      <c r="M18" t="s">
        <v>475</v>
      </c>
      <c r="N18" t="s">
        <v>476</v>
      </c>
      <c r="O18" t="s">
        <v>2823</v>
      </c>
      <c r="P18" s="12">
        <v>1</v>
      </c>
      <c r="Q18" s="12" t="s">
        <v>2838</v>
      </c>
      <c r="R18" s="31" t="s">
        <v>2825</v>
      </c>
      <c r="S18" t="s">
        <v>2839</v>
      </c>
      <c r="T18">
        <v>16</v>
      </c>
      <c r="AI18" s="2"/>
    </row>
    <row r="19" spans="1:35" x14ac:dyDescent="0.25">
      <c r="A19" t="str">
        <f t="shared" si="0"/>
        <v>0017</v>
      </c>
      <c r="B19" s="2" t="s">
        <v>478</v>
      </c>
      <c r="C19" t="s">
        <v>477</v>
      </c>
      <c r="D19" t="s">
        <v>349</v>
      </c>
      <c r="E19" t="s">
        <v>350</v>
      </c>
      <c r="F19" t="s">
        <v>479</v>
      </c>
      <c r="G19" t="s">
        <v>480</v>
      </c>
      <c r="I19" t="s">
        <v>477</v>
      </c>
      <c r="J19" t="s">
        <v>344</v>
      </c>
      <c r="K19" s="2" t="s">
        <v>481</v>
      </c>
      <c r="L19" t="s">
        <v>482</v>
      </c>
      <c r="M19" t="s">
        <v>483</v>
      </c>
      <c r="N19" t="s">
        <v>484</v>
      </c>
      <c r="O19" t="s">
        <v>2823</v>
      </c>
      <c r="P19" s="12">
        <v>1</v>
      </c>
      <c r="Q19" s="12" t="s">
        <v>2824</v>
      </c>
      <c r="R19" s="31" t="s">
        <v>2825</v>
      </c>
      <c r="S19" t="s">
        <v>2826</v>
      </c>
      <c r="T19">
        <v>17</v>
      </c>
      <c r="AI19" s="2"/>
    </row>
    <row r="20" spans="1:35" x14ac:dyDescent="0.25">
      <c r="A20" t="str">
        <f t="shared" si="0"/>
        <v>0018</v>
      </c>
      <c r="B20" s="2" t="s">
        <v>486</v>
      </c>
      <c r="C20" t="s">
        <v>485</v>
      </c>
      <c r="D20" t="s">
        <v>349</v>
      </c>
      <c r="E20" t="s">
        <v>350</v>
      </c>
      <c r="F20" t="s">
        <v>2630</v>
      </c>
      <c r="G20" t="s">
        <v>487</v>
      </c>
      <c r="I20" t="s">
        <v>485</v>
      </c>
      <c r="J20" t="s">
        <v>344</v>
      </c>
      <c r="K20" s="2" t="s">
        <v>488</v>
      </c>
      <c r="L20" t="s">
        <v>489</v>
      </c>
      <c r="M20" t="s">
        <v>490</v>
      </c>
      <c r="N20" t="s">
        <v>2631</v>
      </c>
      <c r="O20" t="s">
        <v>2823</v>
      </c>
      <c r="P20" s="12">
        <v>1</v>
      </c>
      <c r="Q20" s="12" t="s">
        <v>2824</v>
      </c>
      <c r="R20" s="31" t="s">
        <v>2825</v>
      </c>
      <c r="S20" t="s">
        <v>2826</v>
      </c>
      <c r="T20">
        <v>18</v>
      </c>
      <c r="AI20" s="2"/>
    </row>
    <row r="21" spans="1:35" x14ac:dyDescent="0.25">
      <c r="A21" t="str">
        <f t="shared" si="0"/>
        <v>0019</v>
      </c>
      <c r="B21" s="2" t="s">
        <v>2858</v>
      </c>
      <c r="C21" t="s">
        <v>2859</v>
      </c>
      <c r="D21" t="s">
        <v>349</v>
      </c>
      <c r="E21" t="s">
        <v>350</v>
      </c>
      <c r="F21" t="s">
        <v>491</v>
      </c>
      <c r="G21" t="s">
        <v>2860</v>
      </c>
      <c r="I21" t="s">
        <v>492</v>
      </c>
      <c r="J21" t="s">
        <v>344</v>
      </c>
      <c r="K21" s="2" t="s">
        <v>493</v>
      </c>
      <c r="L21" t="s">
        <v>2861</v>
      </c>
      <c r="M21" t="s">
        <v>2862</v>
      </c>
      <c r="N21" t="s">
        <v>494</v>
      </c>
      <c r="O21" t="s">
        <v>2830</v>
      </c>
      <c r="P21" s="12">
        <v>0</v>
      </c>
      <c r="Q21" s="12" t="s">
        <v>2824</v>
      </c>
      <c r="R21" s="31" t="s">
        <v>2825</v>
      </c>
      <c r="S21" t="s">
        <v>2826</v>
      </c>
      <c r="T21">
        <v>19</v>
      </c>
      <c r="AI21" s="2"/>
    </row>
    <row r="22" spans="1:35" x14ac:dyDescent="0.25">
      <c r="A22" t="str">
        <f t="shared" si="0"/>
        <v>0020</v>
      </c>
      <c r="B22" s="2" t="s">
        <v>501</v>
      </c>
      <c r="C22" t="s">
        <v>500</v>
      </c>
      <c r="D22" t="s">
        <v>349</v>
      </c>
      <c r="E22" t="s">
        <v>350</v>
      </c>
      <c r="F22" t="s">
        <v>502</v>
      </c>
      <c r="G22" t="s">
        <v>503</v>
      </c>
      <c r="I22" t="s">
        <v>504</v>
      </c>
      <c r="J22" t="s">
        <v>344</v>
      </c>
      <c r="K22" s="2" t="s">
        <v>505</v>
      </c>
      <c r="L22" t="s">
        <v>506</v>
      </c>
      <c r="M22" t="s">
        <v>507</v>
      </c>
      <c r="N22" t="s">
        <v>2492</v>
      </c>
      <c r="O22" t="s">
        <v>2823</v>
      </c>
      <c r="P22" s="12">
        <v>1</v>
      </c>
      <c r="Q22" s="12" t="s">
        <v>2838</v>
      </c>
      <c r="R22" s="31" t="s">
        <v>2825</v>
      </c>
      <c r="S22" t="s">
        <v>2826</v>
      </c>
      <c r="T22">
        <v>20</v>
      </c>
      <c r="AI22" s="2"/>
    </row>
    <row r="23" spans="1:35" x14ac:dyDescent="0.25">
      <c r="A23" t="str">
        <f t="shared" si="0"/>
        <v>0021</v>
      </c>
      <c r="B23" s="2" t="s">
        <v>2863</v>
      </c>
      <c r="C23" t="s">
        <v>2864</v>
      </c>
      <c r="D23" t="s">
        <v>349</v>
      </c>
      <c r="E23" t="s">
        <v>350</v>
      </c>
      <c r="F23" t="s">
        <v>2865</v>
      </c>
      <c r="G23" t="s">
        <v>508</v>
      </c>
      <c r="I23" t="s">
        <v>509</v>
      </c>
      <c r="J23" t="s">
        <v>344</v>
      </c>
      <c r="K23" s="2" t="s">
        <v>510</v>
      </c>
      <c r="L23" t="s">
        <v>2621</v>
      </c>
      <c r="M23" t="s">
        <v>511</v>
      </c>
      <c r="N23" t="s">
        <v>2866</v>
      </c>
      <c r="O23" t="s">
        <v>2830</v>
      </c>
      <c r="P23" s="12">
        <v>0</v>
      </c>
      <c r="Q23" s="12" t="s">
        <v>2824</v>
      </c>
      <c r="R23" s="31" t="s">
        <v>2825</v>
      </c>
      <c r="S23" t="s">
        <v>2826</v>
      </c>
      <c r="T23">
        <v>21</v>
      </c>
      <c r="AI23" s="2"/>
    </row>
    <row r="24" spans="1:35" x14ac:dyDescent="0.25">
      <c r="A24" t="str">
        <f t="shared" si="0"/>
        <v>0022</v>
      </c>
      <c r="B24" s="2" t="s">
        <v>2867</v>
      </c>
      <c r="C24" t="s">
        <v>2868</v>
      </c>
      <c r="D24" t="s">
        <v>349</v>
      </c>
      <c r="E24" t="s">
        <v>350</v>
      </c>
      <c r="F24" t="s">
        <v>513</v>
      </c>
      <c r="G24" t="s">
        <v>514</v>
      </c>
      <c r="I24" t="s">
        <v>515</v>
      </c>
      <c r="J24" t="s">
        <v>344</v>
      </c>
      <c r="K24" s="2" t="s">
        <v>516</v>
      </c>
      <c r="L24" t="s">
        <v>517</v>
      </c>
      <c r="M24" t="s">
        <v>518</v>
      </c>
      <c r="N24" t="s">
        <v>519</v>
      </c>
      <c r="O24" t="s">
        <v>2830</v>
      </c>
      <c r="P24" s="12">
        <v>0</v>
      </c>
      <c r="Q24" s="12" t="s">
        <v>2824</v>
      </c>
      <c r="R24" s="31" t="s">
        <v>2825</v>
      </c>
      <c r="S24" t="s">
        <v>2826</v>
      </c>
      <c r="T24">
        <v>22</v>
      </c>
      <c r="AI24" s="2"/>
    </row>
    <row r="25" spans="1:35" x14ac:dyDescent="0.25">
      <c r="A25" t="str">
        <f t="shared" si="0"/>
        <v>0023</v>
      </c>
      <c r="B25" s="2" t="s">
        <v>521</v>
      </c>
      <c r="C25" t="s">
        <v>520</v>
      </c>
      <c r="D25" t="s">
        <v>349</v>
      </c>
      <c r="E25" t="s">
        <v>350</v>
      </c>
      <c r="F25" t="s">
        <v>522</v>
      </c>
      <c r="G25" t="s">
        <v>523</v>
      </c>
      <c r="I25" t="s">
        <v>520</v>
      </c>
      <c r="J25" t="s">
        <v>344</v>
      </c>
      <c r="K25" s="2" t="s">
        <v>524</v>
      </c>
      <c r="L25" t="s">
        <v>525</v>
      </c>
      <c r="M25" t="s">
        <v>526</v>
      </c>
      <c r="N25" t="s">
        <v>527</v>
      </c>
      <c r="O25" t="s">
        <v>2823</v>
      </c>
      <c r="P25" s="12">
        <v>1</v>
      </c>
      <c r="Q25" s="12" t="s">
        <v>2824</v>
      </c>
      <c r="R25" s="31" t="s">
        <v>2825</v>
      </c>
      <c r="S25" t="s">
        <v>2826</v>
      </c>
      <c r="T25">
        <v>23</v>
      </c>
      <c r="AI25" s="2"/>
    </row>
    <row r="26" spans="1:35" x14ac:dyDescent="0.25">
      <c r="A26" t="str">
        <f t="shared" si="0"/>
        <v>0024</v>
      </c>
      <c r="B26" s="2" t="s">
        <v>529</v>
      </c>
      <c r="C26" t="s">
        <v>528</v>
      </c>
      <c r="D26" t="s">
        <v>349</v>
      </c>
      <c r="E26" t="s">
        <v>350</v>
      </c>
      <c r="F26" t="s">
        <v>530</v>
      </c>
      <c r="G26" t="s">
        <v>531</v>
      </c>
      <c r="I26" t="s">
        <v>528</v>
      </c>
      <c r="J26" t="s">
        <v>344</v>
      </c>
      <c r="K26" s="2" t="s">
        <v>532</v>
      </c>
      <c r="L26" t="s">
        <v>533</v>
      </c>
      <c r="M26" t="s">
        <v>534</v>
      </c>
      <c r="N26" t="s">
        <v>535</v>
      </c>
      <c r="O26" t="s">
        <v>2823</v>
      </c>
      <c r="P26" s="12">
        <v>1</v>
      </c>
      <c r="Q26" s="12" t="s">
        <v>2824</v>
      </c>
      <c r="R26" s="31" t="s">
        <v>2825</v>
      </c>
      <c r="S26" t="s">
        <v>2826</v>
      </c>
      <c r="T26">
        <v>24</v>
      </c>
      <c r="AI26" s="2"/>
    </row>
    <row r="27" spans="1:35" x14ac:dyDescent="0.25">
      <c r="A27" t="str">
        <f t="shared" si="0"/>
        <v>0025</v>
      </c>
      <c r="B27" s="2" t="s">
        <v>537</v>
      </c>
      <c r="C27" t="s">
        <v>536</v>
      </c>
      <c r="D27" t="s">
        <v>349</v>
      </c>
      <c r="E27" t="s">
        <v>350</v>
      </c>
      <c r="F27" t="s">
        <v>538</v>
      </c>
      <c r="G27" t="s">
        <v>539</v>
      </c>
      <c r="I27" t="s">
        <v>536</v>
      </c>
      <c r="J27" t="s">
        <v>344</v>
      </c>
      <c r="K27" s="2" t="s">
        <v>540</v>
      </c>
      <c r="L27" t="s">
        <v>541</v>
      </c>
      <c r="M27" t="s">
        <v>542</v>
      </c>
      <c r="N27" t="s">
        <v>2632</v>
      </c>
      <c r="O27" t="s">
        <v>2823</v>
      </c>
      <c r="P27" s="12">
        <v>1</v>
      </c>
      <c r="Q27" s="12" t="s">
        <v>2824</v>
      </c>
      <c r="R27" s="31" t="s">
        <v>2825</v>
      </c>
      <c r="S27" t="s">
        <v>2826</v>
      </c>
      <c r="T27">
        <v>25</v>
      </c>
      <c r="AI27" s="2"/>
    </row>
    <row r="28" spans="1:35" x14ac:dyDescent="0.25">
      <c r="A28" t="str">
        <f t="shared" si="0"/>
        <v>0026</v>
      </c>
      <c r="B28" s="2" t="s">
        <v>544</v>
      </c>
      <c r="C28" t="s">
        <v>543</v>
      </c>
      <c r="D28" t="s">
        <v>349</v>
      </c>
      <c r="E28" t="s">
        <v>350</v>
      </c>
      <c r="F28" t="s">
        <v>545</v>
      </c>
      <c r="G28" t="s">
        <v>546</v>
      </c>
      <c r="I28" t="s">
        <v>543</v>
      </c>
      <c r="J28" t="s">
        <v>344</v>
      </c>
      <c r="K28" s="2" t="s">
        <v>547</v>
      </c>
      <c r="L28" t="s">
        <v>548</v>
      </c>
      <c r="M28" t="s">
        <v>549</v>
      </c>
      <c r="N28" t="s">
        <v>550</v>
      </c>
      <c r="O28" t="s">
        <v>2823</v>
      </c>
      <c r="P28" s="12">
        <v>1</v>
      </c>
      <c r="Q28" s="12" t="s">
        <v>2824</v>
      </c>
      <c r="R28" s="31" t="s">
        <v>2825</v>
      </c>
      <c r="S28" t="s">
        <v>2826</v>
      </c>
      <c r="T28">
        <v>26</v>
      </c>
      <c r="AI28" s="2"/>
    </row>
    <row r="29" spans="1:35" x14ac:dyDescent="0.25">
      <c r="A29" t="str">
        <f t="shared" si="0"/>
        <v>0027</v>
      </c>
      <c r="B29" s="2" t="s">
        <v>557</v>
      </c>
      <c r="C29" t="s">
        <v>556</v>
      </c>
      <c r="D29" t="s">
        <v>349</v>
      </c>
      <c r="E29" t="s">
        <v>350</v>
      </c>
      <c r="F29" t="s">
        <v>558</v>
      </c>
      <c r="G29" t="s">
        <v>559</v>
      </c>
      <c r="I29" t="s">
        <v>556</v>
      </c>
      <c r="J29" t="s">
        <v>344</v>
      </c>
      <c r="K29" s="2" t="s">
        <v>560</v>
      </c>
      <c r="L29" t="s">
        <v>561</v>
      </c>
      <c r="M29" t="s">
        <v>562</v>
      </c>
      <c r="N29" t="s">
        <v>563</v>
      </c>
      <c r="O29" t="s">
        <v>2831</v>
      </c>
      <c r="P29" s="12">
        <v>1</v>
      </c>
      <c r="Q29" s="12" t="s">
        <v>2824</v>
      </c>
      <c r="R29" s="31" t="s">
        <v>2825</v>
      </c>
      <c r="S29" t="s">
        <v>2826</v>
      </c>
      <c r="T29">
        <v>27</v>
      </c>
      <c r="AI29" s="2"/>
    </row>
    <row r="30" spans="1:35" x14ac:dyDescent="0.25">
      <c r="A30" t="str">
        <f t="shared" si="0"/>
        <v>0028</v>
      </c>
      <c r="B30" s="2" t="s">
        <v>573</v>
      </c>
      <c r="C30" t="s">
        <v>3830</v>
      </c>
      <c r="D30" t="s">
        <v>349</v>
      </c>
      <c r="E30" t="s">
        <v>350</v>
      </c>
      <c r="F30" t="s">
        <v>2493</v>
      </c>
      <c r="G30" t="s">
        <v>574</v>
      </c>
      <c r="I30" t="s">
        <v>575</v>
      </c>
      <c r="J30" t="s">
        <v>344</v>
      </c>
      <c r="K30" s="2" t="s">
        <v>576</v>
      </c>
      <c r="L30" t="s">
        <v>577</v>
      </c>
      <c r="M30" t="s">
        <v>578</v>
      </c>
      <c r="N30" t="s">
        <v>2494</v>
      </c>
      <c r="O30" t="s">
        <v>2830</v>
      </c>
      <c r="P30" s="12">
        <v>0</v>
      </c>
      <c r="Q30" s="12" t="s">
        <v>2824</v>
      </c>
      <c r="R30" s="31" t="s">
        <v>2825</v>
      </c>
      <c r="S30" t="s">
        <v>2826</v>
      </c>
      <c r="T30">
        <v>28</v>
      </c>
      <c r="AI30" s="2"/>
    </row>
    <row r="31" spans="1:35" x14ac:dyDescent="0.25">
      <c r="A31" t="str">
        <f t="shared" si="0"/>
        <v>0029</v>
      </c>
      <c r="B31" s="2" t="s">
        <v>2870</v>
      </c>
      <c r="C31" t="s">
        <v>2871</v>
      </c>
      <c r="D31" t="s">
        <v>349</v>
      </c>
      <c r="E31" t="s">
        <v>350</v>
      </c>
      <c r="F31" t="s">
        <v>2872</v>
      </c>
      <c r="G31" t="s">
        <v>2873</v>
      </c>
      <c r="I31" t="s">
        <v>581</v>
      </c>
      <c r="J31" t="s">
        <v>344</v>
      </c>
      <c r="K31" s="2" t="s">
        <v>582</v>
      </c>
      <c r="L31" t="s">
        <v>2733</v>
      </c>
      <c r="M31" t="s">
        <v>2874</v>
      </c>
      <c r="N31" t="s">
        <v>2875</v>
      </c>
      <c r="O31" t="s">
        <v>2830</v>
      </c>
      <c r="P31" s="12">
        <v>0</v>
      </c>
      <c r="Q31" s="12" t="s">
        <v>2824</v>
      </c>
      <c r="R31" s="31" t="s">
        <v>2825</v>
      </c>
      <c r="S31" t="s">
        <v>2826</v>
      </c>
      <c r="T31">
        <v>29</v>
      </c>
      <c r="AI31" s="2"/>
    </row>
    <row r="32" spans="1:35" x14ac:dyDescent="0.25">
      <c r="A32" t="str">
        <f t="shared" si="0"/>
        <v>0030</v>
      </c>
      <c r="B32" s="2" t="s">
        <v>584</v>
      </c>
      <c r="C32" t="s">
        <v>583</v>
      </c>
      <c r="D32" t="s">
        <v>349</v>
      </c>
      <c r="E32" t="s">
        <v>350</v>
      </c>
      <c r="F32" t="s">
        <v>585</v>
      </c>
      <c r="G32" t="s">
        <v>586</v>
      </c>
      <c r="I32" t="s">
        <v>583</v>
      </c>
      <c r="J32" t="s">
        <v>344</v>
      </c>
      <c r="K32" s="2" t="s">
        <v>587</v>
      </c>
      <c r="L32" t="s">
        <v>588</v>
      </c>
      <c r="M32" t="s">
        <v>589</v>
      </c>
      <c r="N32" t="s">
        <v>590</v>
      </c>
      <c r="O32" t="s">
        <v>2823</v>
      </c>
      <c r="P32" s="12">
        <v>1</v>
      </c>
      <c r="Q32" s="12" t="s">
        <v>2838</v>
      </c>
      <c r="R32" s="31" t="s">
        <v>2825</v>
      </c>
      <c r="S32" t="s">
        <v>2826</v>
      </c>
      <c r="T32">
        <v>30</v>
      </c>
      <c r="AI32" s="2"/>
    </row>
    <row r="33" spans="1:35" x14ac:dyDescent="0.25">
      <c r="A33" t="str">
        <f t="shared" si="0"/>
        <v>0031</v>
      </c>
      <c r="B33" s="2" t="s">
        <v>592</v>
      </c>
      <c r="C33" t="s">
        <v>591</v>
      </c>
      <c r="D33" t="s">
        <v>349</v>
      </c>
      <c r="E33" t="s">
        <v>350</v>
      </c>
      <c r="F33" t="s">
        <v>593</v>
      </c>
      <c r="G33" t="s">
        <v>594</v>
      </c>
      <c r="I33" t="s">
        <v>591</v>
      </c>
      <c r="J33" t="s">
        <v>344</v>
      </c>
      <c r="K33" s="2" t="s">
        <v>595</v>
      </c>
      <c r="L33" t="s">
        <v>596</v>
      </c>
      <c r="M33" t="s">
        <v>597</v>
      </c>
      <c r="N33" t="s">
        <v>598</v>
      </c>
      <c r="O33" t="s">
        <v>2823</v>
      </c>
      <c r="P33" s="12">
        <v>1</v>
      </c>
      <c r="Q33" s="12" t="s">
        <v>2876</v>
      </c>
      <c r="R33" s="31" t="s">
        <v>2825</v>
      </c>
      <c r="S33" t="s">
        <v>2826</v>
      </c>
      <c r="T33">
        <v>31</v>
      </c>
      <c r="AI33" s="2"/>
    </row>
    <row r="34" spans="1:35" x14ac:dyDescent="0.25">
      <c r="A34" t="str">
        <f t="shared" si="0"/>
        <v>0032</v>
      </c>
      <c r="B34" s="2" t="s">
        <v>2877</v>
      </c>
      <c r="C34" t="s">
        <v>2878</v>
      </c>
      <c r="D34" t="s">
        <v>349</v>
      </c>
      <c r="E34" t="s">
        <v>350</v>
      </c>
      <c r="F34" t="s">
        <v>2633</v>
      </c>
      <c r="G34" t="s">
        <v>599</v>
      </c>
      <c r="I34" t="s">
        <v>600</v>
      </c>
      <c r="J34" t="s">
        <v>344</v>
      </c>
      <c r="K34" s="2" t="s">
        <v>601</v>
      </c>
      <c r="L34" t="s">
        <v>602</v>
      </c>
      <c r="M34" t="s">
        <v>603</v>
      </c>
      <c r="N34" t="s">
        <v>2634</v>
      </c>
      <c r="O34" t="s">
        <v>2830</v>
      </c>
      <c r="P34" s="12">
        <v>0</v>
      </c>
      <c r="Q34" s="12" t="s">
        <v>2876</v>
      </c>
      <c r="R34" s="31" t="s">
        <v>2825</v>
      </c>
      <c r="S34" t="s">
        <v>2826</v>
      </c>
      <c r="T34">
        <v>32</v>
      </c>
      <c r="AI34" s="2"/>
    </row>
    <row r="35" spans="1:35" x14ac:dyDescent="0.25">
      <c r="A35" t="str">
        <f t="shared" si="0"/>
        <v>0033</v>
      </c>
      <c r="B35" s="2" t="s">
        <v>2879</v>
      </c>
      <c r="C35" t="s">
        <v>2880</v>
      </c>
      <c r="D35" t="s">
        <v>349</v>
      </c>
      <c r="E35" t="s">
        <v>350</v>
      </c>
      <c r="F35" t="s">
        <v>615</v>
      </c>
      <c r="G35" t="s">
        <v>616</v>
      </c>
      <c r="I35" t="s">
        <v>617</v>
      </c>
      <c r="J35" t="s">
        <v>344</v>
      </c>
      <c r="K35" s="2" t="s">
        <v>618</v>
      </c>
      <c r="L35" t="s">
        <v>2881</v>
      </c>
      <c r="M35" t="s">
        <v>619</v>
      </c>
      <c r="N35" t="s">
        <v>620</v>
      </c>
      <c r="O35" t="s">
        <v>2830</v>
      </c>
      <c r="P35" s="12">
        <v>0</v>
      </c>
      <c r="Q35" s="12" t="s">
        <v>2824</v>
      </c>
      <c r="R35" s="31" t="s">
        <v>2825</v>
      </c>
      <c r="S35" t="s">
        <v>2826</v>
      </c>
      <c r="T35">
        <v>33</v>
      </c>
      <c r="AI35" s="2"/>
    </row>
    <row r="36" spans="1:35" x14ac:dyDescent="0.25">
      <c r="A36" t="str">
        <f t="shared" si="0"/>
        <v>0034</v>
      </c>
      <c r="B36" s="2" t="s">
        <v>2882</v>
      </c>
      <c r="C36" t="s">
        <v>2883</v>
      </c>
      <c r="D36" t="s">
        <v>349</v>
      </c>
      <c r="E36" t="s">
        <v>350</v>
      </c>
      <c r="F36" t="s">
        <v>630</v>
      </c>
      <c r="G36" t="s">
        <v>631</v>
      </c>
      <c r="I36" t="s">
        <v>632</v>
      </c>
      <c r="J36" t="s">
        <v>344</v>
      </c>
      <c r="K36" s="2" t="s">
        <v>633</v>
      </c>
      <c r="L36" t="s">
        <v>2730</v>
      </c>
      <c r="M36" t="s">
        <v>2884</v>
      </c>
      <c r="N36" t="s">
        <v>634</v>
      </c>
      <c r="O36" t="s">
        <v>2830</v>
      </c>
      <c r="P36" s="12">
        <v>0</v>
      </c>
      <c r="Q36" s="12" t="s">
        <v>2824</v>
      </c>
      <c r="R36" s="31" t="s">
        <v>2825</v>
      </c>
      <c r="S36" t="s">
        <v>2826</v>
      </c>
      <c r="T36">
        <v>34</v>
      </c>
      <c r="AI36" s="2"/>
    </row>
    <row r="37" spans="1:35" x14ac:dyDescent="0.25">
      <c r="A37" t="str">
        <f t="shared" si="0"/>
        <v>0035</v>
      </c>
      <c r="B37" s="2" t="s">
        <v>636</v>
      </c>
      <c r="C37" t="s">
        <v>635</v>
      </c>
      <c r="D37" t="s">
        <v>349</v>
      </c>
      <c r="E37" t="s">
        <v>350</v>
      </c>
      <c r="F37" t="s">
        <v>2885</v>
      </c>
      <c r="G37" t="s">
        <v>637</v>
      </c>
      <c r="I37" t="s">
        <v>638</v>
      </c>
      <c r="J37" t="s">
        <v>344</v>
      </c>
      <c r="K37" s="2" t="s">
        <v>639</v>
      </c>
      <c r="L37" t="s">
        <v>640</v>
      </c>
      <c r="M37" t="s">
        <v>641</v>
      </c>
      <c r="N37" t="s">
        <v>2635</v>
      </c>
      <c r="O37" t="s">
        <v>2823</v>
      </c>
      <c r="P37" s="12">
        <v>1</v>
      </c>
      <c r="Q37" s="12" t="s">
        <v>2838</v>
      </c>
      <c r="R37" s="31" t="s">
        <v>2825</v>
      </c>
      <c r="S37" t="s">
        <v>2839</v>
      </c>
      <c r="T37">
        <v>35</v>
      </c>
      <c r="AI37" s="2"/>
    </row>
    <row r="38" spans="1:35" x14ac:dyDescent="0.25">
      <c r="A38" t="str">
        <f t="shared" si="0"/>
        <v>0036</v>
      </c>
      <c r="B38" s="2" t="s">
        <v>643</v>
      </c>
      <c r="C38" t="s">
        <v>642</v>
      </c>
      <c r="D38" t="s">
        <v>349</v>
      </c>
      <c r="E38" t="s">
        <v>350</v>
      </c>
      <c r="F38" t="s">
        <v>644</v>
      </c>
      <c r="G38" t="s">
        <v>645</v>
      </c>
      <c r="I38" t="s">
        <v>642</v>
      </c>
      <c r="J38" t="s">
        <v>344</v>
      </c>
      <c r="K38" s="2" t="s">
        <v>646</v>
      </c>
      <c r="L38" t="s">
        <v>647</v>
      </c>
      <c r="M38" t="s">
        <v>648</v>
      </c>
      <c r="N38" t="s">
        <v>649</v>
      </c>
      <c r="O38" t="s">
        <v>2823</v>
      </c>
      <c r="P38" s="12">
        <v>1</v>
      </c>
      <c r="Q38" s="12" t="s">
        <v>2824</v>
      </c>
      <c r="R38" s="31" t="s">
        <v>2825</v>
      </c>
      <c r="S38" t="s">
        <v>2826</v>
      </c>
      <c r="T38">
        <v>36</v>
      </c>
      <c r="AI38" s="2"/>
    </row>
    <row r="39" spans="1:35" x14ac:dyDescent="0.25">
      <c r="A39" t="str">
        <f t="shared" si="0"/>
        <v>0037</v>
      </c>
      <c r="B39" s="2" t="s">
        <v>2886</v>
      </c>
      <c r="C39" t="s">
        <v>2887</v>
      </c>
      <c r="D39" t="s">
        <v>349</v>
      </c>
      <c r="E39" t="s">
        <v>350</v>
      </c>
      <c r="F39" t="s">
        <v>2623</v>
      </c>
      <c r="G39" t="s">
        <v>2888</v>
      </c>
      <c r="I39" t="s">
        <v>2776</v>
      </c>
      <c r="J39" t="s">
        <v>344</v>
      </c>
      <c r="K39" s="2" t="s">
        <v>2889</v>
      </c>
      <c r="L39" t="s">
        <v>2890</v>
      </c>
      <c r="M39" t="s">
        <v>2891</v>
      </c>
      <c r="N39" t="s">
        <v>2625</v>
      </c>
      <c r="O39" t="s">
        <v>2830</v>
      </c>
      <c r="P39" s="12">
        <v>0</v>
      </c>
      <c r="Q39" s="12" t="s">
        <v>2824</v>
      </c>
      <c r="R39" s="31" t="s">
        <v>2825</v>
      </c>
      <c r="S39" t="s">
        <v>2826</v>
      </c>
      <c r="T39">
        <v>37</v>
      </c>
      <c r="AI39" s="2"/>
    </row>
    <row r="40" spans="1:35" x14ac:dyDescent="0.25">
      <c r="A40" t="str">
        <f t="shared" si="0"/>
        <v>0038</v>
      </c>
      <c r="B40" s="2" t="s">
        <v>651</v>
      </c>
      <c r="C40" t="s">
        <v>650</v>
      </c>
      <c r="D40" t="s">
        <v>349</v>
      </c>
      <c r="E40" t="s">
        <v>350</v>
      </c>
      <c r="F40" t="s">
        <v>652</v>
      </c>
      <c r="G40" t="s">
        <v>653</v>
      </c>
      <c r="I40" t="s">
        <v>650</v>
      </c>
      <c r="J40" t="s">
        <v>344</v>
      </c>
      <c r="K40" s="2" t="s">
        <v>654</v>
      </c>
      <c r="L40" t="s">
        <v>655</v>
      </c>
      <c r="M40" t="s">
        <v>656</v>
      </c>
      <c r="N40" t="s">
        <v>657</v>
      </c>
      <c r="O40" t="s">
        <v>2845</v>
      </c>
      <c r="P40" s="12">
        <v>1</v>
      </c>
      <c r="Q40" s="12" t="s">
        <v>2824</v>
      </c>
      <c r="R40" s="31" t="s">
        <v>2825</v>
      </c>
      <c r="S40" t="s">
        <v>2826</v>
      </c>
      <c r="T40">
        <v>38</v>
      </c>
      <c r="AI40" s="2"/>
    </row>
    <row r="41" spans="1:35" x14ac:dyDescent="0.25">
      <c r="A41" t="str">
        <f t="shared" si="0"/>
        <v>0039</v>
      </c>
      <c r="B41" s="2" t="s">
        <v>658</v>
      </c>
      <c r="C41" t="s">
        <v>3831</v>
      </c>
      <c r="D41" t="s">
        <v>349</v>
      </c>
      <c r="E41" t="s">
        <v>350</v>
      </c>
      <c r="F41" t="s">
        <v>2493</v>
      </c>
      <c r="G41" t="s">
        <v>574</v>
      </c>
      <c r="I41" t="s">
        <v>575</v>
      </c>
      <c r="J41" t="s">
        <v>344</v>
      </c>
      <c r="K41" s="2" t="s">
        <v>576</v>
      </c>
      <c r="L41" t="s">
        <v>577</v>
      </c>
      <c r="M41" t="s">
        <v>578</v>
      </c>
      <c r="N41" t="s">
        <v>2494</v>
      </c>
      <c r="O41" t="s">
        <v>2830</v>
      </c>
      <c r="P41" s="12">
        <v>0</v>
      </c>
      <c r="Q41" s="12" t="s">
        <v>2824</v>
      </c>
      <c r="R41" s="31" t="s">
        <v>2825</v>
      </c>
      <c r="S41" t="s">
        <v>2826</v>
      </c>
      <c r="T41">
        <v>39</v>
      </c>
      <c r="AI41" s="2"/>
    </row>
    <row r="42" spans="1:35" x14ac:dyDescent="0.25">
      <c r="A42" t="str">
        <f t="shared" si="0"/>
        <v>0040</v>
      </c>
      <c r="B42" s="2" t="s">
        <v>660</v>
      </c>
      <c r="C42" t="s">
        <v>659</v>
      </c>
      <c r="D42" t="s">
        <v>349</v>
      </c>
      <c r="E42" t="s">
        <v>350</v>
      </c>
      <c r="F42" t="s">
        <v>661</v>
      </c>
      <c r="G42" t="s">
        <v>662</v>
      </c>
      <c r="I42" t="s">
        <v>659</v>
      </c>
      <c r="J42" t="s">
        <v>344</v>
      </c>
      <c r="K42" s="2" t="s">
        <v>663</v>
      </c>
      <c r="L42" t="s">
        <v>2892</v>
      </c>
      <c r="M42" t="s">
        <v>664</v>
      </c>
      <c r="N42" t="s">
        <v>2893</v>
      </c>
      <c r="O42" t="s">
        <v>2823</v>
      </c>
      <c r="P42" s="12">
        <v>1</v>
      </c>
      <c r="Q42" s="12" t="s">
        <v>2838</v>
      </c>
      <c r="R42" s="31" t="s">
        <v>2825</v>
      </c>
      <c r="S42" t="s">
        <v>2826</v>
      </c>
      <c r="T42">
        <v>40</v>
      </c>
      <c r="AI42" s="2"/>
    </row>
    <row r="43" spans="1:35" x14ac:dyDescent="0.25">
      <c r="A43" t="str">
        <f t="shared" si="0"/>
        <v>0041</v>
      </c>
      <c r="B43" s="2" t="s">
        <v>666</v>
      </c>
      <c r="C43" t="s">
        <v>665</v>
      </c>
      <c r="D43" t="s">
        <v>349</v>
      </c>
      <c r="E43" t="s">
        <v>350</v>
      </c>
      <c r="F43" t="s">
        <v>667</v>
      </c>
      <c r="G43" t="s">
        <v>668</v>
      </c>
      <c r="I43" t="s">
        <v>669</v>
      </c>
      <c r="J43" t="s">
        <v>344</v>
      </c>
      <c r="K43" s="2" t="s">
        <v>670</v>
      </c>
      <c r="L43" t="s">
        <v>671</v>
      </c>
      <c r="M43" t="s">
        <v>672</v>
      </c>
      <c r="N43" t="s">
        <v>673</v>
      </c>
      <c r="O43" t="s">
        <v>2869</v>
      </c>
      <c r="P43" s="12">
        <v>1</v>
      </c>
      <c r="Q43" s="12" t="s">
        <v>2824</v>
      </c>
      <c r="R43" s="31" t="s">
        <v>2825</v>
      </c>
      <c r="S43" t="s">
        <v>2826</v>
      </c>
      <c r="T43">
        <v>41</v>
      </c>
      <c r="AI43" s="2"/>
    </row>
    <row r="44" spans="1:35" x14ac:dyDescent="0.25">
      <c r="A44" t="str">
        <f t="shared" si="0"/>
        <v>0042</v>
      </c>
      <c r="B44" s="2" t="s">
        <v>2894</v>
      </c>
      <c r="C44" t="s">
        <v>2895</v>
      </c>
      <c r="D44" t="s">
        <v>349</v>
      </c>
      <c r="E44" t="s">
        <v>350</v>
      </c>
      <c r="F44" t="s">
        <v>675</v>
      </c>
      <c r="G44" t="s">
        <v>676</v>
      </c>
      <c r="I44" t="s">
        <v>677</v>
      </c>
      <c r="J44" t="s">
        <v>344</v>
      </c>
      <c r="K44" s="2" t="s">
        <v>678</v>
      </c>
      <c r="L44" t="s">
        <v>679</v>
      </c>
      <c r="M44" t="s">
        <v>680</v>
      </c>
      <c r="N44" t="s">
        <v>681</v>
      </c>
      <c r="O44" t="s">
        <v>2830</v>
      </c>
      <c r="P44" s="12">
        <v>0</v>
      </c>
      <c r="Q44" s="12" t="s">
        <v>2824</v>
      </c>
      <c r="R44" s="31" t="s">
        <v>2825</v>
      </c>
      <c r="S44" t="s">
        <v>2826</v>
      </c>
      <c r="T44">
        <v>42</v>
      </c>
      <c r="AI44" s="2"/>
    </row>
    <row r="45" spans="1:35" x14ac:dyDescent="0.25">
      <c r="A45" t="str">
        <f t="shared" si="0"/>
        <v>0043</v>
      </c>
      <c r="B45" s="2" t="s">
        <v>685</v>
      </c>
      <c r="C45" t="s">
        <v>684</v>
      </c>
      <c r="D45" t="s">
        <v>349</v>
      </c>
      <c r="E45" t="s">
        <v>350</v>
      </c>
      <c r="F45" t="s">
        <v>686</v>
      </c>
      <c r="G45" t="s">
        <v>687</v>
      </c>
      <c r="I45" t="s">
        <v>688</v>
      </c>
      <c r="J45" t="s">
        <v>344</v>
      </c>
      <c r="K45" s="2" t="s">
        <v>689</v>
      </c>
      <c r="L45" t="s">
        <v>690</v>
      </c>
      <c r="M45" t="s">
        <v>691</v>
      </c>
      <c r="N45" t="s">
        <v>692</v>
      </c>
      <c r="O45" t="s">
        <v>2845</v>
      </c>
      <c r="P45" s="12">
        <v>1</v>
      </c>
      <c r="Q45" s="12" t="s">
        <v>2824</v>
      </c>
      <c r="R45" s="31" t="s">
        <v>2825</v>
      </c>
      <c r="S45" t="s">
        <v>2826</v>
      </c>
      <c r="T45">
        <v>43</v>
      </c>
      <c r="AI45" s="2"/>
    </row>
    <row r="46" spans="1:35" x14ac:dyDescent="0.25">
      <c r="A46" t="str">
        <f t="shared" si="0"/>
        <v>0044</v>
      </c>
      <c r="B46" s="2" t="s">
        <v>710</v>
      </c>
      <c r="C46" t="s">
        <v>709</v>
      </c>
      <c r="D46" t="s">
        <v>349</v>
      </c>
      <c r="E46" t="s">
        <v>350</v>
      </c>
      <c r="F46" t="s">
        <v>711</v>
      </c>
      <c r="G46" t="s">
        <v>712</v>
      </c>
      <c r="I46" t="s">
        <v>709</v>
      </c>
      <c r="J46" t="s">
        <v>344</v>
      </c>
      <c r="K46" s="2" t="s">
        <v>713</v>
      </c>
      <c r="L46" t="s">
        <v>714</v>
      </c>
      <c r="M46" t="s">
        <v>715</v>
      </c>
      <c r="N46" t="s">
        <v>716</v>
      </c>
      <c r="O46" t="s">
        <v>2823</v>
      </c>
      <c r="P46" s="12">
        <v>1</v>
      </c>
      <c r="Q46" s="12" t="s">
        <v>2838</v>
      </c>
      <c r="R46" s="31" t="s">
        <v>2825</v>
      </c>
      <c r="S46" t="s">
        <v>2826</v>
      </c>
      <c r="T46">
        <v>44</v>
      </c>
      <c r="AI46" s="2"/>
    </row>
    <row r="47" spans="1:35" x14ac:dyDescent="0.25">
      <c r="A47" t="str">
        <f t="shared" si="0"/>
        <v>0045</v>
      </c>
      <c r="B47" s="2" t="s">
        <v>718</v>
      </c>
      <c r="C47" t="s">
        <v>717</v>
      </c>
      <c r="D47" t="s">
        <v>349</v>
      </c>
      <c r="E47" t="s">
        <v>350</v>
      </c>
      <c r="F47" t="s">
        <v>686</v>
      </c>
      <c r="G47" t="s">
        <v>719</v>
      </c>
      <c r="I47" t="s">
        <v>688</v>
      </c>
      <c r="J47" t="s">
        <v>344</v>
      </c>
      <c r="K47" s="2" t="s">
        <v>689</v>
      </c>
      <c r="L47" t="s">
        <v>690</v>
      </c>
      <c r="M47" t="s">
        <v>691</v>
      </c>
      <c r="N47" t="s">
        <v>692</v>
      </c>
      <c r="O47" t="s">
        <v>2845</v>
      </c>
      <c r="P47" s="12">
        <v>1</v>
      </c>
      <c r="Q47" s="12" t="s">
        <v>2824</v>
      </c>
      <c r="R47" s="31" t="s">
        <v>2825</v>
      </c>
      <c r="S47" t="s">
        <v>2826</v>
      </c>
      <c r="T47">
        <v>45</v>
      </c>
      <c r="AI47" s="2"/>
    </row>
    <row r="48" spans="1:35" x14ac:dyDescent="0.25">
      <c r="A48" t="str">
        <f t="shared" si="0"/>
        <v>0046</v>
      </c>
      <c r="B48" s="2" t="s">
        <v>721</v>
      </c>
      <c r="C48" t="s">
        <v>720</v>
      </c>
      <c r="D48" t="s">
        <v>349</v>
      </c>
      <c r="E48" t="s">
        <v>350</v>
      </c>
      <c r="F48" t="s">
        <v>722</v>
      </c>
      <c r="G48" t="s">
        <v>723</v>
      </c>
      <c r="I48" t="s">
        <v>720</v>
      </c>
      <c r="J48" t="s">
        <v>344</v>
      </c>
      <c r="K48" s="2" t="s">
        <v>724</v>
      </c>
      <c r="L48" t="s">
        <v>725</v>
      </c>
      <c r="M48" t="s">
        <v>726</v>
      </c>
      <c r="N48" t="s">
        <v>727</v>
      </c>
      <c r="O48" t="s">
        <v>2823</v>
      </c>
      <c r="P48" s="12">
        <v>1</v>
      </c>
      <c r="Q48" s="12" t="s">
        <v>2824</v>
      </c>
      <c r="R48" s="31" t="s">
        <v>2825</v>
      </c>
      <c r="S48" t="s">
        <v>2839</v>
      </c>
      <c r="T48">
        <v>46</v>
      </c>
      <c r="AI48" s="2"/>
    </row>
    <row r="49" spans="1:35" x14ac:dyDescent="0.25">
      <c r="A49" t="str">
        <f t="shared" si="0"/>
        <v>0047</v>
      </c>
      <c r="B49" s="2" t="s">
        <v>2896</v>
      </c>
      <c r="C49" t="s">
        <v>2897</v>
      </c>
      <c r="D49" t="s">
        <v>349</v>
      </c>
      <c r="E49" t="s">
        <v>350</v>
      </c>
      <c r="F49" t="s">
        <v>442</v>
      </c>
      <c r="G49" t="s">
        <v>728</v>
      </c>
      <c r="I49" t="s">
        <v>443</v>
      </c>
      <c r="J49" t="s">
        <v>344</v>
      </c>
      <c r="K49" s="2" t="s">
        <v>444</v>
      </c>
      <c r="L49" t="s">
        <v>445</v>
      </c>
      <c r="M49" t="s">
        <v>446</v>
      </c>
      <c r="N49" t="s">
        <v>2854</v>
      </c>
      <c r="O49" t="s">
        <v>2830</v>
      </c>
      <c r="P49" s="12">
        <v>0</v>
      </c>
      <c r="Q49" s="12" t="s">
        <v>2824</v>
      </c>
      <c r="R49" s="31" t="s">
        <v>2825</v>
      </c>
      <c r="S49" t="s">
        <v>2826</v>
      </c>
      <c r="T49">
        <v>47</v>
      </c>
      <c r="AI49" s="2"/>
    </row>
    <row r="50" spans="1:35" x14ac:dyDescent="0.25">
      <c r="A50" t="str">
        <f t="shared" si="0"/>
        <v>0048</v>
      </c>
      <c r="B50" s="2" t="s">
        <v>730</v>
      </c>
      <c r="C50" t="s">
        <v>729</v>
      </c>
      <c r="D50" t="s">
        <v>349</v>
      </c>
      <c r="E50" t="s">
        <v>350</v>
      </c>
      <c r="F50" t="s">
        <v>731</v>
      </c>
      <c r="G50" t="s">
        <v>732</v>
      </c>
      <c r="I50" t="s">
        <v>729</v>
      </c>
      <c r="J50" t="s">
        <v>344</v>
      </c>
      <c r="K50" s="2" t="s">
        <v>733</v>
      </c>
      <c r="L50" t="s">
        <v>734</v>
      </c>
      <c r="M50" t="s">
        <v>735</v>
      </c>
      <c r="N50" t="s">
        <v>736</v>
      </c>
      <c r="O50" t="s">
        <v>2823</v>
      </c>
      <c r="P50" s="12">
        <v>1</v>
      </c>
      <c r="Q50" s="12" t="s">
        <v>2824</v>
      </c>
      <c r="R50" s="31" t="s">
        <v>2825</v>
      </c>
      <c r="S50" t="s">
        <v>2826</v>
      </c>
      <c r="T50">
        <v>48</v>
      </c>
      <c r="AI50" s="2"/>
    </row>
    <row r="51" spans="1:35" x14ac:dyDescent="0.25">
      <c r="A51" t="str">
        <f t="shared" si="0"/>
        <v>0049</v>
      </c>
      <c r="B51" s="2" t="s">
        <v>742</v>
      </c>
      <c r="C51" t="s">
        <v>551</v>
      </c>
      <c r="D51" t="s">
        <v>349</v>
      </c>
      <c r="E51" t="s">
        <v>350</v>
      </c>
      <c r="F51" t="s">
        <v>743</v>
      </c>
      <c r="G51" t="s">
        <v>744</v>
      </c>
      <c r="I51" t="s">
        <v>551</v>
      </c>
      <c r="J51" t="s">
        <v>344</v>
      </c>
      <c r="K51" s="2" t="s">
        <v>745</v>
      </c>
      <c r="L51" t="s">
        <v>746</v>
      </c>
      <c r="M51" t="s">
        <v>747</v>
      </c>
      <c r="N51" t="s">
        <v>748</v>
      </c>
      <c r="O51" t="s">
        <v>2823</v>
      </c>
      <c r="P51" s="12">
        <v>1</v>
      </c>
      <c r="Q51" s="12" t="s">
        <v>2838</v>
      </c>
      <c r="R51" s="31" t="s">
        <v>2825</v>
      </c>
      <c r="S51" t="s">
        <v>2839</v>
      </c>
      <c r="T51">
        <v>49</v>
      </c>
      <c r="AI51" s="2"/>
    </row>
    <row r="52" spans="1:35" x14ac:dyDescent="0.25">
      <c r="A52" t="str">
        <f t="shared" si="0"/>
        <v>0050</v>
      </c>
      <c r="B52" s="2" t="s">
        <v>749</v>
      </c>
      <c r="C52" t="s">
        <v>625</v>
      </c>
      <c r="D52" t="s">
        <v>349</v>
      </c>
      <c r="E52" t="s">
        <v>350</v>
      </c>
      <c r="F52" t="s">
        <v>750</v>
      </c>
      <c r="G52" t="s">
        <v>751</v>
      </c>
      <c r="I52" t="s">
        <v>625</v>
      </c>
      <c r="J52" t="s">
        <v>344</v>
      </c>
      <c r="K52" s="2" t="s">
        <v>626</v>
      </c>
      <c r="L52" t="s">
        <v>752</v>
      </c>
      <c r="M52" t="s">
        <v>753</v>
      </c>
      <c r="N52" t="s">
        <v>754</v>
      </c>
      <c r="O52" t="s">
        <v>2823</v>
      </c>
      <c r="P52" s="12">
        <v>1</v>
      </c>
      <c r="Q52" s="12" t="s">
        <v>2824</v>
      </c>
      <c r="R52" s="31" t="s">
        <v>2825</v>
      </c>
      <c r="S52" t="s">
        <v>2826</v>
      </c>
      <c r="T52">
        <v>50</v>
      </c>
      <c r="AI52" s="2"/>
    </row>
    <row r="53" spans="1:35" x14ac:dyDescent="0.25">
      <c r="A53" t="str">
        <f t="shared" si="0"/>
        <v>0051</v>
      </c>
      <c r="B53" s="2" t="s">
        <v>765</v>
      </c>
      <c r="C53" t="s">
        <v>764</v>
      </c>
      <c r="D53" t="s">
        <v>349</v>
      </c>
      <c r="E53" t="s">
        <v>350</v>
      </c>
      <c r="F53" t="s">
        <v>766</v>
      </c>
      <c r="G53" t="s">
        <v>767</v>
      </c>
      <c r="I53" t="s">
        <v>764</v>
      </c>
      <c r="J53" t="s">
        <v>344</v>
      </c>
      <c r="K53" s="2" t="s">
        <v>768</v>
      </c>
      <c r="L53" t="s">
        <v>769</v>
      </c>
      <c r="M53" t="s">
        <v>770</v>
      </c>
      <c r="N53" t="s">
        <v>771</v>
      </c>
      <c r="O53" t="s">
        <v>2831</v>
      </c>
      <c r="P53" s="12">
        <v>1</v>
      </c>
      <c r="Q53" s="12" t="s">
        <v>2824</v>
      </c>
      <c r="R53" s="31" t="s">
        <v>2825</v>
      </c>
      <c r="S53" t="s">
        <v>2826</v>
      </c>
      <c r="T53">
        <v>51</v>
      </c>
      <c r="AI53" s="2"/>
    </row>
    <row r="54" spans="1:35" x14ac:dyDescent="0.25">
      <c r="A54" t="str">
        <f t="shared" si="0"/>
        <v>0052</v>
      </c>
      <c r="B54" s="2" t="s">
        <v>773</v>
      </c>
      <c r="C54" t="s">
        <v>772</v>
      </c>
      <c r="D54" t="s">
        <v>349</v>
      </c>
      <c r="E54" t="s">
        <v>350</v>
      </c>
      <c r="F54" t="s">
        <v>774</v>
      </c>
      <c r="G54" t="s">
        <v>775</v>
      </c>
      <c r="I54" t="s">
        <v>772</v>
      </c>
      <c r="J54" t="s">
        <v>344</v>
      </c>
      <c r="K54" s="2" t="s">
        <v>776</v>
      </c>
      <c r="L54" t="s">
        <v>777</v>
      </c>
      <c r="M54" t="s">
        <v>778</v>
      </c>
      <c r="N54" t="s">
        <v>2475</v>
      </c>
      <c r="O54" t="s">
        <v>2823</v>
      </c>
      <c r="P54" s="12">
        <v>1</v>
      </c>
      <c r="Q54" s="12" t="s">
        <v>2824</v>
      </c>
      <c r="R54" s="31" t="s">
        <v>2825</v>
      </c>
      <c r="S54" t="s">
        <v>2826</v>
      </c>
      <c r="T54">
        <v>52</v>
      </c>
      <c r="AI54" s="2"/>
    </row>
    <row r="55" spans="1:35" x14ac:dyDescent="0.25">
      <c r="A55" t="str">
        <f t="shared" si="0"/>
        <v>0053</v>
      </c>
      <c r="B55" s="2" t="s">
        <v>2898</v>
      </c>
      <c r="C55" t="s">
        <v>2899</v>
      </c>
      <c r="D55" t="s">
        <v>349</v>
      </c>
      <c r="E55" t="s">
        <v>350</v>
      </c>
      <c r="F55" t="s">
        <v>442</v>
      </c>
      <c r="G55" t="s">
        <v>728</v>
      </c>
      <c r="I55" t="s">
        <v>443</v>
      </c>
      <c r="J55" t="s">
        <v>344</v>
      </c>
      <c r="K55" s="2" t="s">
        <v>444</v>
      </c>
      <c r="L55" t="s">
        <v>445</v>
      </c>
      <c r="M55" t="s">
        <v>446</v>
      </c>
      <c r="N55" t="s">
        <v>2854</v>
      </c>
      <c r="O55" t="s">
        <v>2830</v>
      </c>
      <c r="P55" s="12">
        <v>0</v>
      </c>
      <c r="Q55" s="12" t="s">
        <v>2824</v>
      </c>
      <c r="R55" s="31" t="s">
        <v>2825</v>
      </c>
      <c r="S55" t="s">
        <v>2826</v>
      </c>
      <c r="T55">
        <v>53</v>
      </c>
      <c r="AI55" s="2"/>
    </row>
    <row r="56" spans="1:35" x14ac:dyDescent="0.25">
      <c r="A56" t="str">
        <f t="shared" si="0"/>
        <v>0054</v>
      </c>
      <c r="B56" s="2" t="s">
        <v>2900</v>
      </c>
      <c r="C56" t="s">
        <v>2901</v>
      </c>
      <c r="D56" t="s">
        <v>349</v>
      </c>
      <c r="E56" t="s">
        <v>350</v>
      </c>
      <c r="F56" t="s">
        <v>2902</v>
      </c>
      <c r="G56" t="s">
        <v>782</v>
      </c>
      <c r="I56" t="s">
        <v>783</v>
      </c>
      <c r="J56" t="s">
        <v>344</v>
      </c>
      <c r="K56" s="2" t="s">
        <v>784</v>
      </c>
      <c r="L56" t="s">
        <v>785</v>
      </c>
      <c r="M56" t="s">
        <v>786</v>
      </c>
      <c r="N56" t="s">
        <v>2903</v>
      </c>
      <c r="O56" t="s">
        <v>2830</v>
      </c>
      <c r="P56" s="12">
        <v>0</v>
      </c>
      <c r="Q56" s="12" t="s">
        <v>2824</v>
      </c>
      <c r="R56" s="31" t="s">
        <v>2825</v>
      </c>
      <c r="S56" t="s">
        <v>2826</v>
      </c>
      <c r="T56">
        <v>54</v>
      </c>
      <c r="AI56" s="2"/>
    </row>
    <row r="57" spans="1:35" x14ac:dyDescent="0.25">
      <c r="A57" t="str">
        <f t="shared" si="0"/>
        <v>0055</v>
      </c>
      <c r="B57" s="2" t="s">
        <v>2904</v>
      </c>
      <c r="C57" t="s">
        <v>2905</v>
      </c>
      <c r="D57" t="s">
        <v>349</v>
      </c>
      <c r="E57" t="s">
        <v>350</v>
      </c>
      <c r="F57" t="s">
        <v>787</v>
      </c>
      <c r="G57" t="s">
        <v>788</v>
      </c>
      <c r="I57" t="s">
        <v>789</v>
      </c>
      <c r="J57" t="s">
        <v>344</v>
      </c>
      <c r="K57" s="2" t="s">
        <v>790</v>
      </c>
      <c r="L57" t="s">
        <v>791</v>
      </c>
      <c r="M57" t="s">
        <v>792</v>
      </c>
      <c r="N57" t="s">
        <v>793</v>
      </c>
      <c r="O57" t="s">
        <v>2830</v>
      </c>
      <c r="P57" s="12">
        <v>0</v>
      </c>
      <c r="Q57" s="12" t="s">
        <v>2824</v>
      </c>
      <c r="R57" s="31" t="s">
        <v>2825</v>
      </c>
      <c r="S57" t="s">
        <v>2826</v>
      </c>
      <c r="T57">
        <v>55</v>
      </c>
      <c r="AI57" s="2"/>
    </row>
    <row r="58" spans="1:35" x14ac:dyDescent="0.25">
      <c r="A58" t="str">
        <f t="shared" si="0"/>
        <v>0056</v>
      </c>
      <c r="B58" s="2" t="s">
        <v>795</v>
      </c>
      <c r="C58" t="s">
        <v>794</v>
      </c>
      <c r="D58" t="s">
        <v>349</v>
      </c>
      <c r="E58" t="s">
        <v>350</v>
      </c>
      <c r="F58" t="s">
        <v>796</v>
      </c>
      <c r="G58" t="s">
        <v>797</v>
      </c>
      <c r="I58" t="s">
        <v>794</v>
      </c>
      <c r="J58" t="s">
        <v>344</v>
      </c>
      <c r="K58" s="2" t="s">
        <v>798</v>
      </c>
      <c r="L58" t="s">
        <v>799</v>
      </c>
      <c r="M58" t="s">
        <v>800</v>
      </c>
      <c r="N58" t="s">
        <v>801</v>
      </c>
      <c r="O58" t="s">
        <v>2823</v>
      </c>
      <c r="P58" s="12">
        <v>1</v>
      </c>
      <c r="Q58" s="12" t="s">
        <v>2824</v>
      </c>
      <c r="R58" s="31" t="s">
        <v>2825</v>
      </c>
      <c r="S58" t="s">
        <v>2826</v>
      </c>
      <c r="T58">
        <v>56</v>
      </c>
      <c r="AI58" s="2"/>
    </row>
    <row r="59" spans="1:35" x14ac:dyDescent="0.25">
      <c r="A59" t="str">
        <f t="shared" si="0"/>
        <v>0057</v>
      </c>
      <c r="B59" s="2" t="s">
        <v>803</v>
      </c>
      <c r="C59" t="s">
        <v>802</v>
      </c>
      <c r="D59" t="s">
        <v>349</v>
      </c>
      <c r="E59" t="s">
        <v>350</v>
      </c>
      <c r="F59" t="s">
        <v>804</v>
      </c>
      <c r="G59" t="s">
        <v>805</v>
      </c>
      <c r="H59" t="s">
        <v>806</v>
      </c>
      <c r="I59" t="s">
        <v>802</v>
      </c>
      <c r="J59" t="s">
        <v>344</v>
      </c>
      <c r="K59" s="2" t="s">
        <v>807</v>
      </c>
      <c r="L59" t="s">
        <v>808</v>
      </c>
      <c r="M59" t="s">
        <v>809</v>
      </c>
      <c r="N59" t="s">
        <v>810</v>
      </c>
      <c r="O59" t="s">
        <v>2823</v>
      </c>
      <c r="P59" s="12">
        <v>1</v>
      </c>
      <c r="Q59" s="12" t="s">
        <v>2838</v>
      </c>
      <c r="R59" s="31" t="s">
        <v>2825</v>
      </c>
      <c r="S59" t="s">
        <v>2826</v>
      </c>
      <c r="T59">
        <v>57</v>
      </c>
      <c r="AI59" s="2"/>
    </row>
    <row r="60" spans="1:35" x14ac:dyDescent="0.25">
      <c r="A60" t="str">
        <f t="shared" si="0"/>
        <v>0058</v>
      </c>
      <c r="B60" s="2" t="s">
        <v>2906</v>
      </c>
      <c r="C60" t="s">
        <v>2907</v>
      </c>
      <c r="D60" t="s">
        <v>349</v>
      </c>
      <c r="E60" t="s">
        <v>350</v>
      </c>
      <c r="F60" t="s">
        <v>2834</v>
      </c>
      <c r="G60" t="s">
        <v>2835</v>
      </c>
      <c r="I60" t="s">
        <v>369</v>
      </c>
      <c r="J60" t="s">
        <v>344</v>
      </c>
      <c r="K60" s="2" t="s">
        <v>370</v>
      </c>
      <c r="L60" t="s">
        <v>2836</v>
      </c>
      <c r="M60" t="s">
        <v>371</v>
      </c>
      <c r="N60" t="s">
        <v>2837</v>
      </c>
      <c r="O60" t="s">
        <v>2830</v>
      </c>
      <c r="P60" s="12">
        <v>0</v>
      </c>
      <c r="Q60" s="12" t="s">
        <v>2824</v>
      </c>
      <c r="R60" s="31" t="s">
        <v>2825</v>
      </c>
      <c r="S60" t="s">
        <v>2826</v>
      </c>
      <c r="T60">
        <v>58</v>
      </c>
      <c r="AI60" s="2"/>
    </row>
    <row r="61" spans="1:35" x14ac:dyDescent="0.25">
      <c r="A61" t="str">
        <f t="shared" si="0"/>
        <v>0059</v>
      </c>
      <c r="B61" s="2" t="s">
        <v>2908</v>
      </c>
      <c r="C61" t="s">
        <v>2909</v>
      </c>
      <c r="D61" t="s">
        <v>349</v>
      </c>
      <c r="E61" t="s">
        <v>350</v>
      </c>
      <c r="F61" t="s">
        <v>615</v>
      </c>
      <c r="G61" t="s">
        <v>616</v>
      </c>
      <c r="I61" t="s">
        <v>617</v>
      </c>
      <c r="J61" t="s">
        <v>344</v>
      </c>
      <c r="K61" s="2" t="s">
        <v>618</v>
      </c>
      <c r="L61" t="s">
        <v>2881</v>
      </c>
      <c r="M61" t="s">
        <v>619</v>
      </c>
      <c r="N61" t="s">
        <v>620</v>
      </c>
      <c r="O61" t="s">
        <v>2830</v>
      </c>
      <c r="P61" s="12">
        <v>0</v>
      </c>
      <c r="Q61" s="12" t="s">
        <v>2824</v>
      </c>
      <c r="R61" s="31" t="s">
        <v>2825</v>
      </c>
      <c r="S61" t="s">
        <v>2826</v>
      </c>
      <c r="T61">
        <v>59</v>
      </c>
      <c r="AI61" s="2"/>
    </row>
    <row r="62" spans="1:35" x14ac:dyDescent="0.25">
      <c r="A62" t="str">
        <f t="shared" si="0"/>
        <v>0060</v>
      </c>
      <c r="B62" s="2" t="s">
        <v>2910</v>
      </c>
      <c r="C62" t="s">
        <v>2911</v>
      </c>
      <c r="D62" t="s">
        <v>349</v>
      </c>
      <c r="E62" t="s">
        <v>350</v>
      </c>
      <c r="F62" t="s">
        <v>2912</v>
      </c>
      <c r="G62" t="s">
        <v>811</v>
      </c>
      <c r="I62" t="s">
        <v>812</v>
      </c>
      <c r="J62" t="s">
        <v>344</v>
      </c>
      <c r="K62" s="2" t="s">
        <v>813</v>
      </c>
      <c r="L62" t="s">
        <v>814</v>
      </c>
      <c r="M62" t="s">
        <v>815</v>
      </c>
      <c r="N62" t="s">
        <v>2913</v>
      </c>
      <c r="O62" t="s">
        <v>2830</v>
      </c>
      <c r="P62" s="12">
        <v>0</v>
      </c>
      <c r="Q62" s="12" t="s">
        <v>2824</v>
      </c>
      <c r="R62" s="31" t="s">
        <v>2825</v>
      </c>
      <c r="S62" t="s">
        <v>2826</v>
      </c>
      <c r="T62">
        <v>60</v>
      </c>
      <c r="AI62" s="2"/>
    </row>
    <row r="63" spans="1:35" x14ac:dyDescent="0.25">
      <c r="A63" t="str">
        <f t="shared" si="0"/>
        <v>0061</v>
      </c>
      <c r="B63" s="2" t="s">
        <v>819</v>
      </c>
      <c r="C63" t="s">
        <v>818</v>
      </c>
      <c r="D63" t="s">
        <v>349</v>
      </c>
      <c r="E63" t="s">
        <v>350</v>
      </c>
      <c r="F63" t="s">
        <v>820</v>
      </c>
      <c r="G63" t="s">
        <v>821</v>
      </c>
      <c r="I63" t="s">
        <v>818</v>
      </c>
      <c r="J63" t="s">
        <v>344</v>
      </c>
      <c r="K63" s="2" t="s">
        <v>822</v>
      </c>
      <c r="L63" t="s">
        <v>823</v>
      </c>
      <c r="M63" t="s">
        <v>824</v>
      </c>
      <c r="N63" t="s">
        <v>825</v>
      </c>
      <c r="O63" t="s">
        <v>2823</v>
      </c>
      <c r="P63" s="12">
        <v>1</v>
      </c>
      <c r="Q63" s="12" t="s">
        <v>2838</v>
      </c>
      <c r="R63" s="31" t="s">
        <v>2825</v>
      </c>
      <c r="S63" t="s">
        <v>2839</v>
      </c>
      <c r="T63">
        <v>61</v>
      </c>
      <c r="AI63" s="2"/>
    </row>
    <row r="64" spans="1:35" x14ac:dyDescent="0.25">
      <c r="A64" t="str">
        <f t="shared" si="0"/>
        <v>0062</v>
      </c>
      <c r="B64" s="2" t="s">
        <v>2914</v>
      </c>
      <c r="C64" t="s">
        <v>2915</v>
      </c>
      <c r="D64" t="s">
        <v>349</v>
      </c>
      <c r="E64" t="s">
        <v>350</v>
      </c>
      <c r="F64" t="s">
        <v>413</v>
      </c>
      <c r="G64" t="s">
        <v>414</v>
      </c>
      <c r="I64" t="s">
        <v>415</v>
      </c>
      <c r="J64" t="s">
        <v>344</v>
      </c>
      <c r="K64" s="2" t="s">
        <v>416</v>
      </c>
      <c r="L64" t="s">
        <v>417</v>
      </c>
      <c r="M64" t="s">
        <v>418</v>
      </c>
      <c r="N64" t="s">
        <v>419</v>
      </c>
      <c r="O64" t="s">
        <v>2830</v>
      </c>
      <c r="P64" s="12">
        <v>0</v>
      </c>
      <c r="Q64" s="12" t="s">
        <v>2824</v>
      </c>
      <c r="R64" s="31" t="s">
        <v>2825</v>
      </c>
      <c r="S64" t="s">
        <v>2826</v>
      </c>
      <c r="T64">
        <v>62</v>
      </c>
      <c r="AI64" s="2"/>
    </row>
    <row r="65" spans="1:35" x14ac:dyDescent="0.25">
      <c r="A65" t="str">
        <f t="shared" si="0"/>
        <v>0063</v>
      </c>
      <c r="B65" s="2" t="s">
        <v>828</v>
      </c>
      <c r="C65" t="s">
        <v>827</v>
      </c>
      <c r="D65" t="s">
        <v>349</v>
      </c>
      <c r="E65" t="s">
        <v>350</v>
      </c>
      <c r="F65" t="s">
        <v>2698</v>
      </c>
      <c r="G65" t="s">
        <v>829</v>
      </c>
      <c r="I65" t="s">
        <v>827</v>
      </c>
      <c r="J65" t="s">
        <v>344</v>
      </c>
      <c r="K65" s="2" t="s">
        <v>830</v>
      </c>
      <c r="L65" t="s">
        <v>831</v>
      </c>
      <c r="M65" t="s">
        <v>831</v>
      </c>
      <c r="N65" t="s">
        <v>2699</v>
      </c>
      <c r="O65" t="s">
        <v>2916</v>
      </c>
      <c r="P65" s="12">
        <v>1</v>
      </c>
      <c r="Q65" s="12" t="s">
        <v>2824</v>
      </c>
      <c r="R65" s="31" t="s">
        <v>2825</v>
      </c>
      <c r="S65" t="s">
        <v>2826</v>
      </c>
      <c r="T65">
        <v>63</v>
      </c>
      <c r="AI65" s="2"/>
    </row>
    <row r="66" spans="1:35" x14ac:dyDescent="0.25">
      <c r="A66" t="str">
        <f t="shared" si="0"/>
        <v>0064</v>
      </c>
      <c r="B66" s="2" t="s">
        <v>833</v>
      </c>
      <c r="C66" t="s">
        <v>832</v>
      </c>
      <c r="D66" t="s">
        <v>349</v>
      </c>
      <c r="E66" t="s">
        <v>350</v>
      </c>
      <c r="F66" t="s">
        <v>2495</v>
      </c>
      <c r="G66" t="s">
        <v>834</v>
      </c>
      <c r="I66" t="s">
        <v>832</v>
      </c>
      <c r="J66" t="s">
        <v>344</v>
      </c>
      <c r="K66" s="2" t="s">
        <v>835</v>
      </c>
      <c r="L66" t="s">
        <v>836</v>
      </c>
      <c r="M66" t="s">
        <v>837</v>
      </c>
      <c r="N66" t="s">
        <v>2496</v>
      </c>
      <c r="O66" t="s">
        <v>2823</v>
      </c>
      <c r="P66" s="12">
        <v>1</v>
      </c>
      <c r="Q66" s="12" t="s">
        <v>2824</v>
      </c>
      <c r="R66" s="31" t="s">
        <v>2825</v>
      </c>
      <c r="S66" t="s">
        <v>2839</v>
      </c>
      <c r="T66">
        <v>64</v>
      </c>
      <c r="AI66" s="2"/>
    </row>
    <row r="67" spans="1:35" x14ac:dyDescent="0.25">
      <c r="A67" t="str">
        <f t="shared" si="0"/>
        <v>0065</v>
      </c>
      <c r="B67" s="2" t="s">
        <v>839</v>
      </c>
      <c r="C67" t="s">
        <v>838</v>
      </c>
      <c r="D67" t="s">
        <v>349</v>
      </c>
      <c r="E67" t="s">
        <v>350</v>
      </c>
      <c r="F67" t="s">
        <v>840</v>
      </c>
      <c r="G67" t="s">
        <v>841</v>
      </c>
      <c r="I67" t="s">
        <v>838</v>
      </c>
      <c r="J67" t="s">
        <v>344</v>
      </c>
      <c r="K67" s="2" t="s">
        <v>842</v>
      </c>
      <c r="L67" t="s">
        <v>843</v>
      </c>
      <c r="M67" t="s">
        <v>844</v>
      </c>
      <c r="N67" t="s">
        <v>845</v>
      </c>
      <c r="O67" t="s">
        <v>2823</v>
      </c>
      <c r="P67" s="12">
        <v>1</v>
      </c>
      <c r="Q67" s="12" t="s">
        <v>2824</v>
      </c>
      <c r="R67" s="31" t="s">
        <v>2825</v>
      </c>
      <c r="S67" t="s">
        <v>2826</v>
      </c>
      <c r="T67">
        <v>65</v>
      </c>
      <c r="AI67" s="2"/>
    </row>
    <row r="68" spans="1:35" x14ac:dyDescent="0.25">
      <c r="A68" t="str">
        <f t="shared" ref="A68:A131" si="1">LEFT(B68,4)</f>
        <v>0066</v>
      </c>
      <c r="B68" s="2" t="s">
        <v>2917</v>
      </c>
      <c r="C68" t="s">
        <v>2918</v>
      </c>
      <c r="D68" t="s">
        <v>349</v>
      </c>
      <c r="E68" t="s">
        <v>350</v>
      </c>
      <c r="F68" t="s">
        <v>442</v>
      </c>
      <c r="G68" t="s">
        <v>728</v>
      </c>
      <c r="I68" t="s">
        <v>443</v>
      </c>
      <c r="J68" t="s">
        <v>344</v>
      </c>
      <c r="K68" s="2" t="s">
        <v>444</v>
      </c>
      <c r="L68" t="s">
        <v>445</v>
      </c>
      <c r="M68" t="s">
        <v>446</v>
      </c>
      <c r="N68" t="s">
        <v>2854</v>
      </c>
      <c r="O68" t="s">
        <v>2830</v>
      </c>
      <c r="P68" s="12">
        <v>0</v>
      </c>
      <c r="Q68" s="12" t="s">
        <v>2824</v>
      </c>
      <c r="R68" s="31" t="s">
        <v>2825</v>
      </c>
      <c r="S68" t="s">
        <v>2826</v>
      </c>
      <c r="T68">
        <v>66</v>
      </c>
      <c r="AI68" s="2"/>
    </row>
    <row r="69" spans="1:35" x14ac:dyDescent="0.25">
      <c r="A69" t="str">
        <f t="shared" si="1"/>
        <v>0067</v>
      </c>
      <c r="B69" s="2" t="s">
        <v>853</v>
      </c>
      <c r="C69" t="s">
        <v>738</v>
      </c>
      <c r="D69" t="s">
        <v>349</v>
      </c>
      <c r="E69" t="s">
        <v>350</v>
      </c>
      <c r="F69" t="s">
        <v>2497</v>
      </c>
      <c r="G69" t="s">
        <v>737</v>
      </c>
      <c r="I69" t="s">
        <v>738</v>
      </c>
      <c r="J69" t="s">
        <v>344</v>
      </c>
      <c r="K69" s="2" t="s">
        <v>739</v>
      </c>
      <c r="L69" t="s">
        <v>854</v>
      </c>
      <c r="M69" t="s">
        <v>855</v>
      </c>
      <c r="N69" t="s">
        <v>2498</v>
      </c>
      <c r="O69" t="s">
        <v>2831</v>
      </c>
      <c r="P69" s="12">
        <v>1</v>
      </c>
      <c r="Q69" s="12" t="s">
        <v>2824</v>
      </c>
      <c r="R69" s="31" t="s">
        <v>2825</v>
      </c>
      <c r="S69" t="s">
        <v>2826</v>
      </c>
      <c r="T69">
        <v>67</v>
      </c>
      <c r="AI69" s="2"/>
    </row>
    <row r="70" spans="1:35" x14ac:dyDescent="0.25">
      <c r="A70" t="str">
        <f t="shared" si="1"/>
        <v>0068</v>
      </c>
      <c r="B70" s="2" t="s">
        <v>860</v>
      </c>
      <c r="C70" t="s">
        <v>859</v>
      </c>
      <c r="D70" t="s">
        <v>349</v>
      </c>
      <c r="E70" t="s">
        <v>350</v>
      </c>
      <c r="F70" t="s">
        <v>2642</v>
      </c>
      <c r="G70" t="s">
        <v>861</v>
      </c>
      <c r="I70" t="s">
        <v>862</v>
      </c>
      <c r="J70" t="s">
        <v>344</v>
      </c>
      <c r="K70" s="2" t="s">
        <v>863</v>
      </c>
      <c r="L70" t="s">
        <v>864</v>
      </c>
      <c r="M70" t="s">
        <v>865</v>
      </c>
      <c r="N70" t="s">
        <v>2606</v>
      </c>
      <c r="O70" t="s">
        <v>2845</v>
      </c>
      <c r="P70" s="12">
        <v>1</v>
      </c>
      <c r="Q70" s="12" t="s">
        <v>2824</v>
      </c>
      <c r="R70" s="31" t="s">
        <v>2825</v>
      </c>
      <c r="S70" t="s">
        <v>2826</v>
      </c>
      <c r="T70">
        <v>68</v>
      </c>
      <c r="AI70" s="2"/>
    </row>
    <row r="71" spans="1:35" x14ac:dyDescent="0.25">
      <c r="A71" t="str">
        <f t="shared" si="1"/>
        <v>0069</v>
      </c>
      <c r="B71" s="2" t="s">
        <v>2919</v>
      </c>
      <c r="C71" t="s">
        <v>2920</v>
      </c>
      <c r="D71" t="s">
        <v>349</v>
      </c>
      <c r="E71" t="s">
        <v>350</v>
      </c>
      <c r="F71" t="s">
        <v>513</v>
      </c>
      <c r="G71" t="s">
        <v>2921</v>
      </c>
      <c r="H71" t="s">
        <v>2922</v>
      </c>
      <c r="I71" t="s">
        <v>515</v>
      </c>
      <c r="J71" t="s">
        <v>344</v>
      </c>
      <c r="K71" s="2" t="s">
        <v>516</v>
      </c>
      <c r="L71" t="s">
        <v>517</v>
      </c>
      <c r="M71" t="s">
        <v>518</v>
      </c>
      <c r="N71" t="s">
        <v>519</v>
      </c>
      <c r="O71" t="s">
        <v>2830</v>
      </c>
      <c r="P71" s="12">
        <v>0</v>
      </c>
      <c r="Q71" s="12" t="s">
        <v>2824</v>
      </c>
      <c r="R71" s="31" t="s">
        <v>2825</v>
      </c>
      <c r="S71" t="s">
        <v>2826</v>
      </c>
      <c r="T71">
        <v>69</v>
      </c>
      <c r="AI71" s="2"/>
    </row>
    <row r="72" spans="1:35" x14ac:dyDescent="0.25">
      <c r="A72" t="str">
        <f t="shared" si="1"/>
        <v>0070</v>
      </c>
      <c r="B72" s="2" t="s">
        <v>2923</v>
      </c>
      <c r="C72" t="s">
        <v>2924</v>
      </c>
      <c r="D72" t="s">
        <v>349</v>
      </c>
      <c r="E72" t="s">
        <v>350</v>
      </c>
      <c r="F72" t="s">
        <v>513</v>
      </c>
      <c r="G72" t="s">
        <v>514</v>
      </c>
      <c r="I72" t="s">
        <v>515</v>
      </c>
      <c r="J72" t="s">
        <v>344</v>
      </c>
      <c r="K72" s="2" t="s">
        <v>516</v>
      </c>
      <c r="L72" t="s">
        <v>517</v>
      </c>
      <c r="M72" t="s">
        <v>518</v>
      </c>
      <c r="N72" t="s">
        <v>519</v>
      </c>
      <c r="O72" t="s">
        <v>2830</v>
      </c>
      <c r="P72" s="12">
        <v>0</v>
      </c>
      <c r="Q72" s="12" t="s">
        <v>2824</v>
      </c>
      <c r="R72" s="31" t="s">
        <v>2825</v>
      </c>
      <c r="S72" t="s">
        <v>2826</v>
      </c>
      <c r="T72">
        <v>70</v>
      </c>
      <c r="AI72" s="2"/>
    </row>
    <row r="73" spans="1:35" x14ac:dyDescent="0.25">
      <c r="A73" t="str">
        <f t="shared" si="1"/>
        <v>0071</v>
      </c>
      <c r="B73" s="2" t="s">
        <v>867</v>
      </c>
      <c r="C73" t="s">
        <v>866</v>
      </c>
      <c r="D73" t="s">
        <v>349</v>
      </c>
      <c r="E73" t="s">
        <v>350</v>
      </c>
      <c r="F73" t="s">
        <v>868</v>
      </c>
      <c r="G73" t="s">
        <v>869</v>
      </c>
      <c r="I73" t="s">
        <v>866</v>
      </c>
      <c r="J73" t="s">
        <v>344</v>
      </c>
      <c r="K73" s="2" t="s">
        <v>870</v>
      </c>
      <c r="L73" t="s">
        <v>871</v>
      </c>
      <c r="M73" t="s">
        <v>872</v>
      </c>
      <c r="N73" t="s">
        <v>873</v>
      </c>
      <c r="O73" t="s">
        <v>2823</v>
      </c>
      <c r="P73" s="12">
        <v>1</v>
      </c>
      <c r="Q73" s="12" t="s">
        <v>2824</v>
      </c>
      <c r="R73" s="31" t="s">
        <v>2825</v>
      </c>
      <c r="S73" t="s">
        <v>2826</v>
      </c>
      <c r="T73">
        <v>71</v>
      </c>
      <c r="AI73" s="2"/>
    </row>
    <row r="74" spans="1:35" x14ac:dyDescent="0.25">
      <c r="A74" t="str">
        <f t="shared" si="1"/>
        <v>0072</v>
      </c>
      <c r="B74" s="2" t="s">
        <v>875</v>
      </c>
      <c r="C74" t="s">
        <v>874</v>
      </c>
      <c r="D74" t="s">
        <v>349</v>
      </c>
      <c r="E74" t="s">
        <v>350</v>
      </c>
      <c r="F74" t="s">
        <v>876</v>
      </c>
      <c r="G74" t="s">
        <v>877</v>
      </c>
      <c r="I74" t="s">
        <v>874</v>
      </c>
      <c r="J74" t="s">
        <v>344</v>
      </c>
      <c r="K74" s="2" t="s">
        <v>878</v>
      </c>
      <c r="L74" t="s">
        <v>879</v>
      </c>
      <c r="M74" t="s">
        <v>880</v>
      </c>
      <c r="N74" t="s">
        <v>881</v>
      </c>
      <c r="O74" t="s">
        <v>2823</v>
      </c>
      <c r="P74" s="12">
        <v>1</v>
      </c>
      <c r="Q74" s="12" t="s">
        <v>2824</v>
      </c>
      <c r="R74" s="31" t="s">
        <v>2825</v>
      </c>
      <c r="S74" t="s">
        <v>2826</v>
      </c>
      <c r="T74">
        <v>72</v>
      </c>
      <c r="AI74" s="2"/>
    </row>
    <row r="75" spans="1:35" x14ac:dyDescent="0.25">
      <c r="A75" t="str">
        <f t="shared" si="1"/>
        <v>0073</v>
      </c>
      <c r="B75" s="2" t="s">
        <v>883</v>
      </c>
      <c r="C75" t="s">
        <v>882</v>
      </c>
      <c r="D75" t="s">
        <v>349</v>
      </c>
      <c r="E75" t="s">
        <v>350</v>
      </c>
      <c r="F75" t="s">
        <v>884</v>
      </c>
      <c r="G75" t="s">
        <v>885</v>
      </c>
      <c r="I75" t="s">
        <v>882</v>
      </c>
      <c r="J75" t="s">
        <v>344</v>
      </c>
      <c r="K75" s="2" t="s">
        <v>886</v>
      </c>
      <c r="L75" t="s">
        <v>887</v>
      </c>
      <c r="M75" t="s">
        <v>888</v>
      </c>
      <c r="N75" t="s">
        <v>889</v>
      </c>
      <c r="O75" t="s">
        <v>2823</v>
      </c>
      <c r="P75" s="12">
        <v>1</v>
      </c>
      <c r="Q75" s="12" t="s">
        <v>2824</v>
      </c>
      <c r="R75" s="31" t="s">
        <v>2825</v>
      </c>
      <c r="S75" t="s">
        <v>2826</v>
      </c>
      <c r="T75">
        <v>73</v>
      </c>
      <c r="AI75" s="2"/>
    </row>
    <row r="76" spans="1:35" x14ac:dyDescent="0.25">
      <c r="A76" t="str">
        <f t="shared" si="1"/>
        <v>0074</v>
      </c>
      <c r="B76" s="2" t="s">
        <v>891</v>
      </c>
      <c r="C76" t="s">
        <v>890</v>
      </c>
      <c r="D76" t="s">
        <v>349</v>
      </c>
      <c r="E76" t="s">
        <v>350</v>
      </c>
      <c r="F76" t="s">
        <v>2642</v>
      </c>
      <c r="G76" t="s">
        <v>861</v>
      </c>
      <c r="I76" t="s">
        <v>862</v>
      </c>
      <c r="J76" t="s">
        <v>344</v>
      </c>
      <c r="K76" s="2" t="s">
        <v>863</v>
      </c>
      <c r="L76" t="s">
        <v>864</v>
      </c>
      <c r="M76" t="s">
        <v>865</v>
      </c>
      <c r="N76" t="s">
        <v>2606</v>
      </c>
      <c r="O76" t="s">
        <v>2845</v>
      </c>
      <c r="P76" s="12">
        <v>1</v>
      </c>
      <c r="Q76" s="12" t="s">
        <v>2824</v>
      </c>
      <c r="R76" s="31" t="s">
        <v>2825</v>
      </c>
      <c r="S76" t="s">
        <v>2826</v>
      </c>
      <c r="T76">
        <v>74</v>
      </c>
      <c r="AI76" s="2"/>
    </row>
    <row r="77" spans="1:35" x14ac:dyDescent="0.25">
      <c r="A77" t="str">
        <f t="shared" si="1"/>
        <v>0075</v>
      </c>
      <c r="B77" s="2" t="s">
        <v>2925</v>
      </c>
      <c r="C77" t="s">
        <v>2926</v>
      </c>
      <c r="D77" t="s">
        <v>349</v>
      </c>
      <c r="E77" t="s">
        <v>350</v>
      </c>
      <c r="F77" t="s">
        <v>892</v>
      </c>
      <c r="G77" t="s">
        <v>893</v>
      </c>
      <c r="I77" t="s">
        <v>894</v>
      </c>
      <c r="J77" t="s">
        <v>344</v>
      </c>
      <c r="K77" s="2" t="s">
        <v>895</v>
      </c>
      <c r="L77" t="s">
        <v>2927</v>
      </c>
      <c r="M77" t="s">
        <v>896</v>
      </c>
      <c r="N77" t="s">
        <v>897</v>
      </c>
      <c r="O77" t="s">
        <v>2830</v>
      </c>
      <c r="P77" s="12">
        <v>0</v>
      </c>
      <c r="Q77" s="12" t="s">
        <v>2824</v>
      </c>
      <c r="R77" s="31" t="s">
        <v>2825</v>
      </c>
      <c r="S77" t="s">
        <v>2826</v>
      </c>
      <c r="T77">
        <v>75</v>
      </c>
      <c r="AI77" s="2"/>
    </row>
    <row r="78" spans="1:35" x14ac:dyDescent="0.25">
      <c r="A78" t="str">
        <f t="shared" si="1"/>
        <v>0076</v>
      </c>
      <c r="B78" s="2" t="s">
        <v>2928</v>
      </c>
      <c r="C78" t="s">
        <v>2929</v>
      </c>
      <c r="D78" t="s">
        <v>349</v>
      </c>
      <c r="E78" t="s">
        <v>350</v>
      </c>
      <c r="F78" t="s">
        <v>903</v>
      </c>
      <c r="G78" t="s">
        <v>904</v>
      </c>
      <c r="I78" t="s">
        <v>905</v>
      </c>
      <c r="J78" t="s">
        <v>344</v>
      </c>
      <c r="K78" s="2" t="s">
        <v>906</v>
      </c>
      <c r="L78" t="s">
        <v>907</v>
      </c>
      <c r="M78" t="s">
        <v>908</v>
      </c>
      <c r="N78" t="s">
        <v>909</v>
      </c>
      <c r="O78" t="s">
        <v>2830</v>
      </c>
      <c r="P78" s="12">
        <v>0</v>
      </c>
      <c r="Q78" s="12" t="s">
        <v>2824</v>
      </c>
      <c r="R78" s="31" t="s">
        <v>2825</v>
      </c>
      <c r="S78" t="s">
        <v>2826</v>
      </c>
      <c r="T78">
        <v>76</v>
      </c>
      <c r="AI78" s="2"/>
    </row>
    <row r="79" spans="1:35" x14ac:dyDescent="0.25">
      <c r="A79" t="str">
        <f t="shared" si="1"/>
        <v>0077</v>
      </c>
      <c r="B79" s="2" t="s">
        <v>913</v>
      </c>
      <c r="C79" t="s">
        <v>912</v>
      </c>
      <c r="D79" t="s">
        <v>349</v>
      </c>
      <c r="E79" t="s">
        <v>350</v>
      </c>
      <c r="F79" t="s">
        <v>2499</v>
      </c>
      <c r="G79" t="s">
        <v>914</v>
      </c>
      <c r="I79" t="s">
        <v>912</v>
      </c>
      <c r="J79" t="s">
        <v>344</v>
      </c>
      <c r="K79" s="2" t="s">
        <v>915</v>
      </c>
      <c r="L79" t="s">
        <v>916</v>
      </c>
      <c r="M79" t="s">
        <v>917</v>
      </c>
      <c r="N79" t="s">
        <v>2500</v>
      </c>
      <c r="O79" t="s">
        <v>2823</v>
      </c>
      <c r="P79" s="12">
        <v>1</v>
      </c>
      <c r="Q79" s="12" t="s">
        <v>2824</v>
      </c>
      <c r="R79" s="31" t="s">
        <v>2825</v>
      </c>
      <c r="S79" t="s">
        <v>2826</v>
      </c>
      <c r="T79">
        <v>77</v>
      </c>
      <c r="AI79" s="2"/>
    </row>
    <row r="80" spans="1:35" x14ac:dyDescent="0.25">
      <c r="A80" t="str">
        <f t="shared" si="1"/>
        <v>0078</v>
      </c>
      <c r="B80" s="2" t="s">
        <v>919</v>
      </c>
      <c r="C80" t="s">
        <v>918</v>
      </c>
      <c r="D80" t="s">
        <v>349</v>
      </c>
      <c r="E80" t="s">
        <v>350</v>
      </c>
      <c r="F80" t="s">
        <v>2501</v>
      </c>
      <c r="G80" t="s">
        <v>920</v>
      </c>
      <c r="I80" t="s">
        <v>918</v>
      </c>
      <c r="J80" t="s">
        <v>344</v>
      </c>
      <c r="K80" s="2" t="s">
        <v>921</v>
      </c>
      <c r="L80" t="s">
        <v>922</v>
      </c>
      <c r="M80" t="s">
        <v>923</v>
      </c>
      <c r="N80" t="s">
        <v>2502</v>
      </c>
      <c r="O80" t="s">
        <v>2869</v>
      </c>
      <c r="P80" s="12">
        <v>1</v>
      </c>
      <c r="Q80" s="12" t="s">
        <v>2824</v>
      </c>
      <c r="R80" s="31" t="s">
        <v>2825</v>
      </c>
      <c r="S80" t="s">
        <v>2826</v>
      </c>
      <c r="T80">
        <v>78</v>
      </c>
      <c r="AI80" s="2"/>
    </row>
    <row r="81" spans="1:35" x14ac:dyDescent="0.25">
      <c r="A81" t="str">
        <f t="shared" si="1"/>
        <v>0079</v>
      </c>
      <c r="B81" s="2" t="s">
        <v>927</v>
      </c>
      <c r="C81" t="s">
        <v>926</v>
      </c>
      <c r="D81" t="s">
        <v>349</v>
      </c>
      <c r="E81" t="s">
        <v>350</v>
      </c>
      <c r="F81" t="s">
        <v>928</v>
      </c>
      <c r="G81" t="s">
        <v>929</v>
      </c>
      <c r="I81" t="s">
        <v>926</v>
      </c>
      <c r="J81" t="s">
        <v>344</v>
      </c>
      <c r="K81" s="2" t="s">
        <v>930</v>
      </c>
      <c r="L81" t="s">
        <v>931</v>
      </c>
      <c r="M81" t="s">
        <v>932</v>
      </c>
      <c r="N81" t="s">
        <v>933</v>
      </c>
      <c r="O81" t="s">
        <v>2823</v>
      </c>
      <c r="P81" s="12">
        <v>1</v>
      </c>
      <c r="Q81" s="12" t="s">
        <v>2824</v>
      </c>
      <c r="R81" s="31" t="s">
        <v>2825</v>
      </c>
      <c r="S81" t="s">
        <v>2826</v>
      </c>
      <c r="T81">
        <v>79</v>
      </c>
      <c r="AI81" s="2"/>
    </row>
    <row r="82" spans="1:35" x14ac:dyDescent="0.25">
      <c r="A82" t="str">
        <f t="shared" si="1"/>
        <v>0080</v>
      </c>
      <c r="B82" s="2" t="s">
        <v>2930</v>
      </c>
      <c r="C82" t="s">
        <v>2931</v>
      </c>
      <c r="D82" t="s">
        <v>349</v>
      </c>
      <c r="E82" t="s">
        <v>350</v>
      </c>
      <c r="F82" t="s">
        <v>2902</v>
      </c>
      <c r="G82" t="s">
        <v>782</v>
      </c>
      <c r="I82" t="s">
        <v>783</v>
      </c>
      <c r="J82" t="s">
        <v>344</v>
      </c>
      <c r="K82" s="2" t="s">
        <v>784</v>
      </c>
      <c r="L82" t="s">
        <v>785</v>
      </c>
      <c r="M82" t="s">
        <v>786</v>
      </c>
      <c r="N82" t="s">
        <v>2903</v>
      </c>
      <c r="O82" t="s">
        <v>2830</v>
      </c>
      <c r="P82" s="12">
        <v>0</v>
      </c>
      <c r="Q82" s="12" t="s">
        <v>2824</v>
      </c>
      <c r="R82" s="31" t="s">
        <v>2825</v>
      </c>
      <c r="S82" t="s">
        <v>2826</v>
      </c>
      <c r="T82">
        <v>80</v>
      </c>
      <c r="AI82" s="2"/>
    </row>
    <row r="83" spans="1:35" x14ac:dyDescent="0.25">
      <c r="A83" t="str">
        <f t="shared" si="1"/>
        <v>0081</v>
      </c>
      <c r="B83" s="2" t="s">
        <v>2932</v>
      </c>
      <c r="C83" t="s">
        <v>2933</v>
      </c>
      <c r="D83" t="s">
        <v>349</v>
      </c>
      <c r="E83" t="s">
        <v>350</v>
      </c>
      <c r="F83" t="s">
        <v>2585</v>
      </c>
      <c r="G83" t="s">
        <v>936</v>
      </c>
      <c r="I83" t="s">
        <v>937</v>
      </c>
      <c r="J83" t="s">
        <v>344</v>
      </c>
      <c r="K83" s="2" t="s">
        <v>938</v>
      </c>
      <c r="L83" t="s">
        <v>2744</v>
      </c>
      <c r="M83" t="s">
        <v>939</v>
      </c>
      <c r="N83" t="s">
        <v>2586</v>
      </c>
      <c r="O83" t="s">
        <v>2830</v>
      </c>
      <c r="P83" s="12">
        <v>0</v>
      </c>
      <c r="Q83" s="12" t="s">
        <v>2824</v>
      </c>
      <c r="R83" s="31" t="s">
        <v>2825</v>
      </c>
      <c r="S83" t="s">
        <v>2826</v>
      </c>
      <c r="T83">
        <v>81</v>
      </c>
      <c r="AI83" s="2"/>
    </row>
    <row r="84" spans="1:35" x14ac:dyDescent="0.25">
      <c r="A84" t="str">
        <f t="shared" si="1"/>
        <v>0082</v>
      </c>
      <c r="B84" s="2" t="s">
        <v>941</v>
      </c>
      <c r="C84" t="s">
        <v>940</v>
      </c>
      <c r="D84" t="s">
        <v>349</v>
      </c>
      <c r="E84" t="s">
        <v>350</v>
      </c>
      <c r="F84" t="s">
        <v>2503</v>
      </c>
      <c r="G84" t="s">
        <v>942</v>
      </c>
      <c r="I84" t="s">
        <v>940</v>
      </c>
      <c r="J84" t="s">
        <v>344</v>
      </c>
      <c r="K84" s="2" t="s">
        <v>943</v>
      </c>
      <c r="L84" t="s">
        <v>944</v>
      </c>
      <c r="M84" t="s">
        <v>945</v>
      </c>
      <c r="N84" t="s">
        <v>2504</v>
      </c>
      <c r="O84" t="s">
        <v>2823</v>
      </c>
      <c r="P84" s="12">
        <v>1</v>
      </c>
      <c r="Q84" s="12" t="s">
        <v>2824</v>
      </c>
      <c r="R84" s="31" t="s">
        <v>2825</v>
      </c>
      <c r="S84" t="s">
        <v>2839</v>
      </c>
      <c r="T84">
        <v>82</v>
      </c>
      <c r="AI84" s="2"/>
    </row>
    <row r="85" spans="1:35" x14ac:dyDescent="0.25">
      <c r="A85" t="str">
        <f t="shared" si="1"/>
        <v>0083</v>
      </c>
      <c r="B85" s="2" t="s">
        <v>947</v>
      </c>
      <c r="C85" t="s">
        <v>946</v>
      </c>
      <c r="D85" t="s">
        <v>349</v>
      </c>
      <c r="E85" t="s">
        <v>350</v>
      </c>
      <c r="F85" t="s">
        <v>948</v>
      </c>
      <c r="G85" t="s">
        <v>949</v>
      </c>
      <c r="I85" t="s">
        <v>946</v>
      </c>
      <c r="J85" t="s">
        <v>344</v>
      </c>
      <c r="K85" s="2" t="s">
        <v>950</v>
      </c>
      <c r="L85" t="s">
        <v>951</v>
      </c>
      <c r="M85" t="s">
        <v>952</v>
      </c>
      <c r="N85" t="s">
        <v>953</v>
      </c>
      <c r="O85" t="s">
        <v>2823</v>
      </c>
      <c r="P85" s="12">
        <v>1</v>
      </c>
      <c r="Q85" s="12" t="s">
        <v>2824</v>
      </c>
      <c r="R85" s="31" t="s">
        <v>2825</v>
      </c>
      <c r="S85" t="s">
        <v>2826</v>
      </c>
      <c r="T85">
        <v>83</v>
      </c>
      <c r="AI85" s="2"/>
    </row>
    <row r="86" spans="1:35" x14ac:dyDescent="0.25">
      <c r="A86" t="str">
        <f t="shared" si="1"/>
        <v>0084</v>
      </c>
      <c r="B86" s="2" t="s">
        <v>2934</v>
      </c>
      <c r="C86" t="s">
        <v>2935</v>
      </c>
      <c r="D86" t="s">
        <v>349</v>
      </c>
      <c r="E86" t="s">
        <v>350</v>
      </c>
      <c r="F86" t="s">
        <v>2936</v>
      </c>
      <c r="G86" t="s">
        <v>954</v>
      </c>
      <c r="I86" t="s">
        <v>955</v>
      </c>
      <c r="J86" t="s">
        <v>344</v>
      </c>
      <c r="K86" s="2" t="s">
        <v>956</v>
      </c>
      <c r="L86" t="s">
        <v>957</v>
      </c>
      <c r="M86" t="s">
        <v>958</v>
      </c>
      <c r="N86" t="s">
        <v>2937</v>
      </c>
      <c r="O86" t="s">
        <v>2830</v>
      </c>
      <c r="P86" s="12">
        <v>0</v>
      </c>
      <c r="Q86" s="12" t="s">
        <v>2824</v>
      </c>
      <c r="R86" s="31" t="s">
        <v>2825</v>
      </c>
      <c r="S86" t="s">
        <v>2826</v>
      </c>
      <c r="T86">
        <v>84</v>
      </c>
      <c r="AI86" s="2"/>
    </row>
    <row r="87" spans="1:35" x14ac:dyDescent="0.25">
      <c r="A87" t="str">
        <f t="shared" si="1"/>
        <v>0085</v>
      </c>
      <c r="B87" s="2" t="s">
        <v>968</v>
      </c>
      <c r="C87" t="s">
        <v>967</v>
      </c>
      <c r="D87" t="s">
        <v>349</v>
      </c>
      <c r="E87" t="s">
        <v>350</v>
      </c>
      <c r="F87" t="s">
        <v>667</v>
      </c>
      <c r="G87" t="s">
        <v>668</v>
      </c>
      <c r="I87" t="s">
        <v>669</v>
      </c>
      <c r="J87" t="s">
        <v>344</v>
      </c>
      <c r="K87" s="2" t="s">
        <v>670</v>
      </c>
      <c r="L87" t="s">
        <v>671</v>
      </c>
      <c r="M87" t="s">
        <v>672</v>
      </c>
      <c r="N87" t="s">
        <v>673</v>
      </c>
      <c r="O87" t="s">
        <v>2869</v>
      </c>
      <c r="P87" s="12">
        <v>1</v>
      </c>
      <c r="Q87" s="12" t="s">
        <v>2824</v>
      </c>
      <c r="R87" s="31" t="s">
        <v>2825</v>
      </c>
      <c r="S87" t="s">
        <v>2826</v>
      </c>
      <c r="T87">
        <v>85</v>
      </c>
      <c r="AI87" s="2"/>
    </row>
    <row r="88" spans="1:35" x14ac:dyDescent="0.25">
      <c r="A88" t="str">
        <f t="shared" si="1"/>
        <v>0086</v>
      </c>
      <c r="B88" s="2" t="s">
        <v>970</v>
      </c>
      <c r="C88" t="s">
        <v>969</v>
      </c>
      <c r="D88" t="s">
        <v>349</v>
      </c>
      <c r="E88" t="s">
        <v>350</v>
      </c>
      <c r="F88" t="s">
        <v>2644</v>
      </c>
      <c r="G88" t="s">
        <v>971</v>
      </c>
      <c r="H88" t="s">
        <v>972</v>
      </c>
      <c r="I88" t="s">
        <v>969</v>
      </c>
      <c r="J88" t="s">
        <v>344</v>
      </c>
      <c r="K88" s="2" t="s">
        <v>813</v>
      </c>
      <c r="L88" t="s">
        <v>973</v>
      </c>
      <c r="M88" t="s">
        <v>974</v>
      </c>
      <c r="N88" t="s">
        <v>2645</v>
      </c>
      <c r="O88" t="s">
        <v>2823</v>
      </c>
      <c r="P88" s="12">
        <v>1</v>
      </c>
      <c r="Q88" s="12" t="s">
        <v>2838</v>
      </c>
      <c r="R88" s="31" t="s">
        <v>2825</v>
      </c>
      <c r="S88" t="s">
        <v>2839</v>
      </c>
      <c r="T88">
        <v>86</v>
      </c>
      <c r="AI88" s="2"/>
    </row>
    <row r="89" spans="1:35" x14ac:dyDescent="0.25">
      <c r="A89" t="str">
        <f t="shared" si="1"/>
        <v>0087</v>
      </c>
      <c r="B89" s="2" t="s">
        <v>960</v>
      </c>
      <c r="C89" t="s">
        <v>959</v>
      </c>
      <c r="D89" t="s">
        <v>349</v>
      </c>
      <c r="E89" t="s">
        <v>350</v>
      </c>
      <c r="F89" t="s">
        <v>961</v>
      </c>
      <c r="G89" t="s">
        <v>962</v>
      </c>
      <c r="I89" t="s">
        <v>959</v>
      </c>
      <c r="J89" t="s">
        <v>344</v>
      </c>
      <c r="K89" s="2" t="s">
        <v>963</v>
      </c>
      <c r="L89" t="s">
        <v>964</v>
      </c>
      <c r="M89" t="s">
        <v>965</v>
      </c>
      <c r="N89" t="s">
        <v>966</v>
      </c>
      <c r="O89" t="s">
        <v>2823</v>
      </c>
      <c r="P89" s="12">
        <v>1</v>
      </c>
      <c r="Q89" s="12" t="s">
        <v>2824</v>
      </c>
      <c r="R89" s="31" t="s">
        <v>2825</v>
      </c>
      <c r="S89" t="s">
        <v>2839</v>
      </c>
      <c r="T89">
        <v>87</v>
      </c>
      <c r="AI89" s="2"/>
    </row>
    <row r="90" spans="1:35" x14ac:dyDescent="0.25">
      <c r="A90" t="str">
        <f t="shared" si="1"/>
        <v>0088</v>
      </c>
      <c r="B90" s="2" t="s">
        <v>976</v>
      </c>
      <c r="C90" t="s">
        <v>975</v>
      </c>
      <c r="D90" t="s">
        <v>349</v>
      </c>
      <c r="E90" t="s">
        <v>350</v>
      </c>
      <c r="F90" t="s">
        <v>2505</v>
      </c>
      <c r="G90" t="s">
        <v>977</v>
      </c>
      <c r="I90" t="s">
        <v>978</v>
      </c>
      <c r="J90" t="s">
        <v>344</v>
      </c>
      <c r="K90" s="2" t="s">
        <v>979</v>
      </c>
      <c r="L90" t="s">
        <v>980</v>
      </c>
      <c r="M90" t="s">
        <v>981</v>
      </c>
      <c r="N90" t="s">
        <v>2506</v>
      </c>
      <c r="O90" t="s">
        <v>2823</v>
      </c>
      <c r="P90" s="12">
        <v>1</v>
      </c>
      <c r="Q90" s="12" t="s">
        <v>2824</v>
      </c>
      <c r="R90" s="31" t="s">
        <v>2825</v>
      </c>
      <c r="S90" t="s">
        <v>2826</v>
      </c>
      <c r="T90">
        <v>88</v>
      </c>
      <c r="AI90" s="2"/>
    </row>
    <row r="91" spans="1:35" x14ac:dyDescent="0.25">
      <c r="A91" t="str">
        <f t="shared" si="1"/>
        <v>0089</v>
      </c>
      <c r="B91" s="2" t="s">
        <v>983</v>
      </c>
      <c r="C91" t="s">
        <v>982</v>
      </c>
      <c r="D91" t="s">
        <v>349</v>
      </c>
      <c r="E91" t="s">
        <v>350</v>
      </c>
      <c r="F91" t="s">
        <v>413</v>
      </c>
      <c r="G91" t="s">
        <v>414</v>
      </c>
      <c r="I91" t="s">
        <v>415</v>
      </c>
      <c r="J91" t="s">
        <v>344</v>
      </c>
      <c r="K91" s="2" t="s">
        <v>416</v>
      </c>
      <c r="L91" t="s">
        <v>417</v>
      </c>
      <c r="M91" t="s">
        <v>418</v>
      </c>
      <c r="N91" t="s">
        <v>419</v>
      </c>
      <c r="O91" t="s">
        <v>2831</v>
      </c>
      <c r="P91" s="12">
        <v>1</v>
      </c>
      <c r="Q91" s="12" t="s">
        <v>2824</v>
      </c>
      <c r="R91" s="31" t="s">
        <v>2825</v>
      </c>
      <c r="S91" t="s">
        <v>2826</v>
      </c>
      <c r="T91">
        <v>89</v>
      </c>
      <c r="AI91" s="2"/>
    </row>
    <row r="92" spans="1:35" x14ac:dyDescent="0.25">
      <c r="A92" t="str">
        <f t="shared" si="1"/>
        <v>0090</v>
      </c>
      <c r="B92" s="2" t="s">
        <v>2938</v>
      </c>
      <c r="C92" t="s">
        <v>2939</v>
      </c>
      <c r="D92" t="s">
        <v>349</v>
      </c>
      <c r="E92" t="s">
        <v>350</v>
      </c>
      <c r="F92" t="s">
        <v>2588</v>
      </c>
      <c r="G92" t="s">
        <v>2842</v>
      </c>
      <c r="I92" t="s">
        <v>384</v>
      </c>
      <c r="J92" t="s">
        <v>344</v>
      </c>
      <c r="K92" s="2" t="s">
        <v>385</v>
      </c>
      <c r="L92" t="s">
        <v>2940</v>
      </c>
      <c r="M92" t="s">
        <v>387</v>
      </c>
      <c r="N92" t="s">
        <v>2589</v>
      </c>
      <c r="O92" t="s">
        <v>2830</v>
      </c>
      <c r="P92" s="12">
        <v>0</v>
      </c>
      <c r="Q92" s="12" t="s">
        <v>2824</v>
      </c>
      <c r="R92" s="31" t="s">
        <v>2825</v>
      </c>
      <c r="S92" t="s">
        <v>2826</v>
      </c>
      <c r="T92">
        <v>90</v>
      </c>
      <c r="AI92" s="2"/>
    </row>
    <row r="93" spans="1:35" x14ac:dyDescent="0.25">
      <c r="A93" t="str">
        <f t="shared" si="1"/>
        <v>0091</v>
      </c>
      <c r="B93" s="2" t="s">
        <v>985</v>
      </c>
      <c r="C93" t="s">
        <v>984</v>
      </c>
      <c r="D93" t="s">
        <v>349</v>
      </c>
      <c r="E93" t="s">
        <v>350</v>
      </c>
      <c r="F93" t="s">
        <v>986</v>
      </c>
      <c r="G93" t="s">
        <v>987</v>
      </c>
      <c r="I93" t="s">
        <v>984</v>
      </c>
      <c r="J93" t="s">
        <v>344</v>
      </c>
      <c r="K93" s="2" t="s">
        <v>988</v>
      </c>
      <c r="L93" t="s">
        <v>989</v>
      </c>
      <c r="M93" t="s">
        <v>990</v>
      </c>
      <c r="N93" t="s">
        <v>991</v>
      </c>
      <c r="O93" t="s">
        <v>2845</v>
      </c>
      <c r="P93" s="12">
        <v>1</v>
      </c>
      <c r="Q93" s="12" t="s">
        <v>2824</v>
      </c>
      <c r="R93" s="31" t="s">
        <v>2825</v>
      </c>
      <c r="S93" t="s">
        <v>2826</v>
      </c>
      <c r="T93">
        <v>91</v>
      </c>
      <c r="AI93" s="2"/>
    </row>
    <row r="94" spans="1:35" x14ac:dyDescent="0.25">
      <c r="A94" t="str">
        <f t="shared" si="1"/>
        <v>0092</v>
      </c>
      <c r="B94" s="2" t="s">
        <v>2941</v>
      </c>
      <c r="C94" t="s">
        <v>2942</v>
      </c>
      <c r="D94" t="s">
        <v>349</v>
      </c>
      <c r="E94" t="s">
        <v>350</v>
      </c>
      <c r="F94" t="s">
        <v>992</v>
      </c>
      <c r="G94" t="s">
        <v>2943</v>
      </c>
      <c r="H94" t="s">
        <v>2944</v>
      </c>
      <c r="I94" t="s">
        <v>993</v>
      </c>
      <c r="J94" t="s">
        <v>344</v>
      </c>
      <c r="K94" s="2" t="s">
        <v>994</v>
      </c>
      <c r="L94" t="s">
        <v>995</v>
      </c>
      <c r="M94" t="s">
        <v>674</v>
      </c>
      <c r="N94" t="s">
        <v>2945</v>
      </c>
      <c r="O94" t="s">
        <v>2830</v>
      </c>
      <c r="P94" s="12">
        <v>0</v>
      </c>
      <c r="Q94" s="12" t="s">
        <v>2824</v>
      </c>
      <c r="R94" s="31" t="s">
        <v>2825</v>
      </c>
      <c r="S94" t="s">
        <v>2826</v>
      </c>
      <c r="T94">
        <v>92</v>
      </c>
      <c r="AI94" s="2"/>
    </row>
    <row r="95" spans="1:35" x14ac:dyDescent="0.25">
      <c r="A95" t="str">
        <f t="shared" si="1"/>
        <v>0093</v>
      </c>
      <c r="B95" s="2" t="s">
        <v>1004</v>
      </c>
      <c r="C95" t="s">
        <v>1003</v>
      </c>
      <c r="D95" t="s">
        <v>349</v>
      </c>
      <c r="E95" t="s">
        <v>350</v>
      </c>
      <c r="F95" t="s">
        <v>2946</v>
      </c>
      <c r="G95" t="s">
        <v>1005</v>
      </c>
      <c r="I95" t="s">
        <v>1003</v>
      </c>
      <c r="J95" t="s">
        <v>344</v>
      </c>
      <c r="K95" s="2" t="s">
        <v>1006</v>
      </c>
      <c r="L95" t="s">
        <v>1007</v>
      </c>
      <c r="M95" t="s">
        <v>1008</v>
      </c>
      <c r="N95" t="s">
        <v>2947</v>
      </c>
      <c r="O95" t="s">
        <v>2823</v>
      </c>
      <c r="P95" s="12">
        <v>1</v>
      </c>
      <c r="Q95" s="12" t="s">
        <v>2838</v>
      </c>
      <c r="R95" s="31" t="s">
        <v>2825</v>
      </c>
      <c r="S95" t="s">
        <v>2839</v>
      </c>
      <c r="T95">
        <v>93</v>
      </c>
      <c r="AI95" s="2"/>
    </row>
    <row r="96" spans="1:35" x14ac:dyDescent="0.25">
      <c r="A96" t="str">
        <f t="shared" si="1"/>
        <v>0094</v>
      </c>
      <c r="B96" s="2" t="s">
        <v>1010</v>
      </c>
      <c r="C96" t="s">
        <v>1009</v>
      </c>
      <c r="D96" t="s">
        <v>349</v>
      </c>
      <c r="E96" t="s">
        <v>350</v>
      </c>
      <c r="F96" t="s">
        <v>1011</v>
      </c>
      <c r="G96" t="s">
        <v>1012</v>
      </c>
      <c r="I96" t="s">
        <v>1009</v>
      </c>
      <c r="J96" t="s">
        <v>344</v>
      </c>
      <c r="K96" s="2" t="s">
        <v>1013</v>
      </c>
      <c r="L96" t="s">
        <v>1014</v>
      </c>
      <c r="M96" t="s">
        <v>1015</v>
      </c>
      <c r="N96" t="s">
        <v>1016</v>
      </c>
      <c r="O96" t="s">
        <v>2823</v>
      </c>
      <c r="P96" s="12">
        <v>1</v>
      </c>
      <c r="Q96" s="12" t="s">
        <v>2824</v>
      </c>
      <c r="R96" s="31" t="s">
        <v>2825</v>
      </c>
      <c r="S96" t="s">
        <v>2826</v>
      </c>
      <c r="T96">
        <v>94</v>
      </c>
      <c r="AI96" s="2"/>
    </row>
    <row r="97" spans="1:35" x14ac:dyDescent="0.25">
      <c r="A97" t="str">
        <f t="shared" si="1"/>
        <v>0095</v>
      </c>
      <c r="B97" s="2" t="s">
        <v>1017</v>
      </c>
      <c r="C97" t="s">
        <v>420</v>
      </c>
      <c r="D97" t="s">
        <v>349</v>
      </c>
      <c r="E97" t="s">
        <v>350</v>
      </c>
      <c r="F97" t="s">
        <v>1018</v>
      </c>
      <c r="G97" t="s">
        <v>1019</v>
      </c>
      <c r="I97" t="s">
        <v>420</v>
      </c>
      <c r="J97" t="s">
        <v>344</v>
      </c>
      <c r="K97" s="2" t="s">
        <v>1020</v>
      </c>
      <c r="L97" t="s">
        <v>1021</v>
      </c>
      <c r="M97" t="s">
        <v>1022</v>
      </c>
      <c r="N97" t="s">
        <v>1023</v>
      </c>
      <c r="O97" t="s">
        <v>2823</v>
      </c>
      <c r="P97" s="12">
        <v>1</v>
      </c>
      <c r="Q97" s="12" t="s">
        <v>2838</v>
      </c>
      <c r="R97" s="31" t="s">
        <v>2825</v>
      </c>
      <c r="S97" t="s">
        <v>2826</v>
      </c>
      <c r="T97">
        <v>95</v>
      </c>
      <c r="AI97" s="2"/>
    </row>
    <row r="98" spans="1:35" x14ac:dyDescent="0.25">
      <c r="A98" t="str">
        <f t="shared" si="1"/>
        <v>0096</v>
      </c>
      <c r="B98" s="2" t="s">
        <v>1025</v>
      </c>
      <c r="C98" t="s">
        <v>1024</v>
      </c>
      <c r="D98" t="s">
        <v>349</v>
      </c>
      <c r="E98" t="s">
        <v>350</v>
      </c>
      <c r="F98" t="s">
        <v>2648</v>
      </c>
      <c r="G98" t="s">
        <v>1026</v>
      </c>
      <c r="I98" t="s">
        <v>1027</v>
      </c>
      <c r="J98" t="s">
        <v>344</v>
      </c>
      <c r="K98" s="2" t="s">
        <v>1028</v>
      </c>
      <c r="L98" t="s">
        <v>1029</v>
      </c>
      <c r="M98" t="s">
        <v>1030</v>
      </c>
      <c r="N98" t="s">
        <v>2649</v>
      </c>
      <c r="O98" t="s">
        <v>2823</v>
      </c>
      <c r="P98" s="12">
        <v>1</v>
      </c>
      <c r="Q98" s="12" t="s">
        <v>2824</v>
      </c>
      <c r="R98" s="31" t="s">
        <v>2825</v>
      </c>
      <c r="S98" t="s">
        <v>2826</v>
      </c>
      <c r="T98">
        <v>96</v>
      </c>
      <c r="AI98" s="2"/>
    </row>
    <row r="99" spans="1:35" x14ac:dyDescent="0.25">
      <c r="A99" t="str">
        <f t="shared" si="1"/>
        <v>0097</v>
      </c>
      <c r="B99" s="2" t="s">
        <v>1042</v>
      </c>
      <c r="C99" t="s">
        <v>1041</v>
      </c>
      <c r="D99" t="s">
        <v>349</v>
      </c>
      <c r="E99" t="s">
        <v>350</v>
      </c>
      <c r="F99" t="s">
        <v>2948</v>
      </c>
      <c r="G99" t="s">
        <v>1043</v>
      </c>
      <c r="I99" t="s">
        <v>1041</v>
      </c>
      <c r="J99" t="s">
        <v>344</v>
      </c>
      <c r="K99" s="2" t="s">
        <v>1044</v>
      </c>
      <c r="L99" t="s">
        <v>1045</v>
      </c>
      <c r="M99" t="s">
        <v>1046</v>
      </c>
      <c r="N99" t="s">
        <v>2949</v>
      </c>
      <c r="O99" t="s">
        <v>2823</v>
      </c>
      <c r="P99" s="12">
        <v>1</v>
      </c>
      <c r="Q99" s="12" t="s">
        <v>2838</v>
      </c>
      <c r="R99" s="31" t="s">
        <v>2825</v>
      </c>
      <c r="S99" t="s">
        <v>2826</v>
      </c>
      <c r="T99">
        <v>97</v>
      </c>
      <c r="AI99" s="2"/>
    </row>
    <row r="100" spans="1:35" x14ac:dyDescent="0.25">
      <c r="A100" t="str">
        <f t="shared" si="1"/>
        <v>0098</v>
      </c>
      <c r="B100" s="2" t="s">
        <v>1048</v>
      </c>
      <c r="C100" t="s">
        <v>1047</v>
      </c>
      <c r="D100" t="s">
        <v>349</v>
      </c>
      <c r="E100" t="s">
        <v>350</v>
      </c>
      <c r="F100" t="s">
        <v>2698</v>
      </c>
      <c r="G100" t="s">
        <v>1049</v>
      </c>
      <c r="I100" t="s">
        <v>1047</v>
      </c>
      <c r="J100" t="s">
        <v>344</v>
      </c>
      <c r="K100" s="2" t="s">
        <v>830</v>
      </c>
      <c r="L100" t="s">
        <v>1050</v>
      </c>
      <c r="M100" t="s">
        <v>1051</v>
      </c>
      <c r="N100" t="s">
        <v>2950</v>
      </c>
      <c r="O100" t="s">
        <v>2831</v>
      </c>
      <c r="P100" s="12">
        <v>1</v>
      </c>
      <c r="Q100" s="12" t="s">
        <v>2824</v>
      </c>
      <c r="R100" s="31" t="s">
        <v>2825</v>
      </c>
      <c r="S100" t="s">
        <v>2826</v>
      </c>
      <c r="T100">
        <v>98</v>
      </c>
      <c r="AI100" s="2"/>
    </row>
    <row r="101" spans="1:35" x14ac:dyDescent="0.25">
      <c r="A101" t="str">
        <f t="shared" si="1"/>
        <v>0099</v>
      </c>
      <c r="B101" s="2" t="s">
        <v>1055</v>
      </c>
      <c r="C101" t="s">
        <v>1054</v>
      </c>
      <c r="D101" t="s">
        <v>349</v>
      </c>
      <c r="E101" t="s">
        <v>350</v>
      </c>
      <c r="F101" t="s">
        <v>2507</v>
      </c>
      <c r="G101" t="s">
        <v>1056</v>
      </c>
      <c r="H101" t="s">
        <v>1057</v>
      </c>
      <c r="I101" t="s">
        <v>1054</v>
      </c>
      <c r="J101" t="s">
        <v>344</v>
      </c>
      <c r="K101" s="2" t="s">
        <v>1058</v>
      </c>
      <c r="L101" t="s">
        <v>1059</v>
      </c>
      <c r="M101" t="s">
        <v>1060</v>
      </c>
      <c r="N101" t="s">
        <v>2508</v>
      </c>
      <c r="O101" t="s">
        <v>2823</v>
      </c>
      <c r="P101" s="12">
        <v>1</v>
      </c>
      <c r="Q101" s="12" t="s">
        <v>2824</v>
      </c>
      <c r="R101" s="31" t="s">
        <v>2825</v>
      </c>
      <c r="S101" t="s">
        <v>2826</v>
      </c>
      <c r="T101">
        <v>99</v>
      </c>
      <c r="AI101" s="2"/>
    </row>
    <row r="102" spans="1:35" x14ac:dyDescent="0.25">
      <c r="A102" t="str">
        <f t="shared" si="1"/>
        <v>0100</v>
      </c>
      <c r="B102" s="2" t="s">
        <v>1061</v>
      </c>
      <c r="C102" t="s">
        <v>826</v>
      </c>
      <c r="D102" t="s">
        <v>349</v>
      </c>
      <c r="E102" t="s">
        <v>350</v>
      </c>
      <c r="F102" t="s">
        <v>2734</v>
      </c>
      <c r="G102" t="s">
        <v>2509</v>
      </c>
      <c r="H102" t="s">
        <v>2510</v>
      </c>
      <c r="I102" t="s">
        <v>826</v>
      </c>
      <c r="J102" t="s">
        <v>344</v>
      </c>
      <c r="K102" s="2" t="s">
        <v>1063</v>
      </c>
      <c r="L102" t="s">
        <v>2511</v>
      </c>
      <c r="M102" t="s">
        <v>1064</v>
      </c>
      <c r="N102" t="s">
        <v>2735</v>
      </c>
      <c r="O102" t="s">
        <v>2823</v>
      </c>
      <c r="P102" s="12">
        <v>1</v>
      </c>
      <c r="Q102" s="12" t="s">
        <v>2824</v>
      </c>
      <c r="R102" s="31" t="s">
        <v>2825</v>
      </c>
      <c r="S102" t="s">
        <v>2826</v>
      </c>
      <c r="T102">
        <v>100</v>
      </c>
      <c r="AI102" s="2"/>
    </row>
    <row r="103" spans="1:35" x14ac:dyDescent="0.25">
      <c r="A103" t="str">
        <f t="shared" si="1"/>
        <v>0101</v>
      </c>
      <c r="B103" s="2" t="s">
        <v>1065</v>
      </c>
      <c r="C103" t="s">
        <v>552</v>
      </c>
      <c r="D103" t="s">
        <v>349</v>
      </c>
      <c r="E103" t="s">
        <v>350</v>
      </c>
      <c r="F103" t="s">
        <v>2512</v>
      </c>
      <c r="G103" t="s">
        <v>1066</v>
      </c>
      <c r="I103" t="s">
        <v>552</v>
      </c>
      <c r="J103" t="s">
        <v>344</v>
      </c>
      <c r="K103" s="2" t="s">
        <v>553</v>
      </c>
      <c r="L103" t="s">
        <v>1067</v>
      </c>
      <c r="M103" t="s">
        <v>1068</v>
      </c>
      <c r="N103" t="s">
        <v>2513</v>
      </c>
      <c r="O103" t="s">
        <v>2823</v>
      </c>
      <c r="P103" s="12">
        <v>1</v>
      </c>
      <c r="Q103" s="12" t="s">
        <v>2838</v>
      </c>
      <c r="R103" s="31" t="s">
        <v>2825</v>
      </c>
      <c r="S103" t="s">
        <v>2826</v>
      </c>
      <c r="T103">
        <v>101</v>
      </c>
      <c r="AI103" s="2"/>
    </row>
    <row r="104" spans="1:35" x14ac:dyDescent="0.25">
      <c r="A104" t="str">
        <f t="shared" si="1"/>
        <v>0102</v>
      </c>
      <c r="B104" s="2" t="s">
        <v>2951</v>
      </c>
      <c r="C104" t="s">
        <v>2952</v>
      </c>
      <c r="D104" t="s">
        <v>349</v>
      </c>
      <c r="E104" t="s">
        <v>350</v>
      </c>
      <c r="F104" t="s">
        <v>1077</v>
      </c>
      <c r="G104" t="s">
        <v>1078</v>
      </c>
      <c r="I104" t="s">
        <v>1079</v>
      </c>
      <c r="J104" t="s">
        <v>344</v>
      </c>
      <c r="K104" s="2" t="s">
        <v>1080</v>
      </c>
      <c r="L104" t="s">
        <v>2620</v>
      </c>
      <c r="M104" t="s">
        <v>1081</v>
      </c>
      <c r="N104" t="s">
        <v>1082</v>
      </c>
      <c r="O104" t="s">
        <v>2830</v>
      </c>
      <c r="P104" s="12">
        <v>0</v>
      </c>
      <c r="Q104" s="12" t="s">
        <v>2824</v>
      </c>
      <c r="R104" s="31" t="s">
        <v>2825</v>
      </c>
      <c r="S104" t="s">
        <v>2826</v>
      </c>
      <c r="T104">
        <v>102</v>
      </c>
      <c r="AI104" s="2"/>
    </row>
    <row r="105" spans="1:35" x14ac:dyDescent="0.25">
      <c r="A105" t="str">
        <f t="shared" si="1"/>
        <v>0103</v>
      </c>
      <c r="B105" s="2" t="s">
        <v>1089</v>
      </c>
      <c r="C105" t="s">
        <v>1088</v>
      </c>
      <c r="D105" t="s">
        <v>349</v>
      </c>
      <c r="E105" t="s">
        <v>350</v>
      </c>
      <c r="F105" t="s">
        <v>1090</v>
      </c>
      <c r="G105" t="s">
        <v>1091</v>
      </c>
      <c r="I105" t="s">
        <v>1088</v>
      </c>
      <c r="J105" t="s">
        <v>344</v>
      </c>
      <c r="K105" s="2" t="s">
        <v>1092</v>
      </c>
      <c r="L105" t="s">
        <v>1093</v>
      </c>
      <c r="M105" t="s">
        <v>1094</v>
      </c>
      <c r="N105" t="s">
        <v>1095</v>
      </c>
      <c r="O105" t="s">
        <v>2823</v>
      </c>
      <c r="P105" s="12">
        <v>1</v>
      </c>
      <c r="Q105" s="12" t="s">
        <v>2838</v>
      </c>
      <c r="R105" s="31" t="s">
        <v>2825</v>
      </c>
      <c r="S105" t="s">
        <v>2826</v>
      </c>
      <c r="T105">
        <v>103</v>
      </c>
      <c r="AI105" s="2"/>
    </row>
    <row r="106" spans="1:35" x14ac:dyDescent="0.25">
      <c r="A106" t="str">
        <f t="shared" si="1"/>
        <v>0104</v>
      </c>
      <c r="B106" s="2" t="s">
        <v>2953</v>
      </c>
      <c r="C106" t="s">
        <v>2954</v>
      </c>
      <c r="D106" t="s">
        <v>349</v>
      </c>
      <c r="E106" t="s">
        <v>350</v>
      </c>
      <c r="F106" t="s">
        <v>413</v>
      </c>
      <c r="G106" t="s">
        <v>414</v>
      </c>
      <c r="I106" t="s">
        <v>415</v>
      </c>
      <c r="J106" t="s">
        <v>344</v>
      </c>
      <c r="K106" s="2" t="s">
        <v>416</v>
      </c>
      <c r="L106" t="s">
        <v>417</v>
      </c>
      <c r="M106" t="s">
        <v>418</v>
      </c>
      <c r="N106" t="s">
        <v>419</v>
      </c>
      <c r="O106" t="s">
        <v>2830</v>
      </c>
      <c r="P106" s="12">
        <v>0</v>
      </c>
      <c r="Q106" s="12" t="s">
        <v>2824</v>
      </c>
      <c r="R106" s="31" t="s">
        <v>2825</v>
      </c>
      <c r="S106" t="s">
        <v>2826</v>
      </c>
      <c r="T106">
        <v>104</v>
      </c>
      <c r="AI106" s="2"/>
    </row>
    <row r="107" spans="1:35" x14ac:dyDescent="0.25">
      <c r="A107" t="str">
        <f t="shared" si="1"/>
        <v>0105</v>
      </c>
      <c r="B107" s="2" t="s">
        <v>1100</v>
      </c>
      <c r="C107" t="s">
        <v>1099</v>
      </c>
      <c r="D107" t="s">
        <v>349</v>
      </c>
      <c r="E107" t="s">
        <v>350</v>
      </c>
      <c r="F107" t="s">
        <v>1101</v>
      </c>
      <c r="G107" t="s">
        <v>1102</v>
      </c>
      <c r="I107" t="s">
        <v>1099</v>
      </c>
      <c r="J107" t="s">
        <v>344</v>
      </c>
      <c r="K107" s="2" t="s">
        <v>1103</v>
      </c>
      <c r="L107" t="s">
        <v>1104</v>
      </c>
      <c r="M107" t="s">
        <v>1105</v>
      </c>
      <c r="N107" t="s">
        <v>1106</v>
      </c>
      <c r="O107" t="s">
        <v>2823</v>
      </c>
      <c r="P107" s="12">
        <v>1</v>
      </c>
      <c r="Q107" s="12" t="s">
        <v>2824</v>
      </c>
      <c r="R107" s="31" t="s">
        <v>2825</v>
      </c>
      <c r="S107" t="s">
        <v>2826</v>
      </c>
      <c r="T107">
        <v>105</v>
      </c>
      <c r="AI107" s="2"/>
    </row>
    <row r="108" spans="1:35" x14ac:dyDescent="0.25">
      <c r="A108" t="str">
        <f t="shared" si="1"/>
        <v>0106</v>
      </c>
      <c r="B108" s="2" t="s">
        <v>2955</v>
      </c>
      <c r="C108" t="s">
        <v>2956</v>
      </c>
      <c r="D108" t="s">
        <v>349</v>
      </c>
      <c r="E108" t="s">
        <v>350</v>
      </c>
      <c r="F108" t="s">
        <v>1107</v>
      </c>
      <c r="G108" t="s">
        <v>1108</v>
      </c>
      <c r="I108" t="s">
        <v>1073</v>
      </c>
      <c r="J108" t="s">
        <v>344</v>
      </c>
      <c r="K108" s="2" t="s">
        <v>1074</v>
      </c>
      <c r="L108" t="s">
        <v>1109</v>
      </c>
      <c r="M108" t="s">
        <v>1110</v>
      </c>
      <c r="N108" t="s">
        <v>1111</v>
      </c>
      <c r="O108" t="s">
        <v>2830</v>
      </c>
      <c r="P108" s="12">
        <v>0</v>
      </c>
      <c r="Q108" s="12" t="s">
        <v>2824</v>
      </c>
      <c r="R108" s="31" t="s">
        <v>2825</v>
      </c>
      <c r="S108" t="s">
        <v>2826</v>
      </c>
      <c r="T108">
        <v>106</v>
      </c>
      <c r="AI108" s="2"/>
    </row>
    <row r="109" spans="1:35" x14ac:dyDescent="0.25">
      <c r="A109" t="str">
        <f t="shared" si="1"/>
        <v>0107</v>
      </c>
      <c r="B109" s="2" t="s">
        <v>1115</v>
      </c>
      <c r="C109" t="s">
        <v>1114</v>
      </c>
      <c r="D109" t="s">
        <v>349</v>
      </c>
      <c r="E109" t="s">
        <v>350</v>
      </c>
      <c r="F109" t="s">
        <v>1116</v>
      </c>
      <c r="G109" t="s">
        <v>1117</v>
      </c>
      <c r="I109" t="s">
        <v>1114</v>
      </c>
      <c r="J109" t="s">
        <v>344</v>
      </c>
      <c r="K109" s="2" t="s">
        <v>1118</v>
      </c>
      <c r="L109" t="s">
        <v>1119</v>
      </c>
      <c r="M109" t="s">
        <v>1120</v>
      </c>
      <c r="N109" t="s">
        <v>1121</v>
      </c>
      <c r="O109" t="s">
        <v>2823</v>
      </c>
      <c r="P109" s="12">
        <v>1</v>
      </c>
      <c r="Q109" s="12" t="s">
        <v>2838</v>
      </c>
      <c r="R109" s="31" t="s">
        <v>2825</v>
      </c>
      <c r="S109" t="s">
        <v>2826</v>
      </c>
      <c r="T109">
        <v>107</v>
      </c>
      <c r="AI109" s="2"/>
    </row>
    <row r="110" spans="1:35" x14ac:dyDescent="0.25">
      <c r="A110" t="str">
        <f t="shared" si="1"/>
        <v>0108</v>
      </c>
      <c r="B110" s="2" t="s">
        <v>2957</v>
      </c>
      <c r="C110" t="s">
        <v>2958</v>
      </c>
      <c r="D110" t="s">
        <v>349</v>
      </c>
      <c r="E110" t="s">
        <v>350</v>
      </c>
      <c r="F110" t="s">
        <v>2912</v>
      </c>
      <c r="G110" t="s">
        <v>811</v>
      </c>
      <c r="I110" t="s">
        <v>812</v>
      </c>
      <c r="J110" t="s">
        <v>344</v>
      </c>
      <c r="K110" s="2" t="s">
        <v>813</v>
      </c>
      <c r="L110" t="s">
        <v>814</v>
      </c>
      <c r="M110" t="s">
        <v>815</v>
      </c>
      <c r="N110" t="s">
        <v>2913</v>
      </c>
      <c r="O110" t="s">
        <v>2830</v>
      </c>
      <c r="P110" s="12">
        <v>0</v>
      </c>
      <c r="Q110" s="12" t="s">
        <v>2824</v>
      </c>
      <c r="R110" s="31" t="s">
        <v>2825</v>
      </c>
      <c r="S110" t="s">
        <v>2826</v>
      </c>
      <c r="T110">
        <v>108</v>
      </c>
      <c r="AI110" s="2"/>
    </row>
    <row r="111" spans="1:35" x14ac:dyDescent="0.25">
      <c r="A111" t="str">
        <f t="shared" si="1"/>
        <v>0109</v>
      </c>
      <c r="B111" s="2" t="s">
        <v>1123</v>
      </c>
      <c r="C111" t="s">
        <v>1122</v>
      </c>
      <c r="D111" t="s">
        <v>349</v>
      </c>
      <c r="E111" t="s">
        <v>350</v>
      </c>
      <c r="F111" t="s">
        <v>1124</v>
      </c>
      <c r="G111" t="s">
        <v>1125</v>
      </c>
      <c r="I111" t="s">
        <v>1027</v>
      </c>
      <c r="J111" t="s">
        <v>344</v>
      </c>
      <c r="K111" s="2" t="s">
        <v>1028</v>
      </c>
      <c r="L111" t="s">
        <v>1126</v>
      </c>
      <c r="M111" t="s">
        <v>674</v>
      </c>
      <c r="N111" t="s">
        <v>1127</v>
      </c>
      <c r="O111" t="s">
        <v>2959</v>
      </c>
      <c r="P111" s="12">
        <v>1</v>
      </c>
      <c r="Q111" s="12" t="s">
        <v>2824</v>
      </c>
      <c r="R111" s="31" t="s">
        <v>2825</v>
      </c>
      <c r="S111" t="s">
        <v>2839</v>
      </c>
      <c r="T111">
        <v>109</v>
      </c>
      <c r="AI111" s="2"/>
    </row>
    <row r="112" spans="1:35" x14ac:dyDescent="0.25">
      <c r="A112" t="str">
        <f t="shared" si="1"/>
        <v>0110</v>
      </c>
      <c r="B112" s="2" t="s">
        <v>1129</v>
      </c>
      <c r="C112" t="s">
        <v>1128</v>
      </c>
      <c r="D112" t="s">
        <v>349</v>
      </c>
      <c r="E112" t="s">
        <v>350</v>
      </c>
      <c r="F112" t="s">
        <v>1130</v>
      </c>
      <c r="G112" t="s">
        <v>1131</v>
      </c>
      <c r="I112" t="s">
        <v>1128</v>
      </c>
      <c r="J112" t="s">
        <v>344</v>
      </c>
      <c r="K112" s="2" t="s">
        <v>1132</v>
      </c>
      <c r="L112" t="s">
        <v>2960</v>
      </c>
      <c r="M112" t="s">
        <v>1133</v>
      </c>
      <c r="N112" t="s">
        <v>1134</v>
      </c>
      <c r="O112" t="s">
        <v>2823</v>
      </c>
      <c r="P112" s="12">
        <v>1</v>
      </c>
      <c r="Q112" s="12" t="s">
        <v>2824</v>
      </c>
      <c r="R112" s="31" t="s">
        <v>2825</v>
      </c>
      <c r="S112" t="s">
        <v>2826</v>
      </c>
      <c r="T112">
        <v>110</v>
      </c>
      <c r="AI112" s="2"/>
    </row>
    <row r="113" spans="1:35" x14ac:dyDescent="0.25">
      <c r="A113" t="str">
        <f t="shared" si="1"/>
        <v>0111</v>
      </c>
      <c r="B113" s="2" t="s">
        <v>1136</v>
      </c>
      <c r="C113" t="s">
        <v>1135</v>
      </c>
      <c r="D113" t="s">
        <v>349</v>
      </c>
      <c r="E113" t="s">
        <v>350</v>
      </c>
      <c r="F113" t="s">
        <v>1137</v>
      </c>
      <c r="G113" t="s">
        <v>1138</v>
      </c>
      <c r="I113" t="s">
        <v>1135</v>
      </c>
      <c r="J113" t="s">
        <v>344</v>
      </c>
      <c r="K113" s="2" t="s">
        <v>1139</v>
      </c>
      <c r="L113" t="s">
        <v>1140</v>
      </c>
      <c r="M113" t="s">
        <v>1141</v>
      </c>
      <c r="N113" t="s">
        <v>1142</v>
      </c>
      <c r="O113" t="s">
        <v>2823</v>
      </c>
      <c r="P113" s="12">
        <v>1</v>
      </c>
      <c r="Q113" s="12" t="s">
        <v>2824</v>
      </c>
      <c r="R113" s="31" t="s">
        <v>2825</v>
      </c>
      <c r="S113" t="s">
        <v>2826</v>
      </c>
      <c r="T113">
        <v>111</v>
      </c>
      <c r="AI113" s="2"/>
    </row>
    <row r="114" spans="1:35" x14ac:dyDescent="0.25">
      <c r="A114" t="str">
        <f t="shared" si="1"/>
        <v>0112</v>
      </c>
      <c r="B114" s="2" t="s">
        <v>2961</v>
      </c>
      <c r="C114" t="s">
        <v>2962</v>
      </c>
      <c r="D114" t="s">
        <v>349</v>
      </c>
      <c r="E114" t="s">
        <v>350</v>
      </c>
      <c r="F114" t="s">
        <v>1143</v>
      </c>
      <c r="G114" t="s">
        <v>1144</v>
      </c>
      <c r="I114" t="s">
        <v>1145</v>
      </c>
      <c r="J114" t="s">
        <v>344</v>
      </c>
      <c r="K114" s="2" t="s">
        <v>1146</v>
      </c>
      <c r="L114" t="s">
        <v>1147</v>
      </c>
      <c r="M114" t="s">
        <v>1148</v>
      </c>
      <c r="N114" t="s">
        <v>1149</v>
      </c>
      <c r="O114" t="s">
        <v>2830</v>
      </c>
      <c r="P114" s="12">
        <v>0</v>
      </c>
      <c r="Q114" s="12" t="s">
        <v>2824</v>
      </c>
      <c r="R114" s="31" t="s">
        <v>2825</v>
      </c>
      <c r="S114" t="s">
        <v>2826</v>
      </c>
      <c r="T114">
        <v>112</v>
      </c>
      <c r="AI114" s="2"/>
    </row>
    <row r="115" spans="1:35" x14ac:dyDescent="0.25">
      <c r="A115" t="str">
        <f t="shared" si="1"/>
        <v>0113</v>
      </c>
      <c r="B115" s="2" t="s">
        <v>2963</v>
      </c>
      <c r="C115" t="s">
        <v>2964</v>
      </c>
      <c r="D115" t="s">
        <v>349</v>
      </c>
      <c r="E115" t="s">
        <v>350</v>
      </c>
      <c r="F115" t="s">
        <v>566</v>
      </c>
      <c r="G115" t="s">
        <v>2965</v>
      </c>
      <c r="H115" t="s">
        <v>2966</v>
      </c>
      <c r="I115" t="s">
        <v>2967</v>
      </c>
      <c r="J115" t="s">
        <v>344</v>
      </c>
      <c r="K115" s="2" t="s">
        <v>2968</v>
      </c>
      <c r="L115" t="s">
        <v>2969</v>
      </c>
      <c r="M115" t="s">
        <v>674</v>
      </c>
      <c r="N115" t="s">
        <v>572</v>
      </c>
      <c r="O115" t="s">
        <v>2830</v>
      </c>
      <c r="P115" s="12">
        <v>0</v>
      </c>
      <c r="Q115" s="12" t="s">
        <v>2824</v>
      </c>
      <c r="R115" s="31" t="s">
        <v>2825</v>
      </c>
      <c r="S115" t="s">
        <v>2826</v>
      </c>
      <c r="T115">
        <v>113</v>
      </c>
      <c r="AI115" s="2"/>
    </row>
    <row r="116" spans="1:35" x14ac:dyDescent="0.25">
      <c r="A116" t="str">
        <f t="shared" si="1"/>
        <v>0114</v>
      </c>
      <c r="B116" s="2" t="s">
        <v>1180</v>
      </c>
      <c r="C116" t="s">
        <v>1052</v>
      </c>
      <c r="D116" t="s">
        <v>349</v>
      </c>
      <c r="E116" t="s">
        <v>350</v>
      </c>
      <c r="F116" t="s">
        <v>1181</v>
      </c>
      <c r="G116" t="s">
        <v>1182</v>
      </c>
      <c r="I116" t="s">
        <v>1052</v>
      </c>
      <c r="J116" t="s">
        <v>344</v>
      </c>
      <c r="K116" s="2" t="s">
        <v>1053</v>
      </c>
      <c r="L116" t="s">
        <v>1183</v>
      </c>
      <c r="M116" t="s">
        <v>1184</v>
      </c>
      <c r="N116" t="s">
        <v>1185</v>
      </c>
      <c r="O116" t="s">
        <v>2823</v>
      </c>
      <c r="P116" s="12">
        <v>1</v>
      </c>
      <c r="Q116" s="12" t="s">
        <v>2838</v>
      </c>
      <c r="R116" s="31" t="s">
        <v>2825</v>
      </c>
      <c r="S116" t="s">
        <v>2826</v>
      </c>
      <c r="T116">
        <v>114</v>
      </c>
      <c r="AI116" s="2"/>
    </row>
    <row r="117" spans="1:35" x14ac:dyDescent="0.25">
      <c r="A117" t="str">
        <f t="shared" si="1"/>
        <v>0115</v>
      </c>
      <c r="B117" s="2" t="s">
        <v>2970</v>
      </c>
      <c r="C117" t="s">
        <v>2971</v>
      </c>
      <c r="D117" t="s">
        <v>349</v>
      </c>
      <c r="E117" t="s">
        <v>350</v>
      </c>
      <c r="F117" t="s">
        <v>2585</v>
      </c>
      <c r="G117" t="s">
        <v>936</v>
      </c>
      <c r="I117" t="s">
        <v>937</v>
      </c>
      <c r="J117" t="s">
        <v>344</v>
      </c>
      <c r="K117" s="2" t="s">
        <v>938</v>
      </c>
      <c r="L117" t="s">
        <v>2744</v>
      </c>
      <c r="M117" t="s">
        <v>939</v>
      </c>
      <c r="N117" t="s">
        <v>2586</v>
      </c>
      <c r="O117" t="s">
        <v>2830</v>
      </c>
      <c r="P117" s="12">
        <v>0</v>
      </c>
      <c r="Q117" s="12" t="s">
        <v>2824</v>
      </c>
      <c r="R117" s="31" t="s">
        <v>2825</v>
      </c>
      <c r="S117" t="s">
        <v>2826</v>
      </c>
      <c r="T117">
        <v>115</v>
      </c>
      <c r="AI117" s="2"/>
    </row>
    <row r="118" spans="1:35" x14ac:dyDescent="0.25">
      <c r="A118" t="str">
        <f t="shared" si="1"/>
        <v>0116</v>
      </c>
      <c r="B118" s="2" t="s">
        <v>2972</v>
      </c>
      <c r="C118" t="s">
        <v>2973</v>
      </c>
      <c r="D118" t="s">
        <v>349</v>
      </c>
      <c r="E118" t="s">
        <v>350</v>
      </c>
      <c r="F118" t="s">
        <v>2974</v>
      </c>
      <c r="G118" t="s">
        <v>1189</v>
      </c>
      <c r="I118" t="s">
        <v>1190</v>
      </c>
      <c r="J118" t="s">
        <v>344</v>
      </c>
      <c r="K118" s="2" t="s">
        <v>1191</v>
      </c>
      <c r="L118" t="s">
        <v>2975</v>
      </c>
      <c r="M118" t="s">
        <v>674</v>
      </c>
      <c r="N118" t="s">
        <v>2976</v>
      </c>
      <c r="O118" t="s">
        <v>2830</v>
      </c>
      <c r="P118" s="12">
        <v>0</v>
      </c>
      <c r="Q118" s="12" t="s">
        <v>2824</v>
      </c>
      <c r="R118" s="31" t="s">
        <v>2825</v>
      </c>
      <c r="S118" t="s">
        <v>2826</v>
      </c>
      <c r="T118">
        <v>116</v>
      </c>
      <c r="AI118" s="2"/>
    </row>
    <row r="119" spans="1:35" x14ac:dyDescent="0.25">
      <c r="A119" t="str">
        <f t="shared" si="1"/>
        <v>0117</v>
      </c>
      <c r="B119" s="2" t="s">
        <v>1193</v>
      </c>
      <c r="C119" t="s">
        <v>1192</v>
      </c>
      <c r="D119" t="s">
        <v>349</v>
      </c>
      <c r="E119" t="s">
        <v>350</v>
      </c>
      <c r="F119" t="s">
        <v>1194</v>
      </c>
      <c r="G119" t="s">
        <v>1195</v>
      </c>
      <c r="I119" t="s">
        <v>1192</v>
      </c>
      <c r="J119" t="s">
        <v>344</v>
      </c>
      <c r="K119" s="2" t="s">
        <v>1196</v>
      </c>
      <c r="L119" t="s">
        <v>1197</v>
      </c>
      <c r="M119" t="s">
        <v>1198</v>
      </c>
      <c r="N119" t="s">
        <v>1199</v>
      </c>
      <c r="O119" t="s">
        <v>2823</v>
      </c>
      <c r="P119" s="12">
        <v>1</v>
      </c>
      <c r="Q119" s="12" t="s">
        <v>2824</v>
      </c>
      <c r="R119" s="31" t="s">
        <v>2825</v>
      </c>
      <c r="S119" t="s">
        <v>2839</v>
      </c>
      <c r="T119">
        <v>117</v>
      </c>
      <c r="AI119" s="2"/>
    </row>
    <row r="120" spans="1:35" x14ac:dyDescent="0.25">
      <c r="A120" t="str">
        <f t="shared" si="1"/>
        <v>0118</v>
      </c>
      <c r="B120" s="2" t="s">
        <v>1201</v>
      </c>
      <c r="C120" t="s">
        <v>1200</v>
      </c>
      <c r="D120" t="s">
        <v>349</v>
      </c>
      <c r="E120" t="s">
        <v>350</v>
      </c>
      <c r="F120" t="s">
        <v>1202</v>
      </c>
      <c r="G120" t="s">
        <v>1203</v>
      </c>
      <c r="I120" t="s">
        <v>1204</v>
      </c>
      <c r="J120" t="s">
        <v>344</v>
      </c>
      <c r="K120" s="2" t="s">
        <v>1205</v>
      </c>
      <c r="L120" t="s">
        <v>1206</v>
      </c>
      <c r="M120" t="s">
        <v>1207</v>
      </c>
      <c r="N120" t="s">
        <v>1208</v>
      </c>
      <c r="O120" t="s">
        <v>2977</v>
      </c>
      <c r="P120" s="12">
        <v>1</v>
      </c>
      <c r="Q120" s="12" t="s">
        <v>2824</v>
      </c>
      <c r="R120" s="31" t="s">
        <v>2825</v>
      </c>
      <c r="S120" t="s">
        <v>2826</v>
      </c>
      <c r="T120">
        <v>118</v>
      </c>
      <c r="AI120" s="2"/>
    </row>
    <row r="121" spans="1:35" x14ac:dyDescent="0.25">
      <c r="A121" t="str">
        <f t="shared" si="1"/>
        <v>0119</v>
      </c>
      <c r="B121" s="2" t="s">
        <v>2978</v>
      </c>
      <c r="C121" t="s">
        <v>2979</v>
      </c>
      <c r="D121" t="s">
        <v>349</v>
      </c>
      <c r="E121" t="s">
        <v>350</v>
      </c>
      <c r="F121" t="s">
        <v>1209</v>
      </c>
      <c r="G121" t="s">
        <v>1210</v>
      </c>
      <c r="I121" t="s">
        <v>1211</v>
      </c>
      <c r="J121" t="s">
        <v>344</v>
      </c>
      <c r="K121" s="2" t="s">
        <v>1212</v>
      </c>
      <c r="L121" t="s">
        <v>1213</v>
      </c>
      <c r="M121" t="s">
        <v>1214</v>
      </c>
      <c r="N121" t="s">
        <v>1215</v>
      </c>
      <c r="O121" t="s">
        <v>2830</v>
      </c>
      <c r="P121" s="12">
        <v>0</v>
      </c>
      <c r="Q121" s="12" t="s">
        <v>2824</v>
      </c>
      <c r="R121" s="31" t="s">
        <v>2825</v>
      </c>
      <c r="S121" t="s">
        <v>2826</v>
      </c>
      <c r="T121">
        <v>119</v>
      </c>
      <c r="AI121" s="2"/>
    </row>
    <row r="122" spans="1:35" x14ac:dyDescent="0.25">
      <c r="A122" t="str">
        <f t="shared" si="1"/>
        <v>0120</v>
      </c>
      <c r="B122" s="2" t="s">
        <v>2980</v>
      </c>
      <c r="C122" t="s">
        <v>2981</v>
      </c>
      <c r="D122" t="s">
        <v>349</v>
      </c>
      <c r="E122" t="s">
        <v>350</v>
      </c>
      <c r="F122" t="s">
        <v>2982</v>
      </c>
      <c r="G122" t="s">
        <v>1218</v>
      </c>
      <c r="I122" t="s">
        <v>1219</v>
      </c>
      <c r="J122" t="s">
        <v>344</v>
      </c>
      <c r="K122" s="2" t="s">
        <v>1220</v>
      </c>
      <c r="L122" t="s">
        <v>1221</v>
      </c>
      <c r="M122" t="s">
        <v>1222</v>
      </c>
      <c r="N122" t="s">
        <v>2983</v>
      </c>
      <c r="O122" t="s">
        <v>2830</v>
      </c>
      <c r="P122" s="12">
        <v>0</v>
      </c>
      <c r="Q122" s="12" t="s">
        <v>2824</v>
      </c>
      <c r="R122" s="31" t="s">
        <v>2825</v>
      </c>
      <c r="S122" t="s">
        <v>2826</v>
      </c>
      <c r="T122">
        <v>120</v>
      </c>
      <c r="AI122" s="2"/>
    </row>
    <row r="123" spans="1:35" x14ac:dyDescent="0.25">
      <c r="A123" t="str">
        <f t="shared" si="1"/>
        <v>0121</v>
      </c>
      <c r="B123" s="2" t="s">
        <v>1230</v>
      </c>
      <c r="C123" t="s">
        <v>1229</v>
      </c>
      <c r="D123" t="s">
        <v>349</v>
      </c>
      <c r="E123" t="s">
        <v>350</v>
      </c>
      <c r="F123" t="s">
        <v>566</v>
      </c>
      <c r="G123" t="s">
        <v>1231</v>
      </c>
      <c r="I123" t="s">
        <v>5</v>
      </c>
      <c r="J123" t="s">
        <v>344</v>
      </c>
      <c r="K123" s="2" t="s">
        <v>1232</v>
      </c>
      <c r="L123" t="s">
        <v>1233</v>
      </c>
      <c r="M123" t="s">
        <v>1234</v>
      </c>
      <c r="N123" t="s">
        <v>572</v>
      </c>
      <c r="O123" t="s">
        <v>2845</v>
      </c>
      <c r="P123" s="12">
        <v>1</v>
      </c>
      <c r="Q123" s="12" t="s">
        <v>2824</v>
      </c>
      <c r="R123" s="31" t="s">
        <v>2825</v>
      </c>
      <c r="S123" t="s">
        <v>2839</v>
      </c>
      <c r="T123">
        <v>121</v>
      </c>
      <c r="AI123" s="2"/>
    </row>
    <row r="124" spans="1:35" x14ac:dyDescent="0.25">
      <c r="A124" t="str">
        <f t="shared" si="1"/>
        <v>0122</v>
      </c>
      <c r="B124" s="2" t="s">
        <v>1236</v>
      </c>
      <c r="C124" t="s">
        <v>1235</v>
      </c>
      <c r="D124" t="s">
        <v>349</v>
      </c>
      <c r="E124" t="s">
        <v>350</v>
      </c>
      <c r="F124" t="s">
        <v>1237</v>
      </c>
      <c r="G124" t="s">
        <v>1238</v>
      </c>
      <c r="I124" t="s">
        <v>1235</v>
      </c>
      <c r="J124" t="s">
        <v>344</v>
      </c>
      <c r="K124" s="2" t="s">
        <v>1239</v>
      </c>
      <c r="L124" t="s">
        <v>1240</v>
      </c>
      <c r="M124" t="s">
        <v>1241</v>
      </c>
      <c r="N124" t="s">
        <v>1242</v>
      </c>
      <c r="O124" t="s">
        <v>2823</v>
      </c>
      <c r="P124" s="12">
        <v>1</v>
      </c>
      <c r="Q124" s="12" t="s">
        <v>2824</v>
      </c>
      <c r="R124" s="31" t="s">
        <v>2825</v>
      </c>
      <c r="S124" t="s">
        <v>2826</v>
      </c>
      <c r="T124">
        <v>122</v>
      </c>
      <c r="AI124" s="2"/>
    </row>
    <row r="125" spans="1:35" x14ac:dyDescent="0.25">
      <c r="A125" t="str">
        <f t="shared" si="1"/>
        <v>0123</v>
      </c>
      <c r="B125" s="2" t="s">
        <v>2984</v>
      </c>
      <c r="C125" t="s">
        <v>2985</v>
      </c>
      <c r="D125" t="s">
        <v>349</v>
      </c>
      <c r="E125" t="s">
        <v>350</v>
      </c>
      <c r="F125" t="s">
        <v>2986</v>
      </c>
      <c r="G125" t="s">
        <v>1243</v>
      </c>
      <c r="I125" t="s">
        <v>1244</v>
      </c>
      <c r="J125" t="s">
        <v>344</v>
      </c>
      <c r="K125" s="2" t="s">
        <v>1245</v>
      </c>
      <c r="L125" t="s">
        <v>1246</v>
      </c>
      <c r="M125" t="s">
        <v>1247</v>
      </c>
      <c r="N125" t="s">
        <v>2987</v>
      </c>
      <c r="O125" t="s">
        <v>2830</v>
      </c>
      <c r="P125" s="12">
        <v>0</v>
      </c>
      <c r="Q125" s="12" t="s">
        <v>2824</v>
      </c>
      <c r="R125" s="31" t="s">
        <v>2825</v>
      </c>
      <c r="S125" t="s">
        <v>2826</v>
      </c>
      <c r="T125">
        <v>123</v>
      </c>
      <c r="AI125" s="2"/>
    </row>
    <row r="126" spans="1:35" x14ac:dyDescent="0.25">
      <c r="A126" t="str">
        <f t="shared" si="1"/>
        <v>0124</v>
      </c>
      <c r="B126" s="2" t="s">
        <v>2988</v>
      </c>
      <c r="C126" t="s">
        <v>2989</v>
      </c>
      <c r="D126" t="s">
        <v>349</v>
      </c>
      <c r="E126" t="s">
        <v>350</v>
      </c>
      <c r="F126" t="s">
        <v>2865</v>
      </c>
      <c r="G126" t="s">
        <v>2990</v>
      </c>
      <c r="I126" t="s">
        <v>2991</v>
      </c>
      <c r="J126" t="s">
        <v>344</v>
      </c>
      <c r="K126" s="2" t="s">
        <v>2992</v>
      </c>
      <c r="L126" t="s">
        <v>2993</v>
      </c>
      <c r="M126" t="s">
        <v>674</v>
      </c>
      <c r="N126" t="s">
        <v>2866</v>
      </c>
      <c r="O126" t="s">
        <v>2830</v>
      </c>
      <c r="P126" s="12">
        <v>0</v>
      </c>
      <c r="Q126" s="12" t="s">
        <v>2824</v>
      </c>
      <c r="R126" s="31" t="s">
        <v>2825</v>
      </c>
      <c r="S126" t="s">
        <v>2826</v>
      </c>
      <c r="T126">
        <v>124</v>
      </c>
      <c r="AI126" s="2"/>
    </row>
    <row r="127" spans="1:35" x14ac:dyDescent="0.25">
      <c r="A127" t="str">
        <f t="shared" si="1"/>
        <v>0125</v>
      </c>
      <c r="B127" s="2" t="s">
        <v>1249</v>
      </c>
      <c r="C127" t="s">
        <v>1248</v>
      </c>
      <c r="D127" t="s">
        <v>349</v>
      </c>
      <c r="E127" t="s">
        <v>350</v>
      </c>
      <c r="F127" t="s">
        <v>901</v>
      </c>
      <c r="G127" t="s">
        <v>1250</v>
      </c>
      <c r="I127" t="s">
        <v>1248</v>
      </c>
      <c r="J127" t="s">
        <v>344</v>
      </c>
      <c r="K127" s="2" t="s">
        <v>1251</v>
      </c>
      <c r="L127" t="s">
        <v>1252</v>
      </c>
      <c r="M127" t="s">
        <v>1253</v>
      </c>
      <c r="N127" t="s">
        <v>902</v>
      </c>
      <c r="O127" t="s">
        <v>2823</v>
      </c>
      <c r="P127" s="12">
        <v>1</v>
      </c>
      <c r="Q127" s="12" t="s">
        <v>2824</v>
      </c>
      <c r="R127" s="31" t="s">
        <v>2825</v>
      </c>
      <c r="S127" t="s">
        <v>2826</v>
      </c>
      <c r="T127">
        <v>125</v>
      </c>
      <c r="AI127" s="2"/>
    </row>
    <row r="128" spans="1:35" x14ac:dyDescent="0.25">
      <c r="A128" t="str">
        <f t="shared" si="1"/>
        <v>0126</v>
      </c>
      <c r="B128" s="2" t="s">
        <v>2994</v>
      </c>
      <c r="C128" t="s">
        <v>2995</v>
      </c>
      <c r="D128" t="s">
        <v>349</v>
      </c>
      <c r="E128" t="s">
        <v>350</v>
      </c>
      <c r="F128" t="s">
        <v>787</v>
      </c>
      <c r="G128" t="s">
        <v>788</v>
      </c>
      <c r="I128" t="s">
        <v>789</v>
      </c>
      <c r="J128" t="s">
        <v>344</v>
      </c>
      <c r="K128" s="2" t="s">
        <v>790</v>
      </c>
      <c r="L128" t="s">
        <v>791</v>
      </c>
      <c r="M128" t="s">
        <v>792</v>
      </c>
      <c r="N128" t="s">
        <v>793</v>
      </c>
      <c r="O128" t="s">
        <v>2830</v>
      </c>
      <c r="P128" s="12">
        <v>0</v>
      </c>
      <c r="Q128" s="12" t="s">
        <v>2824</v>
      </c>
      <c r="R128" s="31" t="s">
        <v>2825</v>
      </c>
      <c r="S128" t="s">
        <v>2826</v>
      </c>
      <c r="T128">
        <v>126</v>
      </c>
      <c r="AI128" s="2"/>
    </row>
    <row r="129" spans="1:35" x14ac:dyDescent="0.25">
      <c r="A129" t="str">
        <f t="shared" si="1"/>
        <v>0127</v>
      </c>
      <c r="B129" s="2" t="s">
        <v>1255</v>
      </c>
      <c r="C129" t="s">
        <v>1254</v>
      </c>
      <c r="D129" t="s">
        <v>349</v>
      </c>
      <c r="E129" t="s">
        <v>350</v>
      </c>
      <c r="F129" t="s">
        <v>1256</v>
      </c>
      <c r="G129" t="s">
        <v>1257</v>
      </c>
      <c r="I129" t="s">
        <v>1254</v>
      </c>
      <c r="J129" t="s">
        <v>344</v>
      </c>
      <c r="K129" s="2" t="s">
        <v>1258</v>
      </c>
      <c r="L129" t="s">
        <v>1259</v>
      </c>
      <c r="M129" t="s">
        <v>1260</v>
      </c>
      <c r="N129" t="s">
        <v>1261</v>
      </c>
      <c r="O129" t="s">
        <v>2823</v>
      </c>
      <c r="P129" s="12">
        <v>1</v>
      </c>
      <c r="Q129" s="12" t="s">
        <v>2824</v>
      </c>
      <c r="R129" s="31" t="s">
        <v>2825</v>
      </c>
      <c r="S129" t="s">
        <v>2839</v>
      </c>
      <c r="T129">
        <v>127</v>
      </c>
      <c r="AI129" s="2"/>
    </row>
    <row r="130" spans="1:35" x14ac:dyDescent="0.25">
      <c r="A130" t="str">
        <f t="shared" si="1"/>
        <v>0128</v>
      </c>
      <c r="B130" s="2" t="s">
        <v>1263</v>
      </c>
      <c r="C130" t="s">
        <v>1262</v>
      </c>
      <c r="D130" t="s">
        <v>349</v>
      </c>
      <c r="E130" t="s">
        <v>350</v>
      </c>
      <c r="F130" t="s">
        <v>2655</v>
      </c>
      <c r="G130" t="s">
        <v>1264</v>
      </c>
      <c r="I130" t="s">
        <v>1262</v>
      </c>
      <c r="J130" t="s">
        <v>344</v>
      </c>
      <c r="K130" s="2" t="s">
        <v>1265</v>
      </c>
      <c r="L130" t="s">
        <v>1266</v>
      </c>
      <c r="M130" t="s">
        <v>1267</v>
      </c>
      <c r="N130" t="s">
        <v>2656</v>
      </c>
      <c r="O130" t="s">
        <v>2823</v>
      </c>
      <c r="P130" s="12">
        <v>1</v>
      </c>
      <c r="Q130" s="12" t="s">
        <v>2838</v>
      </c>
      <c r="R130" s="31" t="s">
        <v>2825</v>
      </c>
      <c r="S130" t="s">
        <v>2826</v>
      </c>
      <c r="T130">
        <v>128</v>
      </c>
      <c r="AI130" s="2"/>
    </row>
    <row r="131" spans="1:35" x14ac:dyDescent="0.25">
      <c r="A131" t="str">
        <f t="shared" si="1"/>
        <v>0129</v>
      </c>
      <c r="B131" s="2" t="s">
        <v>2996</v>
      </c>
      <c r="C131" t="s">
        <v>2997</v>
      </c>
      <c r="D131" t="s">
        <v>349</v>
      </c>
      <c r="E131" t="s">
        <v>350</v>
      </c>
      <c r="F131" t="s">
        <v>442</v>
      </c>
      <c r="G131" t="s">
        <v>728</v>
      </c>
      <c r="I131" t="s">
        <v>443</v>
      </c>
      <c r="J131" t="s">
        <v>344</v>
      </c>
      <c r="K131" s="2" t="s">
        <v>444</v>
      </c>
      <c r="L131" t="s">
        <v>445</v>
      </c>
      <c r="M131" t="s">
        <v>446</v>
      </c>
      <c r="N131" t="s">
        <v>2854</v>
      </c>
      <c r="O131" t="s">
        <v>2830</v>
      </c>
      <c r="P131" s="12">
        <v>0</v>
      </c>
      <c r="Q131" s="12" t="s">
        <v>2824</v>
      </c>
      <c r="R131" s="31" t="s">
        <v>2825</v>
      </c>
      <c r="S131" t="s">
        <v>2826</v>
      </c>
      <c r="T131">
        <v>129</v>
      </c>
      <c r="AI131" s="2"/>
    </row>
    <row r="132" spans="1:35" x14ac:dyDescent="0.25">
      <c r="A132" t="str">
        <f t="shared" ref="A132:A195" si="2">LEFT(B132,4)</f>
        <v>0130</v>
      </c>
      <c r="B132" s="2" t="s">
        <v>2998</v>
      </c>
      <c r="C132" t="s">
        <v>2999</v>
      </c>
      <c r="D132" t="s">
        <v>349</v>
      </c>
      <c r="E132" t="s">
        <v>350</v>
      </c>
      <c r="F132" t="s">
        <v>442</v>
      </c>
      <c r="G132" t="s">
        <v>728</v>
      </c>
      <c r="I132" t="s">
        <v>443</v>
      </c>
      <c r="J132" t="s">
        <v>344</v>
      </c>
      <c r="K132" s="2" t="s">
        <v>444</v>
      </c>
      <c r="L132" t="s">
        <v>445</v>
      </c>
      <c r="M132" t="s">
        <v>446</v>
      </c>
      <c r="N132" t="s">
        <v>2854</v>
      </c>
      <c r="O132" t="s">
        <v>2830</v>
      </c>
      <c r="P132" s="12">
        <v>0</v>
      </c>
      <c r="Q132" s="12" t="s">
        <v>2824</v>
      </c>
      <c r="R132" s="31" t="s">
        <v>2825</v>
      </c>
      <c r="S132" t="s">
        <v>2826</v>
      </c>
      <c r="T132">
        <v>130</v>
      </c>
      <c r="AI132" s="2"/>
    </row>
    <row r="133" spans="1:35" x14ac:dyDescent="0.25">
      <c r="A133" t="str">
        <f t="shared" si="2"/>
        <v>0131</v>
      </c>
      <c r="B133" s="2" t="s">
        <v>1272</v>
      </c>
      <c r="C133" t="s">
        <v>1271</v>
      </c>
      <c r="D133" t="s">
        <v>349</v>
      </c>
      <c r="E133" t="s">
        <v>350</v>
      </c>
      <c r="F133" t="s">
        <v>1273</v>
      </c>
      <c r="G133" t="s">
        <v>1274</v>
      </c>
      <c r="I133" t="s">
        <v>1271</v>
      </c>
      <c r="J133" t="s">
        <v>344</v>
      </c>
      <c r="K133" s="2" t="s">
        <v>1275</v>
      </c>
      <c r="L133" t="s">
        <v>1276</v>
      </c>
      <c r="M133" t="s">
        <v>1277</v>
      </c>
      <c r="N133" t="s">
        <v>1278</v>
      </c>
      <c r="O133" t="s">
        <v>2823</v>
      </c>
      <c r="P133" s="12">
        <v>1</v>
      </c>
      <c r="Q133" s="12" t="s">
        <v>2824</v>
      </c>
      <c r="R133" s="31" t="s">
        <v>2825</v>
      </c>
      <c r="S133" t="s">
        <v>2839</v>
      </c>
      <c r="T133">
        <v>131</v>
      </c>
      <c r="AI133" s="2"/>
    </row>
    <row r="134" spans="1:35" x14ac:dyDescent="0.25">
      <c r="A134" t="str">
        <f t="shared" si="2"/>
        <v>0132</v>
      </c>
      <c r="B134" s="2" t="s">
        <v>3000</v>
      </c>
      <c r="C134" t="s">
        <v>3001</v>
      </c>
      <c r="D134" t="s">
        <v>349</v>
      </c>
      <c r="E134" t="s">
        <v>350</v>
      </c>
      <c r="F134" t="s">
        <v>513</v>
      </c>
      <c r="G134" t="s">
        <v>514</v>
      </c>
      <c r="I134" t="s">
        <v>515</v>
      </c>
      <c r="J134" t="s">
        <v>344</v>
      </c>
      <c r="K134" s="2" t="s">
        <v>516</v>
      </c>
      <c r="L134" t="s">
        <v>517</v>
      </c>
      <c r="M134" t="s">
        <v>518</v>
      </c>
      <c r="N134" t="s">
        <v>519</v>
      </c>
      <c r="O134" t="s">
        <v>2830</v>
      </c>
      <c r="P134" s="12">
        <v>0</v>
      </c>
      <c r="Q134" s="12" t="s">
        <v>2824</v>
      </c>
      <c r="R134" s="31" t="s">
        <v>2825</v>
      </c>
      <c r="S134" t="s">
        <v>2826</v>
      </c>
      <c r="T134">
        <v>132</v>
      </c>
      <c r="AI134" s="2"/>
    </row>
    <row r="135" spans="1:35" x14ac:dyDescent="0.25">
      <c r="A135" t="str">
        <f t="shared" si="2"/>
        <v>0133</v>
      </c>
      <c r="B135" s="2" t="s">
        <v>1280</v>
      </c>
      <c r="C135" t="s">
        <v>1279</v>
      </c>
      <c r="D135" t="s">
        <v>349</v>
      </c>
      <c r="E135" t="s">
        <v>350</v>
      </c>
      <c r="F135" t="s">
        <v>2514</v>
      </c>
      <c r="G135" t="s">
        <v>1281</v>
      </c>
      <c r="I135" t="s">
        <v>1279</v>
      </c>
      <c r="J135" t="s">
        <v>344</v>
      </c>
      <c r="K135" s="2" t="s">
        <v>1282</v>
      </c>
      <c r="L135" t="s">
        <v>1283</v>
      </c>
      <c r="M135" t="s">
        <v>1284</v>
      </c>
      <c r="N135" t="s">
        <v>2515</v>
      </c>
      <c r="O135" t="s">
        <v>2823</v>
      </c>
      <c r="P135" s="12">
        <v>1</v>
      </c>
      <c r="Q135" s="12" t="s">
        <v>2824</v>
      </c>
      <c r="R135" s="31" t="s">
        <v>2825</v>
      </c>
      <c r="S135" t="s">
        <v>2826</v>
      </c>
      <c r="T135">
        <v>133</v>
      </c>
      <c r="AI135" s="2"/>
    </row>
    <row r="136" spans="1:35" x14ac:dyDescent="0.25">
      <c r="A136" t="str">
        <f t="shared" si="2"/>
        <v>0134</v>
      </c>
      <c r="B136" s="2" t="s">
        <v>3002</v>
      </c>
      <c r="C136" t="s">
        <v>3003</v>
      </c>
      <c r="D136" t="s">
        <v>349</v>
      </c>
      <c r="E136" t="s">
        <v>350</v>
      </c>
      <c r="F136" t="s">
        <v>1285</v>
      </c>
      <c r="G136" t="s">
        <v>3004</v>
      </c>
      <c r="H136" t="s">
        <v>1286</v>
      </c>
      <c r="I136" t="s">
        <v>1287</v>
      </c>
      <c r="J136" t="s">
        <v>344</v>
      </c>
      <c r="K136" s="2" t="s">
        <v>1288</v>
      </c>
      <c r="L136" t="s">
        <v>1289</v>
      </c>
      <c r="M136" t="s">
        <v>1290</v>
      </c>
      <c r="N136" t="s">
        <v>3005</v>
      </c>
      <c r="O136" t="s">
        <v>2830</v>
      </c>
      <c r="P136" s="12">
        <v>0</v>
      </c>
      <c r="Q136" s="12" t="s">
        <v>2824</v>
      </c>
      <c r="R136" s="31" t="s">
        <v>2825</v>
      </c>
      <c r="S136" t="s">
        <v>2826</v>
      </c>
      <c r="T136">
        <v>134</v>
      </c>
      <c r="AI136" s="2"/>
    </row>
    <row r="137" spans="1:35" x14ac:dyDescent="0.25">
      <c r="A137" t="str">
        <f t="shared" si="2"/>
        <v>0135</v>
      </c>
      <c r="B137" s="2" t="s">
        <v>1292</v>
      </c>
      <c r="C137" t="s">
        <v>1291</v>
      </c>
      <c r="D137" t="s">
        <v>349</v>
      </c>
      <c r="E137" t="s">
        <v>350</v>
      </c>
      <c r="F137" t="s">
        <v>686</v>
      </c>
      <c r="G137" t="s">
        <v>719</v>
      </c>
      <c r="I137" t="s">
        <v>688</v>
      </c>
      <c r="J137" t="s">
        <v>344</v>
      </c>
      <c r="K137" s="2" t="s">
        <v>689</v>
      </c>
      <c r="L137" t="s">
        <v>690</v>
      </c>
      <c r="M137" t="s">
        <v>691</v>
      </c>
      <c r="N137" t="s">
        <v>692</v>
      </c>
      <c r="O137" t="s">
        <v>2845</v>
      </c>
      <c r="P137" s="12">
        <v>1</v>
      </c>
      <c r="Q137" s="12" t="s">
        <v>2824</v>
      </c>
      <c r="R137" s="31" t="s">
        <v>2825</v>
      </c>
      <c r="S137" t="s">
        <v>2826</v>
      </c>
      <c r="T137">
        <v>135</v>
      </c>
      <c r="AI137" s="2"/>
    </row>
    <row r="138" spans="1:35" x14ac:dyDescent="0.25">
      <c r="A138" t="str">
        <f t="shared" si="2"/>
        <v>0136</v>
      </c>
      <c r="B138" s="2" t="s">
        <v>1294</v>
      </c>
      <c r="C138" t="s">
        <v>1293</v>
      </c>
      <c r="D138" t="s">
        <v>349</v>
      </c>
      <c r="E138" t="s">
        <v>350</v>
      </c>
      <c r="F138" t="s">
        <v>1295</v>
      </c>
      <c r="G138" t="s">
        <v>1296</v>
      </c>
      <c r="I138" t="s">
        <v>1293</v>
      </c>
      <c r="J138" t="s">
        <v>344</v>
      </c>
      <c r="K138" s="2" t="s">
        <v>1297</v>
      </c>
      <c r="L138" t="s">
        <v>1298</v>
      </c>
      <c r="M138" t="s">
        <v>1299</v>
      </c>
      <c r="N138" t="s">
        <v>1300</v>
      </c>
      <c r="O138" t="s">
        <v>2823</v>
      </c>
      <c r="P138" s="12">
        <v>1</v>
      </c>
      <c r="Q138" s="12" t="s">
        <v>2824</v>
      </c>
      <c r="R138" s="31" t="s">
        <v>2825</v>
      </c>
      <c r="S138" t="s">
        <v>2826</v>
      </c>
      <c r="T138">
        <v>136</v>
      </c>
      <c r="AI138" s="2"/>
    </row>
    <row r="139" spans="1:35" x14ac:dyDescent="0.25">
      <c r="A139" t="str">
        <f t="shared" si="2"/>
        <v>0137</v>
      </c>
      <c r="B139" s="2" t="s">
        <v>1302</v>
      </c>
      <c r="C139" t="s">
        <v>1301</v>
      </c>
      <c r="D139" t="s">
        <v>349</v>
      </c>
      <c r="E139" t="s">
        <v>350</v>
      </c>
      <c r="F139" t="s">
        <v>1303</v>
      </c>
      <c r="G139" t="s">
        <v>1304</v>
      </c>
      <c r="I139" t="s">
        <v>1301</v>
      </c>
      <c r="J139" t="s">
        <v>344</v>
      </c>
      <c r="K139" s="2" t="s">
        <v>1305</v>
      </c>
      <c r="L139" t="s">
        <v>1306</v>
      </c>
      <c r="M139" t="s">
        <v>1307</v>
      </c>
      <c r="N139" t="s">
        <v>1308</v>
      </c>
      <c r="O139" t="s">
        <v>2823</v>
      </c>
      <c r="P139" s="12">
        <v>1</v>
      </c>
      <c r="Q139" s="12" t="s">
        <v>2838</v>
      </c>
      <c r="R139" s="31" t="s">
        <v>2825</v>
      </c>
      <c r="S139" t="s">
        <v>2839</v>
      </c>
      <c r="T139">
        <v>137</v>
      </c>
      <c r="AI139" s="2"/>
    </row>
    <row r="140" spans="1:35" x14ac:dyDescent="0.25">
      <c r="A140" t="str">
        <f t="shared" si="2"/>
        <v>0138</v>
      </c>
      <c r="B140" s="2" t="s">
        <v>1310</v>
      </c>
      <c r="C140" t="s">
        <v>1309</v>
      </c>
      <c r="D140" t="s">
        <v>349</v>
      </c>
      <c r="E140" t="s">
        <v>350</v>
      </c>
      <c r="F140" t="s">
        <v>1311</v>
      </c>
      <c r="G140" t="s">
        <v>1312</v>
      </c>
      <c r="I140" t="s">
        <v>1309</v>
      </c>
      <c r="J140" t="s">
        <v>344</v>
      </c>
      <c r="K140" s="2" t="s">
        <v>1313</v>
      </c>
      <c r="L140" t="s">
        <v>1314</v>
      </c>
      <c r="M140" t="s">
        <v>1315</v>
      </c>
      <c r="N140" t="s">
        <v>1316</v>
      </c>
      <c r="O140" t="s">
        <v>2823</v>
      </c>
      <c r="P140" s="12">
        <v>1</v>
      </c>
      <c r="Q140" s="12" t="s">
        <v>2824</v>
      </c>
      <c r="R140" s="31" t="s">
        <v>2825</v>
      </c>
      <c r="S140" t="s">
        <v>2826</v>
      </c>
      <c r="T140">
        <v>138</v>
      </c>
      <c r="AI140" s="2"/>
    </row>
    <row r="141" spans="1:35" x14ac:dyDescent="0.25">
      <c r="A141" t="str">
        <f t="shared" si="2"/>
        <v>0139</v>
      </c>
      <c r="B141" s="2" t="s">
        <v>1318</v>
      </c>
      <c r="C141" t="s">
        <v>1317</v>
      </c>
      <c r="D141" t="s">
        <v>349</v>
      </c>
      <c r="E141" t="s">
        <v>350</v>
      </c>
      <c r="F141" t="s">
        <v>2516</v>
      </c>
      <c r="G141" t="s">
        <v>1319</v>
      </c>
      <c r="I141" t="s">
        <v>1317</v>
      </c>
      <c r="J141" t="s">
        <v>344</v>
      </c>
      <c r="K141" s="2" t="s">
        <v>1320</v>
      </c>
      <c r="L141" t="s">
        <v>1321</v>
      </c>
      <c r="M141" t="s">
        <v>1322</v>
      </c>
      <c r="N141" t="s">
        <v>2517</v>
      </c>
      <c r="O141" t="s">
        <v>2823</v>
      </c>
      <c r="P141" s="12">
        <v>1</v>
      </c>
      <c r="Q141" s="12" t="s">
        <v>2824</v>
      </c>
      <c r="R141" s="31" t="s">
        <v>2825</v>
      </c>
      <c r="S141" t="s">
        <v>2826</v>
      </c>
      <c r="T141">
        <v>139</v>
      </c>
      <c r="AI141" s="2"/>
    </row>
    <row r="142" spans="1:35" x14ac:dyDescent="0.25">
      <c r="A142" t="str">
        <f t="shared" si="2"/>
        <v>0140</v>
      </c>
      <c r="B142" s="2" t="s">
        <v>3006</v>
      </c>
      <c r="C142" t="s">
        <v>3007</v>
      </c>
      <c r="D142" t="s">
        <v>349</v>
      </c>
      <c r="E142" t="s">
        <v>350</v>
      </c>
      <c r="F142" t="s">
        <v>2865</v>
      </c>
      <c r="G142" t="s">
        <v>3008</v>
      </c>
      <c r="I142" t="s">
        <v>2802</v>
      </c>
      <c r="J142" t="s">
        <v>344</v>
      </c>
      <c r="K142" s="2" t="s">
        <v>3009</v>
      </c>
      <c r="L142" t="s">
        <v>3010</v>
      </c>
      <c r="M142" t="s">
        <v>674</v>
      </c>
      <c r="N142" t="s">
        <v>2866</v>
      </c>
      <c r="O142" t="s">
        <v>2830</v>
      </c>
      <c r="P142" s="12">
        <v>0</v>
      </c>
      <c r="Q142" s="12" t="s">
        <v>2824</v>
      </c>
      <c r="R142" s="31" t="s">
        <v>2825</v>
      </c>
      <c r="S142" t="s">
        <v>2826</v>
      </c>
      <c r="T142">
        <v>140</v>
      </c>
      <c r="AI142" s="2"/>
    </row>
    <row r="143" spans="1:35" x14ac:dyDescent="0.25">
      <c r="A143" t="str">
        <f t="shared" si="2"/>
        <v>0141</v>
      </c>
      <c r="B143" s="2" t="s">
        <v>1324</v>
      </c>
      <c r="C143" t="s">
        <v>1323</v>
      </c>
      <c r="D143" t="s">
        <v>349</v>
      </c>
      <c r="E143" t="s">
        <v>350</v>
      </c>
      <c r="F143" t="s">
        <v>2518</v>
      </c>
      <c r="G143" t="s">
        <v>1325</v>
      </c>
      <c r="I143" t="s">
        <v>1323</v>
      </c>
      <c r="J143" t="s">
        <v>344</v>
      </c>
      <c r="K143" s="2" t="s">
        <v>1326</v>
      </c>
      <c r="L143" t="s">
        <v>1327</v>
      </c>
      <c r="M143" t="s">
        <v>1328</v>
      </c>
      <c r="N143" t="s">
        <v>2519</v>
      </c>
      <c r="O143" t="s">
        <v>2823</v>
      </c>
      <c r="P143" s="12">
        <v>1</v>
      </c>
      <c r="Q143" s="12" t="s">
        <v>2824</v>
      </c>
      <c r="R143" s="31" t="s">
        <v>2825</v>
      </c>
      <c r="S143" t="s">
        <v>2826</v>
      </c>
      <c r="T143">
        <v>141</v>
      </c>
      <c r="AI143" s="2"/>
    </row>
    <row r="144" spans="1:35" x14ac:dyDescent="0.25">
      <c r="A144" t="str">
        <f t="shared" si="2"/>
        <v>0142</v>
      </c>
      <c r="B144" s="2" t="s">
        <v>1330</v>
      </c>
      <c r="C144" t="s">
        <v>1329</v>
      </c>
      <c r="D144" t="s">
        <v>349</v>
      </c>
      <c r="E144" t="s">
        <v>350</v>
      </c>
      <c r="F144" t="s">
        <v>2520</v>
      </c>
      <c r="G144" t="s">
        <v>3011</v>
      </c>
      <c r="I144" t="s">
        <v>1329</v>
      </c>
      <c r="J144" t="s">
        <v>344</v>
      </c>
      <c r="K144" s="2" t="s">
        <v>1331</v>
      </c>
      <c r="L144" t="s">
        <v>1332</v>
      </c>
      <c r="M144" t="s">
        <v>1333</v>
      </c>
      <c r="N144" t="s">
        <v>2521</v>
      </c>
      <c r="O144" t="s">
        <v>2823</v>
      </c>
      <c r="P144" s="12">
        <v>1</v>
      </c>
      <c r="Q144" s="12" t="s">
        <v>2824</v>
      </c>
      <c r="R144" s="31" t="s">
        <v>2825</v>
      </c>
      <c r="S144" t="s">
        <v>2839</v>
      </c>
      <c r="T144">
        <v>142</v>
      </c>
      <c r="AI144" s="2"/>
    </row>
    <row r="145" spans="1:35" x14ac:dyDescent="0.25">
      <c r="A145" t="str">
        <f t="shared" si="2"/>
        <v>0143</v>
      </c>
      <c r="B145" s="2" t="s">
        <v>3012</v>
      </c>
      <c r="C145" t="s">
        <v>3013</v>
      </c>
      <c r="D145" t="s">
        <v>349</v>
      </c>
      <c r="E145" t="s">
        <v>350</v>
      </c>
      <c r="F145" t="s">
        <v>615</v>
      </c>
      <c r="G145" t="s">
        <v>616</v>
      </c>
      <c r="I145" t="s">
        <v>617</v>
      </c>
      <c r="J145" t="s">
        <v>344</v>
      </c>
      <c r="K145" s="2" t="s">
        <v>618</v>
      </c>
      <c r="L145" t="s">
        <v>2881</v>
      </c>
      <c r="M145" t="s">
        <v>619</v>
      </c>
      <c r="N145" t="s">
        <v>620</v>
      </c>
      <c r="O145" t="s">
        <v>2830</v>
      </c>
      <c r="P145" s="12">
        <v>0</v>
      </c>
      <c r="Q145" s="12" t="s">
        <v>2824</v>
      </c>
      <c r="R145" s="31" t="s">
        <v>2825</v>
      </c>
      <c r="S145" t="s">
        <v>2826</v>
      </c>
      <c r="T145">
        <v>143</v>
      </c>
      <c r="AI145" s="2"/>
    </row>
    <row r="146" spans="1:35" x14ac:dyDescent="0.25">
      <c r="A146" t="str">
        <f t="shared" si="2"/>
        <v>0144</v>
      </c>
      <c r="B146" s="2" t="s">
        <v>1337</v>
      </c>
      <c r="C146" t="s">
        <v>1336</v>
      </c>
      <c r="D146" t="s">
        <v>349</v>
      </c>
      <c r="E146" t="s">
        <v>350</v>
      </c>
      <c r="F146" t="s">
        <v>2522</v>
      </c>
      <c r="G146" t="s">
        <v>1338</v>
      </c>
      <c r="I146" t="s">
        <v>1336</v>
      </c>
      <c r="J146" t="s">
        <v>344</v>
      </c>
      <c r="K146" s="2" t="s">
        <v>1339</v>
      </c>
      <c r="L146" t="s">
        <v>1340</v>
      </c>
      <c r="M146" t="s">
        <v>1341</v>
      </c>
      <c r="N146" t="s">
        <v>2523</v>
      </c>
      <c r="O146" t="s">
        <v>2823</v>
      </c>
      <c r="P146" s="12">
        <v>1</v>
      </c>
      <c r="Q146" s="12" t="s">
        <v>2824</v>
      </c>
      <c r="R146" s="31" t="s">
        <v>2825</v>
      </c>
      <c r="S146" t="s">
        <v>2826</v>
      </c>
      <c r="T146">
        <v>144</v>
      </c>
      <c r="AI146" s="2"/>
    </row>
    <row r="147" spans="1:35" x14ac:dyDescent="0.25">
      <c r="A147" t="str">
        <f t="shared" si="2"/>
        <v>0145</v>
      </c>
      <c r="B147" s="2" t="s">
        <v>1348</v>
      </c>
      <c r="C147" t="s">
        <v>1204</v>
      </c>
      <c r="D147" t="s">
        <v>349</v>
      </c>
      <c r="E147" t="s">
        <v>350</v>
      </c>
      <c r="F147" t="s">
        <v>1202</v>
      </c>
      <c r="G147" t="s">
        <v>1203</v>
      </c>
      <c r="I147" t="s">
        <v>1204</v>
      </c>
      <c r="J147" t="s">
        <v>344</v>
      </c>
      <c r="K147" s="2" t="s">
        <v>1205</v>
      </c>
      <c r="L147" t="s">
        <v>1206</v>
      </c>
      <c r="M147" t="s">
        <v>1207</v>
      </c>
      <c r="N147" t="s">
        <v>1208</v>
      </c>
      <c r="O147" t="s">
        <v>2977</v>
      </c>
      <c r="P147" s="12">
        <v>1</v>
      </c>
      <c r="Q147" s="12" t="s">
        <v>2824</v>
      </c>
      <c r="R147" s="31" t="s">
        <v>2825</v>
      </c>
      <c r="S147" t="s">
        <v>2826</v>
      </c>
      <c r="T147">
        <v>145</v>
      </c>
      <c r="AI147" s="2"/>
    </row>
    <row r="148" spans="1:35" x14ac:dyDescent="0.25">
      <c r="A148" t="str">
        <f t="shared" si="2"/>
        <v>0146</v>
      </c>
      <c r="B148" s="2" t="s">
        <v>3014</v>
      </c>
      <c r="C148" t="s">
        <v>3015</v>
      </c>
      <c r="D148" t="s">
        <v>349</v>
      </c>
      <c r="E148" t="s">
        <v>350</v>
      </c>
      <c r="F148" t="s">
        <v>1077</v>
      </c>
      <c r="G148" t="s">
        <v>1078</v>
      </c>
      <c r="I148" t="s">
        <v>1079</v>
      </c>
      <c r="J148" t="s">
        <v>344</v>
      </c>
      <c r="K148" s="2" t="s">
        <v>1080</v>
      </c>
      <c r="L148" t="s">
        <v>2620</v>
      </c>
      <c r="M148" t="s">
        <v>1081</v>
      </c>
      <c r="N148" t="s">
        <v>1082</v>
      </c>
      <c r="O148" t="s">
        <v>2830</v>
      </c>
      <c r="P148" s="12">
        <v>0</v>
      </c>
      <c r="Q148" s="12" t="s">
        <v>2824</v>
      </c>
      <c r="R148" s="31" t="s">
        <v>2825</v>
      </c>
      <c r="S148" t="s">
        <v>2826</v>
      </c>
      <c r="T148">
        <v>146</v>
      </c>
      <c r="AI148" s="2"/>
    </row>
    <row r="149" spans="1:35" x14ac:dyDescent="0.25">
      <c r="A149" t="str">
        <f t="shared" si="2"/>
        <v>0147</v>
      </c>
      <c r="B149" s="2" t="s">
        <v>3016</v>
      </c>
      <c r="C149" t="s">
        <v>3017</v>
      </c>
      <c r="D149" t="s">
        <v>349</v>
      </c>
      <c r="E149" t="s">
        <v>350</v>
      </c>
      <c r="F149" t="s">
        <v>630</v>
      </c>
      <c r="G149" t="s">
        <v>631</v>
      </c>
      <c r="I149" t="s">
        <v>632</v>
      </c>
      <c r="J149" t="s">
        <v>344</v>
      </c>
      <c r="K149" s="2" t="s">
        <v>633</v>
      </c>
      <c r="L149" t="s">
        <v>2730</v>
      </c>
      <c r="M149" t="s">
        <v>2884</v>
      </c>
      <c r="N149" t="s">
        <v>634</v>
      </c>
      <c r="O149" t="s">
        <v>2830</v>
      </c>
      <c r="P149" s="12">
        <v>0</v>
      </c>
      <c r="Q149" s="12" t="s">
        <v>2824</v>
      </c>
      <c r="R149" s="31" t="s">
        <v>2825</v>
      </c>
      <c r="S149" t="s">
        <v>2826</v>
      </c>
      <c r="T149">
        <v>147</v>
      </c>
      <c r="AI149" s="2"/>
    </row>
    <row r="150" spans="1:35" x14ac:dyDescent="0.25">
      <c r="A150" t="str">
        <f t="shared" si="2"/>
        <v>0148</v>
      </c>
      <c r="B150" s="2" t="s">
        <v>3018</v>
      </c>
      <c r="C150" t="s">
        <v>3019</v>
      </c>
      <c r="D150" t="s">
        <v>349</v>
      </c>
      <c r="E150" t="s">
        <v>350</v>
      </c>
      <c r="F150" t="s">
        <v>1349</v>
      </c>
      <c r="G150" t="s">
        <v>3020</v>
      </c>
      <c r="I150" t="s">
        <v>2803</v>
      </c>
      <c r="J150" t="s">
        <v>344</v>
      </c>
      <c r="K150" s="2" t="s">
        <v>3021</v>
      </c>
      <c r="L150" t="s">
        <v>1350</v>
      </c>
      <c r="M150" t="s">
        <v>1351</v>
      </c>
      <c r="N150" t="s">
        <v>1352</v>
      </c>
      <c r="O150" t="s">
        <v>2830</v>
      </c>
      <c r="P150" s="12">
        <v>0</v>
      </c>
      <c r="Q150" s="12" t="s">
        <v>2824</v>
      </c>
      <c r="R150" s="31" t="s">
        <v>2825</v>
      </c>
      <c r="S150" t="s">
        <v>2826</v>
      </c>
      <c r="T150">
        <v>148</v>
      </c>
      <c r="AI150" s="2"/>
    </row>
    <row r="151" spans="1:35" x14ac:dyDescent="0.25">
      <c r="A151" t="str">
        <f t="shared" si="2"/>
        <v>0149</v>
      </c>
      <c r="B151" s="2" t="s">
        <v>1353</v>
      </c>
      <c r="C151" t="s">
        <v>851</v>
      </c>
      <c r="D151" t="s">
        <v>349</v>
      </c>
      <c r="E151" t="s">
        <v>350</v>
      </c>
      <c r="F151" t="s">
        <v>3022</v>
      </c>
      <c r="G151" t="s">
        <v>2524</v>
      </c>
      <c r="I151" t="s">
        <v>851</v>
      </c>
      <c r="J151" t="s">
        <v>344</v>
      </c>
      <c r="K151" s="2" t="s">
        <v>852</v>
      </c>
      <c r="L151" t="s">
        <v>2743</v>
      </c>
      <c r="M151" t="s">
        <v>1354</v>
      </c>
      <c r="N151" t="s">
        <v>2742</v>
      </c>
      <c r="O151" t="s">
        <v>2823</v>
      </c>
      <c r="P151" s="12">
        <v>1</v>
      </c>
      <c r="Q151" s="12" t="s">
        <v>2838</v>
      </c>
      <c r="R151" s="31" t="s">
        <v>2825</v>
      </c>
      <c r="S151" t="s">
        <v>2826</v>
      </c>
      <c r="T151">
        <v>149</v>
      </c>
      <c r="AI151" s="2"/>
    </row>
    <row r="152" spans="1:35" x14ac:dyDescent="0.25">
      <c r="A152" t="str">
        <f t="shared" si="2"/>
        <v>0150</v>
      </c>
      <c r="B152" s="2" t="s">
        <v>1356</v>
      </c>
      <c r="C152" t="s">
        <v>1355</v>
      </c>
      <c r="D152" t="s">
        <v>349</v>
      </c>
      <c r="E152" t="s">
        <v>350</v>
      </c>
      <c r="F152" t="s">
        <v>2525</v>
      </c>
      <c r="G152" t="s">
        <v>1357</v>
      </c>
      <c r="I152" t="s">
        <v>1355</v>
      </c>
      <c r="J152" t="s">
        <v>344</v>
      </c>
      <c r="K152" s="2" t="s">
        <v>1358</v>
      </c>
      <c r="L152" t="s">
        <v>1359</v>
      </c>
      <c r="M152" t="s">
        <v>1360</v>
      </c>
      <c r="N152" t="s">
        <v>3023</v>
      </c>
      <c r="O152" t="s">
        <v>2823</v>
      </c>
      <c r="P152" s="12">
        <v>1</v>
      </c>
      <c r="Q152" s="12" t="s">
        <v>2824</v>
      </c>
      <c r="R152" s="31" t="s">
        <v>2825</v>
      </c>
      <c r="S152" t="s">
        <v>2839</v>
      </c>
      <c r="T152">
        <v>150</v>
      </c>
      <c r="AI152" s="2"/>
    </row>
    <row r="153" spans="1:35" x14ac:dyDescent="0.25">
      <c r="A153" t="str">
        <f t="shared" si="2"/>
        <v>0151</v>
      </c>
      <c r="B153" s="2" t="s">
        <v>1362</v>
      </c>
      <c r="C153" t="s">
        <v>1361</v>
      </c>
      <c r="D153" t="s">
        <v>349</v>
      </c>
      <c r="E153" t="s">
        <v>350</v>
      </c>
      <c r="F153" t="s">
        <v>2526</v>
      </c>
      <c r="G153" t="s">
        <v>3024</v>
      </c>
      <c r="I153" t="s">
        <v>1361</v>
      </c>
      <c r="J153" t="s">
        <v>344</v>
      </c>
      <c r="K153" s="2" t="s">
        <v>1363</v>
      </c>
      <c r="L153" t="s">
        <v>1364</v>
      </c>
      <c r="M153" t="s">
        <v>1365</v>
      </c>
      <c r="N153" t="s">
        <v>2481</v>
      </c>
      <c r="O153" t="s">
        <v>2823</v>
      </c>
      <c r="P153" s="12">
        <v>1</v>
      </c>
      <c r="Q153" s="12" t="s">
        <v>2824</v>
      </c>
      <c r="R153" s="31" t="s">
        <v>2825</v>
      </c>
      <c r="S153" t="s">
        <v>2839</v>
      </c>
      <c r="T153">
        <v>151</v>
      </c>
      <c r="AI153" s="2"/>
    </row>
    <row r="154" spans="1:35" x14ac:dyDescent="0.25">
      <c r="A154" t="str">
        <f t="shared" si="2"/>
        <v>0152</v>
      </c>
      <c r="B154" s="2" t="s">
        <v>1367</v>
      </c>
      <c r="C154" t="s">
        <v>1366</v>
      </c>
      <c r="D154" t="s">
        <v>349</v>
      </c>
      <c r="E154" t="s">
        <v>350</v>
      </c>
      <c r="F154" t="s">
        <v>2661</v>
      </c>
      <c r="G154" t="s">
        <v>1368</v>
      </c>
      <c r="I154" t="s">
        <v>1366</v>
      </c>
      <c r="J154" t="s">
        <v>344</v>
      </c>
      <c r="K154" s="2" t="s">
        <v>1369</v>
      </c>
      <c r="L154" t="s">
        <v>1370</v>
      </c>
      <c r="M154" t="s">
        <v>1371</v>
      </c>
      <c r="N154" t="s">
        <v>2662</v>
      </c>
      <c r="O154" t="s">
        <v>2823</v>
      </c>
      <c r="P154" s="12">
        <v>1</v>
      </c>
      <c r="Q154" s="12" t="s">
        <v>2824</v>
      </c>
      <c r="R154" s="31" t="s">
        <v>2825</v>
      </c>
      <c r="S154" t="s">
        <v>2839</v>
      </c>
      <c r="T154">
        <v>152</v>
      </c>
      <c r="AI154" s="2"/>
    </row>
    <row r="155" spans="1:35" x14ac:dyDescent="0.25">
      <c r="A155" t="str">
        <f t="shared" si="2"/>
        <v>0153</v>
      </c>
      <c r="B155" s="2" t="s">
        <v>1373</v>
      </c>
      <c r="C155" t="s">
        <v>1372</v>
      </c>
      <c r="D155" t="s">
        <v>349</v>
      </c>
      <c r="E155" t="s">
        <v>350</v>
      </c>
      <c r="F155" t="s">
        <v>2527</v>
      </c>
      <c r="G155" t="s">
        <v>1374</v>
      </c>
      <c r="I155" t="s">
        <v>1372</v>
      </c>
      <c r="J155" t="s">
        <v>344</v>
      </c>
      <c r="K155" s="2" t="s">
        <v>1375</v>
      </c>
      <c r="L155" t="s">
        <v>1376</v>
      </c>
      <c r="M155" t="s">
        <v>1377</v>
      </c>
      <c r="N155" t="s">
        <v>3025</v>
      </c>
      <c r="O155" t="s">
        <v>2823</v>
      </c>
      <c r="P155" s="12">
        <v>1</v>
      </c>
      <c r="Q155" s="12" t="s">
        <v>2838</v>
      </c>
      <c r="R155" s="31" t="s">
        <v>2825</v>
      </c>
      <c r="S155" t="s">
        <v>2839</v>
      </c>
      <c r="T155">
        <v>153</v>
      </c>
      <c r="AI155" s="2"/>
    </row>
    <row r="156" spans="1:35" x14ac:dyDescent="0.25">
      <c r="A156" t="str">
        <f t="shared" si="2"/>
        <v>0154</v>
      </c>
      <c r="B156" s="2" t="s">
        <v>1379</v>
      </c>
      <c r="C156" t="s">
        <v>1378</v>
      </c>
      <c r="D156" t="s">
        <v>349</v>
      </c>
      <c r="E156" t="s">
        <v>350</v>
      </c>
      <c r="F156" t="s">
        <v>986</v>
      </c>
      <c r="G156" t="s">
        <v>987</v>
      </c>
      <c r="I156" t="s">
        <v>984</v>
      </c>
      <c r="J156" t="s">
        <v>344</v>
      </c>
      <c r="K156" s="2" t="s">
        <v>988</v>
      </c>
      <c r="L156" t="s">
        <v>989</v>
      </c>
      <c r="M156" t="s">
        <v>990</v>
      </c>
      <c r="N156" t="s">
        <v>991</v>
      </c>
      <c r="O156" t="s">
        <v>2845</v>
      </c>
      <c r="P156" s="12">
        <v>1</v>
      </c>
      <c r="Q156" s="12" t="s">
        <v>2824</v>
      </c>
      <c r="R156" s="31" t="s">
        <v>2825</v>
      </c>
      <c r="S156" t="s">
        <v>2826</v>
      </c>
      <c r="T156">
        <v>154</v>
      </c>
      <c r="AI156" s="2"/>
    </row>
    <row r="157" spans="1:35" x14ac:dyDescent="0.25">
      <c r="A157" t="str">
        <f t="shared" si="2"/>
        <v>0155</v>
      </c>
      <c r="B157" s="2" t="s">
        <v>1381</v>
      </c>
      <c r="C157" t="s">
        <v>1380</v>
      </c>
      <c r="D157" t="s">
        <v>349</v>
      </c>
      <c r="E157" t="s">
        <v>350</v>
      </c>
      <c r="F157" t="s">
        <v>2664</v>
      </c>
      <c r="G157" t="s">
        <v>1382</v>
      </c>
      <c r="I157" t="s">
        <v>1380</v>
      </c>
      <c r="J157" t="s">
        <v>344</v>
      </c>
      <c r="K157" s="2" t="s">
        <v>1383</v>
      </c>
      <c r="L157" t="s">
        <v>2528</v>
      </c>
      <c r="M157" t="s">
        <v>1384</v>
      </c>
      <c r="N157" t="s">
        <v>2665</v>
      </c>
      <c r="O157" t="s">
        <v>2823</v>
      </c>
      <c r="P157" s="12">
        <v>1</v>
      </c>
      <c r="Q157" s="12" t="s">
        <v>2824</v>
      </c>
      <c r="R157" s="31" t="s">
        <v>2825</v>
      </c>
      <c r="S157" t="s">
        <v>2826</v>
      </c>
      <c r="T157">
        <v>155</v>
      </c>
      <c r="AI157" s="2"/>
    </row>
    <row r="158" spans="1:35" x14ac:dyDescent="0.25">
      <c r="A158" t="str">
        <f t="shared" si="2"/>
        <v>0156</v>
      </c>
      <c r="B158" s="2" t="s">
        <v>3026</v>
      </c>
      <c r="C158" t="s">
        <v>3027</v>
      </c>
      <c r="D158" t="s">
        <v>349</v>
      </c>
      <c r="E158" t="s">
        <v>350</v>
      </c>
      <c r="F158" t="s">
        <v>2872</v>
      </c>
      <c r="G158" t="s">
        <v>2873</v>
      </c>
      <c r="I158" t="s">
        <v>581</v>
      </c>
      <c r="J158" t="s">
        <v>344</v>
      </c>
      <c r="K158" s="2" t="s">
        <v>582</v>
      </c>
      <c r="L158" t="s">
        <v>2733</v>
      </c>
      <c r="M158" t="s">
        <v>2874</v>
      </c>
      <c r="N158" t="s">
        <v>2875</v>
      </c>
      <c r="O158" t="s">
        <v>2830</v>
      </c>
      <c r="P158" s="12">
        <v>0</v>
      </c>
      <c r="Q158" s="12" t="s">
        <v>2824</v>
      </c>
      <c r="R158" s="31" t="s">
        <v>2825</v>
      </c>
      <c r="S158" t="s">
        <v>2826</v>
      </c>
      <c r="T158">
        <v>156</v>
      </c>
      <c r="AI158" s="2"/>
    </row>
    <row r="159" spans="1:35" x14ac:dyDescent="0.25">
      <c r="A159" t="str">
        <f t="shared" si="2"/>
        <v>0157</v>
      </c>
      <c r="B159" s="2" t="s">
        <v>1386</v>
      </c>
      <c r="C159" t="s">
        <v>1385</v>
      </c>
      <c r="D159" t="s">
        <v>349</v>
      </c>
      <c r="E159" t="s">
        <v>350</v>
      </c>
      <c r="F159" t="s">
        <v>1387</v>
      </c>
      <c r="G159" t="s">
        <v>1388</v>
      </c>
      <c r="I159" t="s">
        <v>1385</v>
      </c>
      <c r="J159" t="s">
        <v>344</v>
      </c>
      <c r="K159" s="2" t="s">
        <v>1389</v>
      </c>
      <c r="L159" t="s">
        <v>1390</v>
      </c>
      <c r="M159" t="s">
        <v>1391</v>
      </c>
      <c r="N159" t="s">
        <v>1392</v>
      </c>
      <c r="O159" t="s">
        <v>2831</v>
      </c>
      <c r="P159" s="12">
        <v>1</v>
      </c>
      <c r="Q159" s="12" t="s">
        <v>2824</v>
      </c>
      <c r="R159" s="31" t="s">
        <v>2825</v>
      </c>
      <c r="S159" t="s">
        <v>2826</v>
      </c>
      <c r="T159">
        <v>157</v>
      </c>
      <c r="AI159" s="2"/>
    </row>
    <row r="160" spans="1:35" x14ac:dyDescent="0.25">
      <c r="A160" t="str">
        <f t="shared" si="2"/>
        <v>0158</v>
      </c>
      <c r="B160" s="2" t="s">
        <v>1403</v>
      </c>
      <c r="C160" t="s">
        <v>1402</v>
      </c>
      <c r="D160" t="s">
        <v>349</v>
      </c>
      <c r="E160" t="s">
        <v>350</v>
      </c>
      <c r="F160" t="s">
        <v>1404</v>
      </c>
      <c r="G160" t="s">
        <v>1405</v>
      </c>
      <c r="I160" t="s">
        <v>1402</v>
      </c>
      <c r="J160" t="s">
        <v>344</v>
      </c>
      <c r="K160" s="2" t="s">
        <v>1406</v>
      </c>
      <c r="L160" t="s">
        <v>1407</v>
      </c>
      <c r="M160" t="s">
        <v>1408</v>
      </c>
      <c r="N160" t="s">
        <v>1409</v>
      </c>
      <c r="O160" t="s">
        <v>2823</v>
      </c>
      <c r="P160" s="12">
        <v>1</v>
      </c>
      <c r="Q160" s="12" t="s">
        <v>2824</v>
      </c>
      <c r="R160" s="31" t="s">
        <v>2825</v>
      </c>
      <c r="S160" t="s">
        <v>2826</v>
      </c>
      <c r="T160">
        <v>158</v>
      </c>
      <c r="AI160" s="2"/>
    </row>
    <row r="161" spans="1:35" x14ac:dyDescent="0.25">
      <c r="A161" t="str">
        <f t="shared" si="2"/>
        <v>0159</v>
      </c>
      <c r="B161" s="2" t="s">
        <v>1411</v>
      </c>
      <c r="C161" t="s">
        <v>1410</v>
      </c>
      <c r="D161" t="s">
        <v>349</v>
      </c>
      <c r="E161" t="s">
        <v>350</v>
      </c>
      <c r="F161" t="s">
        <v>1412</v>
      </c>
      <c r="G161" t="s">
        <v>1413</v>
      </c>
      <c r="I161" t="s">
        <v>1410</v>
      </c>
      <c r="J161" t="s">
        <v>344</v>
      </c>
      <c r="K161" s="2" t="s">
        <v>1414</v>
      </c>
      <c r="L161" t="s">
        <v>1415</v>
      </c>
      <c r="M161" t="s">
        <v>1416</v>
      </c>
      <c r="N161" t="s">
        <v>1417</v>
      </c>
      <c r="O161" t="s">
        <v>2823</v>
      </c>
      <c r="P161" s="12">
        <v>1</v>
      </c>
      <c r="Q161" s="12" t="s">
        <v>2824</v>
      </c>
      <c r="R161" s="31" t="s">
        <v>2825</v>
      </c>
      <c r="S161" t="s">
        <v>2839</v>
      </c>
      <c r="T161">
        <v>159</v>
      </c>
      <c r="AI161" s="2"/>
    </row>
    <row r="162" spans="1:35" x14ac:dyDescent="0.25">
      <c r="A162" t="str">
        <f t="shared" si="2"/>
        <v>0160</v>
      </c>
      <c r="B162" s="2" t="s">
        <v>1418</v>
      </c>
      <c r="C162" t="s">
        <v>850</v>
      </c>
      <c r="D162" t="s">
        <v>349</v>
      </c>
      <c r="E162" t="s">
        <v>350</v>
      </c>
      <c r="F162" t="s">
        <v>1419</v>
      </c>
      <c r="G162" t="s">
        <v>1420</v>
      </c>
      <c r="I162" t="s">
        <v>850</v>
      </c>
      <c r="J162" t="s">
        <v>344</v>
      </c>
      <c r="K162" s="2" t="s">
        <v>1421</v>
      </c>
      <c r="L162" t="s">
        <v>1422</v>
      </c>
      <c r="M162" t="s">
        <v>1423</v>
      </c>
      <c r="N162" t="s">
        <v>3028</v>
      </c>
      <c r="O162" t="s">
        <v>2823</v>
      </c>
      <c r="P162" s="12">
        <v>1</v>
      </c>
      <c r="Q162" s="12" t="s">
        <v>2838</v>
      </c>
      <c r="R162" s="31" t="s">
        <v>2825</v>
      </c>
      <c r="S162" t="s">
        <v>2826</v>
      </c>
      <c r="T162">
        <v>160</v>
      </c>
      <c r="AI162" s="2"/>
    </row>
    <row r="163" spans="1:35" x14ac:dyDescent="0.25">
      <c r="A163" t="str">
        <f t="shared" si="2"/>
        <v>0161</v>
      </c>
      <c r="B163" s="2" t="s">
        <v>1427</v>
      </c>
      <c r="C163" t="s">
        <v>1426</v>
      </c>
      <c r="D163" t="s">
        <v>349</v>
      </c>
      <c r="E163" t="s">
        <v>350</v>
      </c>
      <c r="F163" t="s">
        <v>1428</v>
      </c>
      <c r="G163" t="s">
        <v>1429</v>
      </c>
      <c r="I163" t="s">
        <v>1426</v>
      </c>
      <c r="J163" t="s">
        <v>344</v>
      </c>
      <c r="K163" s="2" t="s">
        <v>1430</v>
      </c>
      <c r="L163" t="s">
        <v>1431</v>
      </c>
      <c r="M163" t="s">
        <v>1432</v>
      </c>
      <c r="N163" t="s">
        <v>1433</v>
      </c>
      <c r="O163" t="s">
        <v>2823</v>
      </c>
      <c r="P163" s="12">
        <v>1</v>
      </c>
      <c r="Q163" s="12" t="s">
        <v>2824</v>
      </c>
      <c r="R163" s="31" t="s">
        <v>2825</v>
      </c>
      <c r="S163" t="s">
        <v>2839</v>
      </c>
      <c r="T163">
        <v>161</v>
      </c>
      <c r="AI163" s="2"/>
    </row>
    <row r="164" spans="1:35" x14ac:dyDescent="0.25">
      <c r="A164" t="str">
        <f t="shared" si="2"/>
        <v>0162</v>
      </c>
      <c r="B164" s="2" t="s">
        <v>1435</v>
      </c>
      <c r="C164" t="s">
        <v>1434</v>
      </c>
      <c r="D164" t="s">
        <v>349</v>
      </c>
      <c r="E164" t="s">
        <v>350</v>
      </c>
      <c r="F164" t="s">
        <v>2666</v>
      </c>
      <c r="G164" t="s">
        <v>1436</v>
      </c>
      <c r="I164" t="s">
        <v>1434</v>
      </c>
      <c r="J164" t="s">
        <v>344</v>
      </c>
      <c r="K164" s="2" t="s">
        <v>1437</v>
      </c>
      <c r="L164" t="s">
        <v>1438</v>
      </c>
      <c r="M164" t="s">
        <v>1439</v>
      </c>
      <c r="N164" t="s">
        <v>2622</v>
      </c>
      <c r="O164" t="s">
        <v>2823</v>
      </c>
      <c r="P164" s="12">
        <v>1</v>
      </c>
      <c r="Q164" s="12" t="s">
        <v>2824</v>
      </c>
      <c r="R164" s="31" t="s">
        <v>2825</v>
      </c>
      <c r="S164" t="s">
        <v>2826</v>
      </c>
      <c r="T164">
        <v>162</v>
      </c>
      <c r="AI164" s="2"/>
    </row>
    <row r="165" spans="1:35" x14ac:dyDescent="0.25">
      <c r="A165" t="str">
        <f t="shared" si="2"/>
        <v>0163</v>
      </c>
      <c r="B165" s="2" t="s">
        <v>1440</v>
      </c>
      <c r="C165" t="s">
        <v>1342</v>
      </c>
      <c r="D165" t="s">
        <v>349</v>
      </c>
      <c r="E165" t="s">
        <v>350</v>
      </c>
      <c r="F165" t="s">
        <v>3029</v>
      </c>
      <c r="G165" t="s">
        <v>1441</v>
      </c>
      <c r="I165" t="s">
        <v>1342</v>
      </c>
      <c r="J165" t="s">
        <v>344</v>
      </c>
      <c r="K165" s="2" t="s">
        <v>1442</v>
      </c>
      <c r="L165" t="s">
        <v>1443</v>
      </c>
      <c r="M165" t="s">
        <v>1444</v>
      </c>
      <c r="N165" t="s">
        <v>3030</v>
      </c>
      <c r="O165" t="s">
        <v>2823</v>
      </c>
      <c r="P165" s="12">
        <v>1</v>
      </c>
      <c r="Q165" s="12" t="s">
        <v>2838</v>
      </c>
      <c r="R165" s="31" t="s">
        <v>2825</v>
      </c>
      <c r="S165" t="s">
        <v>2839</v>
      </c>
      <c r="T165">
        <v>163</v>
      </c>
      <c r="AI165" s="2"/>
    </row>
    <row r="166" spans="1:35" x14ac:dyDescent="0.25">
      <c r="A166" t="str">
        <f t="shared" si="2"/>
        <v>0164</v>
      </c>
      <c r="B166" s="2" t="s">
        <v>1446</v>
      </c>
      <c r="C166" t="s">
        <v>1445</v>
      </c>
      <c r="D166" t="s">
        <v>349</v>
      </c>
      <c r="E166" t="s">
        <v>350</v>
      </c>
      <c r="F166" t="s">
        <v>1447</v>
      </c>
      <c r="G166" t="s">
        <v>1448</v>
      </c>
      <c r="I166" t="s">
        <v>1445</v>
      </c>
      <c r="J166" t="s">
        <v>344</v>
      </c>
      <c r="K166" s="2" t="s">
        <v>1449</v>
      </c>
      <c r="L166" t="s">
        <v>1450</v>
      </c>
      <c r="M166" t="s">
        <v>1451</v>
      </c>
      <c r="N166" t="s">
        <v>1452</v>
      </c>
      <c r="O166" t="s">
        <v>2823</v>
      </c>
      <c r="P166" s="12">
        <v>1</v>
      </c>
      <c r="Q166" s="12" t="s">
        <v>2824</v>
      </c>
      <c r="R166" s="31" t="s">
        <v>2825</v>
      </c>
      <c r="S166" t="s">
        <v>2826</v>
      </c>
      <c r="T166">
        <v>164</v>
      </c>
      <c r="AI166" s="2"/>
    </row>
    <row r="167" spans="1:35" x14ac:dyDescent="0.25">
      <c r="A167" t="str">
        <f t="shared" si="2"/>
        <v>0165</v>
      </c>
      <c r="B167" s="2" t="s">
        <v>1453</v>
      </c>
      <c r="C167" t="s">
        <v>1334</v>
      </c>
      <c r="D167" t="s">
        <v>349</v>
      </c>
      <c r="E167" t="s">
        <v>350</v>
      </c>
      <c r="F167" t="s">
        <v>2529</v>
      </c>
      <c r="G167" t="s">
        <v>1454</v>
      </c>
      <c r="I167" t="s">
        <v>1334</v>
      </c>
      <c r="J167" t="s">
        <v>344</v>
      </c>
      <c r="K167" s="2" t="s">
        <v>1335</v>
      </c>
      <c r="L167" t="s">
        <v>1455</v>
      </c>
      <c r="M167" t="s">
        <v>1456</v>
      </c>
      <c r="N167" t="s">
        <v>2530</v>
      </c>
      <c r="O167" t="s">
        <v>2823</v>
      </c>
      <c r="P167" s="12">
        <v>1</v>
      </c>
      <c r="Q167" s="12" t="s">
        <v>2838</v>
      </c>
      <c r="R167" s="31" t="s">
        <v>2825</v>
      </c>
      <c r="S167" t="s">
        <v>2826</v>
      </c>
      <c r="T167">
        <v>165</v>
      </c>
      <c r="AI167" s="2"/>
    </row>
    <row r="168" spans="1:35" x14ac:dyDescent="0.25">
      <c r="A168" t="str">
        <f t="shared" si="2"/>
        <v>0166</v>
      </c>
      <c r="B168" s="2" t="s">
        <v>3031</v>
      </c>
      <c r="C168" t="s">
        <v>3032</v>
      </c>
      <c r="D168" t="s">
        <v>349</v>
      </c>
      <c r="E168" t="s">
        <v>350</v>
      </c>
      <c r="F168" t="s">
        <v>992</v>
      </c>
      <c r="G168" t="s">
        <v>2943</v>
      </c>
      <c r="I168" t="s">
        <v>993</v>
      </c>
      <c r="J168" t="s">
        <v>344</v>
      </c>
      <c r="K168" s="2" t="s">
        <v>994</v>
      </c>
      <c r="L168" t="s">
        <v>995</v>
      </c>
      <c r="M168" t="s">
        <v>1457</v>
      </c>
      <c r="N168" t="s">
        <v>2945</v>
      </c>
      <c r="O168" t="s">
        <v>2830</v>
      </c>
      <c r="P168" s="12">
        <v>0</v>
      </c>
      <c r="Q168" s="12" t="s">
        <v>2824</v>
      </c>
      <c r="R168" s="31" t="s">
        <v>2825</v>
      </c>
      <c r="S168" t="s">
        <v>2826</v>
      </c>
      <c r="T168">
        <v>166</v>
      </c>
      <c r="AI168" s="2"/>
    </row>
    <row r="169" spans="1:35" x14ac:dyDescent="0.25">
      <c r="A169" t="str">
        <f t="shared" si="2"/>
        <v>0167</v>
      </c>
      <c r="B169" s="2" t="s">
        <v>1463</v>
      </c>
      <c r="C169" t="s">
        <v>1462</v>
      </c>
      <c r="D169" t="s">
        <v>349</v>
      </c>
      <c r="E169" t="s">
        <v>350</v>
      </c>
      <c r="F169" t="s">
        <v>1464</v>
      </c>
      <c r="G169" t="s">
        <v>1465</v>
      </c>
      <c r="I169" t="s">
        <v>1462</v>
      </c>
      <c r="J169" t="s">
        <v>344</v>
      </c>
      <c r="K169" s="2" t="s">
        <v>1466</v>
      </c>
      <c r="L169" t="s">
        <v>1467</v>
      </c>
      <c r="M169" t="s">
        <v>1468</v>
      </c>
      <c r="N169" t="s">
        <v>1469</v>
      </c>
      <c r="O169" t="s">
        <v>2823</v>
      </c>
      <c r="P169" s="12">
        <v>1</v>
      </c>
      <c r="Q169" s="12" t="s">
        <v>2824</v>
      </c>
      <c r="R169" s="31" t="s">
        <v>2825</v>
      </c>
      <c r="S169" t="s">
        <v>2826</v>
      </c>
      <c r="T169">
        <v>167</v>
      </c>
      <c r="AI169" s="2"/>
    </row>
    <row r="170" spans="1:35" x14ac:dyDescent="0.25">
      <c r="A170" t="str">
        <f t="shared" si="2"/>
        <v>0168</v>
      </c>
      <c r="B170" s="2" t="s">
        <v>1471</v>
      </c>
      <c r="C170" t="s">
        <v>1470</v>
      </c>
      <c r="D170" t="s">
        <v>349</v>
      </c>
      <c r="E170" t="s">
        <v>350</v>
      </c>
      <c r="F170" t="s">
        <v>3033</v>
      </c>
      <c r="G170" t="s">
        <v>1472</v>
      </c>
      <c r="I170" t="s">
        <v>1470</v>
      </c>
      <c r="J170" t="s">
        <v>344</v>
      </c>
      <c r="K170" s="2" t="s">
        <v>1473</v>
      </c>
      <c r="L170" t="s">
        <v>1474</v>
      </c>
      <c r="M170" t="s">
        <v>1475</v>
      </c>
      <c r="N170" t="s">
        <v>1476</v>
      </c>
      <c r="O170" t="s">
        <v>2823</v>
      </c>
      <c r="P170" s="12">
        <v>1</v>
      </c>
      <c r="Q170" s="12" t="s">
        <v>2824</v>
      </c>
      <c r="R170" s="31" t="s">
        <v>2825</v>
      </c>
      <c r="S170" t="s">
        <v>2826</v>
      </c>
      <c r="T170">
        <v>168</v>
      </c>
      <c r="AI170" s="2"/>
    </row>
    <row r="171" spans="1:35" x14ac:dyDescent="0.25">
      <c r="A171" t="str">
        <f t="shared" si="2"/>
        <v>0169</v>
      </c>
      <c r="B171" s="2" t="s">
        <v>1478</v>
      </c>
      <c r="C171" t="s">
        <v>1477</v>
      </c>
      <c r="D171" t="s">
        <v>349</v>
      </c>
      <c r="E171" t="s">
        <v>350</v>
      </c>
      <c r="F171" t="s">
        <v>1479</v>
      </c>
      <c r="G171" t="s">
        <v>1480</v>
      </c>
      <c r="I171" t="s">
        <v>1481</v>
      </c>
      <c r="J171" t="s">
        <v>344</v>
      </c>
      <c r="K171" s="2" t="s">
        <v>1482</v>
      </c>
      <c r="L171" t="s">
        <v>1483</v>
      </c>
      <c r="M171" t="s">
        <v>1484</v>
      </c>
      <c r="N171" t="s">
        <v>3034</v>
      </c>
      <c r="O171" t="s">
        <v>2845</v>
      </c>
      <c r="P171" s="12">
        <v>1</v>
      </c>
      <c r="Q171" s="12" t="s">
        <v>2824</v>
      </c>
      <c r="R171" s="31" t="s">
        <v>2825</v>
      </c>
      <c r="S171" t="s">
        <v>2826</v>
      </c>
      <c r="T171">
        <v>169</v>
      </c>
      <c r="AI171" s="2"/>
    </row>
    <row r="172" spans="1:35" x14ac:dyDescent="0.25">
      <c r="A172" t="str">
        <f t="shared" si="2"/>
        <v>0170</v>
      </c>
      <c r="B172" s="2" t="s">
        <v>1485</v>
      </c>
      <c r="C172" t="s">
        <v>375</v>
      </c>
      <c r="D172" t="s">
        <v>349</v>
      </c>
      <c r="E172" t="s">
        <v>350</v>
      </c>
      <c r="F172" t="s">
        <v>2667</v>
      </c>
      <c r="G172" t="s">
        <v>1486</v>
      </c>
      <c r="I172" t="s">
        <v>375</v>
      </c>
      <c r="J172" t="s">
        <v>344</v>
      </c>
      <c r="K172" s="2" t="s">
        <v>376</v>
      </c>
      <c r="L172" t="s">
        <v>1487</v>
      </c>
      <c r="M172" t="s">
        <v>1488</v>
      </c>
      <c r="N172" t="s">
        <v>2668</v>
      </c>
      <c r="O172" t="s">
        <v>2823</v>
      </c>
      <c r="P172" s="12">
        <v>1</v>
      </c>
      <c r="Q172" s="12" t="s">
        <v>2838</v>
      </c>
      <c r="R172" s="31" t="s">
        <v>2825</v>
      </c>
      <c r="S172" t="s">
        <v>2826</v>
      </c>
      <c r="T172">
        <v>170</v>
      </c>
      <c r="AI172" s="2"/>
    </row>
    <row r="173" spans="1:35" x14ac:dyDescent="0.25">
      <c r="A173" t="str">
        <f t="shared" si="2"/>
        <v>0171</v>
      </c>
      <c r="B173" s="2" t="s">
        <v>1490</v>
      </c>
      <c r="C173" t="s">
        <v>1489</v>
      </c>
      <c r="D173" t="s">
        <v>349</v>
      </c>
      <c r="E173" t="s">
        <v>350</v>
      </c>
      <c r="F173" t="s">
        <v>1491</v>
      </c>
      <c r="G173" t="s">
        <v>1492</v>
      </c>
      <c r="I173" t="s">
        <v>1489</v>
      </c>
      <c r="J173" t="s">
        <v>344</v>
      </c>
      <c r="K173" s="2" t="s">
        <v>1493</v>
      </c>
      <c r="L173" t="s">
        <v>1494</v>
      </c>
      <c r="M173" t="s">
        <v>1495</v>
      </c>
      <c r="N173" t="s">
        <v>1496</v>
      </c>
      <c r="O173" t="s">
        <v>2823</v>
      </c>
      <c r="P173" s="12">
        <v>1</v>
      </c>
      <c r="Q173" s="12" t="s">
        <v>2824</v>
      </c>
      <c r="R173" s="31" t="s">
        <v>2825</v>
      </c>
      <c r="S173" t="s">
        <v>2839</v>
      </c>
      <c r="T173">
        <v>171</v>
      </c>
      <c r="AI173" s="2"/>
    </row>
    <row r="174" spans="1:35" x14ac:dyDescent="0.25">
      <c r="A174" t="str">
        <f t="shared" si="2"/>
        <v>0172</v>
      </c>
      <c r="B174" s="2" t="s">
        <v>1507</v>
      </c>
      <c r="C174" t="s">
        <v>1506</v>
      </c>
      <c r="D174" t="s">
        <v>349</v>
      </c>
      <c r="E174" t="s">
        <v>350</v>
      </c>
      <c r="F174" t="s">
        <v>1508</v>
      </c>
      <c r="G174" t="s">
        <v>1509</v>
      </c>
      <c r="I174" t="s">
        <v>1506</v>
      </c>
      <c r="J174" t="s">
        <v>344</v>
      </c>
      <c r="K174" s="2" t="s">
        <v>1510</v>
      </c>
      <c r="L174" t="s">
        <v>1511</v>
      </c>
      <c r="M174" t="s">
        <v>1512</v>
      </c>
      <c r="N174" t="s">
        <v>1513</v>
      </c>
      <c r="O174" t="s">
        <v>2823</v>
      </c>
      <c r="P174" s="12">
        <v>1</v>
      </c>
      <c r="Q174" s="12" t="s">
        <v>2824</v>
      </c>
      <c r="R174" s="31" t="s">
        <v>2825</v>
      </c>
      <c r="S174" t="s">
        <v>2826</v>
      </c>
      <c r="T174">
        <v>172</v>
      </c>
      <c r="AI174" s="2"/>
    </row>
    <row r="175" spans="1:35" x14ac:dyDescent="0.25">
      <c r="A175" t="str">
        <f t="shared" si="2"/>
        <v>0173</v>
      </c>
      <c r="B175" s="2" t="s">
        <v>1514</v>
      </c>
      <c r="C175" t="s">
        <v>1481</v>
      </c>
      <c r="D175" t="s">
        <v>349</v>
      </c>
      <c r="E175" t="s">
        <v>350</v>
      </c>
      <c r="F175" t="s">
        <v>1479</v>
      </c>
      <c r="G175" t="s">
        <v>1480</v>
      </c>
      <c r="I175" t="s">
        <v>1481</v>
      </c>
      <c r="J175" t="s">
        <v>344</v>
      </c>
      <c r="K175" s="2" t="s">
        <v>1482</v>
      </c>
      <c r="L175" t="s">
        <v>1483</v>
      </c>
      <c r="M175" t="s">
        <v>1484</v>
      </c>
      <c r="N175" t="s">
        <v>3034</v>
      </c>
      <c r="O175" t="s">
        <v>2845</v>
      </c>
      <c r="P175" s="12">
        <v>1</v>
      </c>
      <c r="Q175" s="12" t="s">
        <v>2824</v>
      </c>
      <c r="R175" s="31" t="s">
        <v>2825</v>
      </c>
      <c r="S175" t="s">
        <v>2826</v>
      </c>
      <c r="T175">
        <v>173</v>
      </c>
      <c r="AI175" s="2"/>
    </row>
    <row r="176" spans="1:35" x14ac:dyDescent="0.25">
      <c r="A176" t="str">
        <f t="shared" si="2"/>
        <v>0174</v>
      </c>
      <c r="B176" s="2" t="s">
        <v>1516</v>
      </c>
      <c r="C176" t="s">
        <v>1515</v>
      </c>
      <c r="D176" t="s">
        <v>349</v>
      </c>
      <c r="E176" t="s">
        <v>350</v>
      </c>
      <c r="F176" t="s">
        <v>1517</v>
      </c>
      <c r="G176" t="s">
        <v>1518</v>
      </c>
      <c r="I176" t="s">
        <v>1515</v>
      </c>
      <c r="J176" t="s">
        <v>344</v>
      </c>
      <c r="K176" s="2" t="s">
        <v>1519</v>
      </c>
      <c r="L176" t="s">
        <v>1520</v>
      </c>
      <c r="M176" t="s">
        <v>1521</v>
      </c>
      <c r="N176" t="s">
        <v>1522</v>
      </c>
      <c r="O176" t="s">
        <v>2823</v>
      </c>
      <c r="P176" s="12">
        <v>1</v>
      </c>
      <c r="Q176" s="12" t="s">
        <v>2824</v>
      </c>
      <c r="R176" s="31" t="s">
        <v>2825</v>
      </c>
      <c r="S176" t="s">
        <v>2826</v>
      </c>
      <c r="T176">
        <v>174</v>
      </c>
      <c r="AI176" s="2"/>
    </row>
    <row r="177" spans="1:35" x14ac:dyDescent="0.25">
      <c r="A177" t="str">
        <f t="shared" si="2"/>
        <v>0175</v>
      </c>
      <c r="B177" s="2" t="s">
        <v>1524</v>
      </c>
      <c r="C177" t="s">
        <v>1523</v>
      </c>
      <c r="D177" t="s">
        <v>349</v>
      </c>
      <c r="E177" t="s">
        <v>350</v>
      </c>
      <c r="F177" t="s">
        <v>1525</v>
      </c>
      <c r="G177" t="s">
        <v>1526</v>
      </c>
      <c r="H177" t="s">
        <v>1527</v>
      </c>
      <c r="I177" t="s">
        <v>1523</v>
      </c>
      <c r="J177" t="s">
        <v>344</v>
      </c>
      <c r="K177" s="2" t="s">
        <v>1528</v>
      </c>
      <c r="L177" t="s">
        <v>1529</v>
      </c>
      <c r="M177" t="s">
        <v>1530</v>
      </c>
      <c r="N177" t="s">
        <v>1531</v>
      </c>
      <c r="O177" t="s">
        <v>2823</v>
      </c>
      <c r="P177" s="12">
        <v>1</v>
      </c>
      <c r="Q177" s="12" t="s">
        <v>2824</v>
      </c>
      <c r="R177" s="31" t="s">
        <v>2825</v>
      </c>
      <c r="S177" t="s">
        <v>2826</v>
      </c>
      <c r="T177">
        <v>175</v>
      </c>
      <c r="AI177" s="2"/>
    </row>
    <row r="178" spans="1:35" x14ac:dyDescent="0.25">
      <c r="A178" t="str">
        <f t="shared" si="2"/>
        <v>0176</v>
      </c>
      <c r="B178" s="2" t="s">
        <v>1533</v>
      </c>
      <c r="C178" t="s">
        <v>1532</v>
      </c>
      <c r="D178" t="s">
        <v>349</v>
      </c>
      <c r="E178" t="s">
        <v>350</v>
      </c>
      <c r="F178" t="s">
        <v>3035</v>
      </c>
      <c r="G178" t="s">
        <v>1534</v>
      </c>
      <c r="I178" t="s">
        <v>1532</v>
      </c>
      <c r="J178" t="s">
        <v>344</v>
      </c>
      <c r="K178" s="2" t="s">
        <v>1535</v>
      </c>
      <c r="L178" t="s">
        <v>1536</v>
      </c>
      <c r="M178" t="s">
        <v>1537</v>
      </c>
      <c r="N178" t="s">
        <v>3036</v>
      </c>
      <c r="O178" t="s">
        <v>2823</v>
      </c>
      <c r="P178" s="12">
        <v>1</v>
      </c>
      <c r="Q178" s="12" t="s">
        <v>2838</v>
      </c>
      <c r="R178" s="31" t="s">
        <v>2825</v>
      </c>
      <c r="S178" t="s">
        <v>2839</v>
      </c>
      <c r="T178">
        <v>176</v>
      </c>
      <c r="AI178" s="2"/>
    </row>
    <row r="179" spans="1:35" x14ac:dyDescent="0.25">
      <c r="A179" t="str">
        <f t="shared" si="2"/>
        <v>0177</v>
      </c>
      <c r="B179" s="2" t="s">
        <v>1539</v>
      </c>
      <c r="C179" t="s">
        <v>1538</v>
      </c>
      <c r="D179" t="s">
        <v>349</v>
      </c>
      <c r="E179" t="s">
        <v>350</v>
      </c>
      <c r="F179" t="s">
        <v>1540</v>
      </c>
      <c r="G179" t="s">
        <v>1541</v>
      </c>
      <c r="I179" t="s">
        <v>1538</v>
      </c>
      <c r="J179" t="s">
        <v>344</v>
      </c>
      <c r="K179" s="2" t="s">
        <v>1542</v>
      </c>
      <c r="L179" t="s">
        <v>1543</v>
      </c>
      <c r="M179" t="s">
        <v>1544</v>
      </c>
      <c r="N179" t="s">
        <v>1545</v>
      </c>
      <c r="O179" t="s">
        <v>2823</v>
      </c>
      <c r="P179" s="12">
        <v>1</v>
      </c>
      <c r="Q179" s="12" t="s">
        <v>2824</v>
      </c>
      <c r="R179" s="31" t="s">
        <v>2825</v>
      </c>
      <c r="S179" t="s">
        <v>2826</v>
      </c>
      <c r="T179">
        <v>177</v>
      </c>
      <c r="AI179" s="2"/>
    </row>
    <row r="180" spans="1:35" x14ac:dyDescent="0.25">
      <c r="A180" t="str">
        <f t="shared" si="2"/>
        <v>0178</v>
      </c>
      <c r="B180" s="2" t="s">
        <v>1547</v>
      </c>
      <c r="C180" t="s">
        <v>1546</v>
      </c>
      <c r="D180" t="s">
        <v>349</v>
      </c>
      <c r="E180" t="s">
        <v>350</v>
      </c>
      <c r="F180" t="s">
        <v>1548</v>
      </c>
      <c r="G180" t="s">
        <v>1549</v>
      </c>
      <c r="I180" t="s">
        <v>1546</v>
      </c>
      <c r="J180" t="s">
        <v>344</v>
      </c>
      <c r="K180" s="2" t="s">
        <v>1550</v>
      </c>
      <c r="L180" t="s">
        <v>1551</v>
      </c>
      <c r="M180" t="s">
        <v>1552</v>
      </c>
      <c r="N180" t="s">
        <v>1553</v>
      </c>
      <c r="O180" t="s">
        <v>2823</v>
      </c>
      <c r="P180" s="12">
        <v>1</v>
      </c>
      <c r="Q180" s="12" t="s">
        <v>2838</v>
      </c>
      <c r="R180" s="31" t="s">
        <v>2825</v>
      </c>
      <c r="S180" t="s">
        <v>2826</v>
      </c>
      <c r="T180">
        <v>178</v>
      </c>
      <c r="AI180" s="2"/>
    </row>
    <row r="181" spans="1:35" x14ac:dyDescent="0.25">
      <c r="A181" t="str">
        <f t="shared" si="2"/>
        <v>0179</v>
      </c>
      <c r="B181" s="2" t="s">
        <v>3037</v>
      </c>
      <c r="C181" t="s">
        <v>3038</v>
      </c>
      <c r="D181" t="s">
        <v>349</v>
      </c>
      <c r="E181" t="s">
        <v>350</v>
      </c>
      <c r="F181" t="s">
        <v>1554</v>
      </c>
      <c r="G181" t="s">
        <v>3039</v>
      </c>
      <c r="I181" t="s">
        <v>1555</v>
      </c>
      <c r="J181" t="s">
        <v>344</v>
      </c>
      <c r="K181" s="2" t="s">
        <v>1556</v>
      </c>
      <c r="L181" t="s">
        <v>1557</v>
      </c>
      <c r="M181" t="s">
        <v>1558</v>
      </c>
      <c r="N181" t="s">
        <v>1559</v>
      </c>
      <c r="O181" t="s">
        <v>2830</v>
      </c>
      <c r="P181" s="12">
        <v>0</v>
      </c>
      <c r="Q181" s="12" t="s">
        <v>2824</v>
      </c>
      <c r="R181" s="31" t="s">
        <v>2825</v>
      </c>
      <c r="S181" t="s">
        <v>2826</v>
      </c>
      <c r="T181">
        <v>179</v>
      </c>
      <c r="AI181" s="2"/>
    </row>
    <row r="182" spans="1:35" x14ac:dyDescent="0.25">
      <c r="A182" t="str">
        <f t="shared" si="2"/>
        <v>0180</v>
      </c>
      <c r="B182" s="2" t="s">
        <v>3040</v>
      </c>
      <c r="C182" t="s">
        <v>3041</v>
      </c>
      <c r="D182" t="s">
        <v>349</v>
      </c>
      <c r="E182" t="s">
        <v>350</v>
      </c>
      <c r="F182" t="s">
        <v>3042</v>
      </c>
      <c r="G182" t="s">
        <v>1189</v>
      </c>
      <c r="I182" t="s">
        <v>1190</v>
      </c>
      <c r="J182" t="s">
        <v>344</v>
      </c>
      <c r="K182" s="2" t="s">
        <v>1191</v>
      </c>
      <c r="L182" t="s">
        <v>1563</v>
      </c>
      <c r="M182" t="s">
        <v>1564</v>
      </c>
      <c r="N182" t="s">
        <v>3043</v>
      </c>
      <c r="O182" t="s">
        <v>2830</v>
      </c>
      <c r="P182" s="12">
        <v>0</v>
      </c>
      <c r="Q182" s="12" t="s">
        <v>2824</v>
      </c>
      <c r="R182" s="31" t="s">
        <v>2825</v>
      </c>
      <c r="S182" t="s">
        <v>2826</v>
      </c>
      <c r="T182">
        <v>180</v>
      </c>
      <c r="AI182" s="2"/>
    </row>
    <row r="183" spans="1:35" x14ac:dyDescent="0.25">
      <c r="A183" t="str">
        <f t="shared" si="2"/>
        <v>0181</v>
      </c>
      <c r="B183" s="2" t="s">
        <v>1565</v>
      </c>
      <c r="C183" t="s">
        <v>848</v>
      </c>
      <c r="D183" t="s">
        <v>349</v>
      </c>
      <c r="E183" t="s">
        <v>350</v>
      </c>
      <c r="F183" t="s">
        <v>3044</v>
      </c>
      <c r="G183" t="s">
        <v>1566</v>
      </c>
      <c r="I183" t="s">
        <v>848</v>
      </c>
      <c r="J183" t="s">
        <v>344</v>
      </c>
      <c r="K183" s="2" t="s">
        <v>849</v>
      </c>
      <c r="L183" t="s">
        <v>1567</v>
      </c>
      <c r="M183" t="s">
        <v>1568</v>
      </c>
      <c r="N183" t="s">
        <v>3045</v>
      </c>
      <c r="O183" t="s">
        <v>2823</v>
      </c>
      <c r="P183" s="12">
        <v>1</v>
      </c>
      <c r="Q183" s="12" t="s">
        <v>2838</v>
      </c>
      <c r="R183" s="31" t="s">
        <v>2825</v>
      </c>
      <c r="S183" t="s">
        <v>2826</v>
      </c>
      <c r="T183">
        <v>181</v>
      </c>
      <c r="AI183" s="2"/>
    </row>
    <row r="184" spans="1:35" x14ac:dyDescent="0.25">
      <c r="A184" t="str">
        <f t="shared" si="2"/>
        <v>0182</v>
      </c>
      <c r="B184" s="2" t="s">
        <v>1570</v>
      </c>
      <c r="C184" t="s">
        <v>1569</v>
      </c>
      <c r="D184" t="s">
        <v>349</v>
      </c>
      <c r="E184" t="s">
        <v>350</v>
      </c>
      <c r="F184" t="s">
        <v>1571</v>
      </c>
      <c r="G184" t="s">
        <v>1572</v>
      </c>
      <c r="I184" t="s">
        <v>1569</v>
      </c>
      <c r="J184" t="s">
        <v>344</v>
      </c>
      <c r="K184" s="2" t="s">
        <v>1573</v>
      </c>
      <c r="L184" t="s">
        <v>1574</v>
      </c>
      <c r="M184" t="s">
        <v>1575</v>
      </c>
      <c r="N184" t="s">
        <v>1576</v>
      </c>
      <c r="O184" t="s">
        <v>2823</v>
      </c>
      <c r="P184" s="12">
        <v>1</v>
      </c>
      <c r="Q184" s="12" t="s">
        <v>2824</v>
      </c>
      <c r="R184" s="31" t="s">
        <v>2825</v>
      </c>
      <c r="S184" t="s">
        <v>2826</v>
      </c>
      <c r="T184">
        <v>182</v>
      </c>
      <c r="AI184" s="2"/>
    </row>
    <row r="185" spans="1:35" x14ac:dyDescent="0.25">
      <c r="A185" t="str">
        <f t="shared" si="2"/>
        <v>0183</v>
      </c>
      <c r="B185" s="2" t="s">
        <v>3046</v>
      </c>
      <c r="C185" t="s">
        <v>3047</v>
      </c>
      <c r="D185" t="s">
        <v>349</v>
      </c>
      <c r="E185" t="s">
        <v>350</v>
      </c>
      <c r="F185" t="s">
        <v>615</v>
      </c>
      <c r="G185" t="s">
        <v>616</v>
      </c>
      <c r="I185" t="s">
        <v>617</v>
      </c>
      <c r="J185" t="s">
        <v>344</v>
      </c>
      <c r="K185" s="2" t="s">
        <v>618</v>
      </c>
      <c r="L185" t="s">
        <v>2881</v>
      </c>
      <c r="M185" t="s">
        <v>619</v>
      </c>
      <c r="N185" t="s">
        <v>620</v>
      </c>
      <c r="O185" t="s">
        <v>2830</v>
      </c>
      <c r="P185" s="12">
        <v>0</v>
      </c>
      <c r="Q185" s="12" t="s">
        <v>2824</v>
      </c>
      <c r="R185" s="31" t="s">
        <v>2825</v>
      </c>
      <c r="S185" t="s">
        <v>2826</v>
      </c>
      <c r="T185">
        <v>183</v>
      </c>
      <c r="AI185" s="2"/>
    </row>
    <row r="186" spans="1:35" x14ac:dyDescent="0.25">
      <c r="A186" t="str">
        <f t="shared" si="2"/>
        <v>0184</v>
      </c>
      <c r="B186" s="2" t="s">
        <v>1578</v>
      </c>
      <c r="C186" t="s">
        <v>1577</v>
      </c>
      <c r="D186" t="s">
        <v>349</v>
      </c>
      <c r="E186" t="s">
        <v>350</v>
      </c>
      <c r="F186" t="s">
        <v>652</v>
      </c>
      <c r="G186" t="s">
        <v>653</v>
      </c>
      <c r="I186" t="s">
        <v>650</v>
      </c>
      <c r="J186" t="s">
        <v>344</v>
      </c>
      <c r="K186" s="2" t="s">
        <v>654</v>
      </c>
      <c r="L186" t="s">
        <v>655</v>
      </c>
      <c r="M186" t="s">
        <v>656</v>
      </c>
      <c r="N186" t="s">
        <v>657</v>
      </c>
      <c r="O186" t="s">
        <v>2845</v>
      </c>
      <c r="P186" s="12">
        <v>1</v>
      </c>
      <c r="Q186" s="12" t="s">
        <v>2824</v>
      </c>
      <c r="R186" s="31" t="s">
        <v>2825</v>
      </c>
      <c r="S186" t="s">
        <v>2826</v>
      </c>
      <c r="T186">
        <v>184</v>
      </c>
      <c r="AI186" s="2"/>
    </row>
    <row r="187" spans="1:35" x14ac:dyDescent="0.25">
      <c r="A187" t="str">
        <f t="shared" si="2"/>
        <v>0185</v>
      </c>
      <c r="B187" s="2" t="s">
        <v>1580</v>
      </c>
      <c r="C187" t="s">
        <v>1579</v>
      </c>
      <c r="D187" t="s">
        <v>349</v>
      </c>
      <c r="E187" t="s">
        <v>350</v>
      </c>
      <c r="F187" t="s">
        <v>1581</v>
      </c>
      <c r="G187" t="s">
        <v>1582</v>
      </c>
      <c r="I187" t="s">
        <v>1579</v>
      </c>
      <c r="J187" t="s">
        <v>344</v>
      </c>
      <c r="K187" s="2" t="s">
        <v>1583</v>
      </c>
      <c r="L187" t="s">
        <v>1584</v>
      </c>
      <c r="M187" t="s">
        <v>1585</v>
      </c>
      <c r="N187" t="s">
        <v>1586</v>
      </c>
      <c r="O187" t="s">
        <v>2823</v>
      </c>
      <c r="P187" s="12">
        <v>1</v>
      </c>
      <c r="Q187" s="12" t="s">
        <v>2824</v>
      </c>
      <c r="R187" s="31" t="s">
        <v>2825</v>
      </c>
      <c r="S187" t="s">
        <v>2826</v>
      </c>
      <c r="T187">
        <v>185</v>
      </c>
      <c r="AI187" s="2"/>
    </row>
    <row r="188" spans="1:35" x14ac:dyDescent="0.25">
      <c r="A188" t="str">
        <f t="shared" si="2"/>
        <v>0186</v>
      </c>
      <c r="B188" s="2" t="s">
        <v>1588</v>
      </c>
      <c r="C188" t="s">
        <v>1587</v>
      </c>
      <c r="D188" t="s">
        <v>349</v>
      </c>
      <c r="E188" t="s">
        <v>350</v>
      </c>
      <c r="F188" t="s">
        <v>1589</v>
      </c>
      <c r="G188" t="s">
        <v>1590</v>
      </c>
      <c r="I188" t="s">
        <v>1587</v>
      </c>
      <c r="J188" t="s">
        <v>344</v>
      </c>
      <c r="K188" s="2" t="s">
        <v>1591</v>
      </c>
      <c r="L188" t="s">
        <v>1592</v>
      </c>
      <c r="M188" t="s">
        <v>1593</v>
      </c>
      <c r="N188" t="s">
        <v>1594</v>
      </c>
      <c r="O188" t="s">
        <v>2823</v>
      </c>
      <c r="P188" s="12">
        <v>1</v>
      </c>
      <c r="Q188" s="12" t="s">
        <v>2824</v>
      </c>
      <c r="R188" s="31" t="s">
        <v>2825</v>
      </c>
      <c r="S188" t="s">
        <v>2826</v>
      </c>
      <c r="T188">
        <v>186</v>
      </c>
      <c r="AI188" s="2"/>
    </row>
    <row r="189" spans="1:35" x14ac:dyDescent="0.25">
      <c r="A189" t="str">
        <f t="shared" si="2"/>
        <v>0187</v>
      </c>
      <c r="B189" s="2" t="s">
        <v>1596</v>
      </c>
      <c r="C189" t="s">
        <v>1595</v>
      </c>
      <c r="D189" t="s">
        <v>349</v>
      </c>
      <c r="E189" t="s">
        <v>350</v>
      </c>
      <c r="F189" t="s">
        <v>1597</v>
      </c>
      <c r="G189" t="s">
        <v>1598</v>
      </c>
      <c r="H189" t="s">
        <v>1599</v>
      </c>
      <c r="I189" t="s">
        <v>1595</v>
      </c>
      <c r="J189" t="s">
        <v>344</v>
      </c>
      <c r="K189" s="2" t="s">
        <v>1600</v>
      </c>
      <c r="L189" t="s">
        <v>1601</v>
      </c>
      <c r="M189" t="s">
        <v>1602</v>
      </c>
      <c r="N189" t="s">
        <v>1603</v>
      </c>
      <c r="O189" t="s">
        <v>2823</v>
      </c>
      <c r="P189" s="12">
        <v>1</v>
      </c>
      <c r="Q189" s="12" t="s">
        <v>2824</v>
      </c>
      <c r="R189" s="31" t="s">
        <v>2825</v>
      </c>
      <c r="S189" t="s">
        <v>2826</v>
      </c>
      <c r="T189">
        <v>187</v>
      </c>
      <c r="AI189" s="2"/>
    </row>
    <row r="190" spans="1:35" x14ac:dyDescent="0.25">
      <c r="A190" t="str">
        <f t="shared" si="2"/>
        <v>0188</v>
      </c>
      <c r="B190" s="2" t="s">
        <v>3048</v>
      </c>
      <c r="C190" t="s">
        <v>3049</v>
      </c>
      <c r="D190" t="s">
        <v>349</v>
      </c>
      <c r="E190" t="s">
        <v>350</v>
      </c>
      <c r="F190" t="s">
        <v>2633</v>
      </c>
      <c r="G190" t="s">
        <v>599</v>
      </c>
      <c r="I190" t="s">
        <v>600</v>
      </c>
      <c r="J190" t="s">
        <v>344</v>
      </c>
      <c r="K190" s="2" t="s">
        <v>601</v>
      </c>
      <c r="L190" t="s">
        <v>602</v>
      </c>
      <c r="M190" t="s">
        <v>603</v>
      </c>
      <c r="N190" t="s">
        <v>2634</v>
      </c>
      <c r="O190" t="s">
        <v>2830</v>
      </c>
      <c r="P190" s="12">
        <v>0</v>
      </c>
      <c r="Q190" s="12" t="s">
        <v>2824</v>
      </c>
      <c r="R190" s="31" t="s">
        <v>2825</v>
      </c>
      <c r="S190" t="s">
        <v>2826</v>
      </c>
      <c r="T190">
        <v>188</v>
      </c>
      <c r="AI190" s="2"/>
    </row>
    <row r="191" spans="1:35" x14ac:dyDescent="0.25">
      <c r="A191" t="str">
        <f t="shared" si="2"/>
        <v>0189</v>
      </c>
      <c r="B191" s="2" t="s">
        <v>1605</v>
      </c>
      <c r="C191" t="s">
        <v>1604</v>
      </c>
      <c r="D191" t="s">
        <v>349</v>
      </c>
      <c r="E191" t="s">
        <v>350</v>
      </c>
      <c r="F191" t="s">
        <v>1606</v>
      </c>
      <c r="G191" t="s">
        <v>1607</v>
      </c>
      <c r="I191" t="s">
        <v>1604</v>
      </c>
      <c r="J191" t="s">
        <v>344</v>
      </c>
      <c r="K191" s="2" t="s">
        <v>1608</v>
      </c>
      <c r="L191" t="s">
        <v>1609</v>
      </c>
      <c r="M191" t="s">
        <v>1610</v>
      </c>
      <c r="N191" t="s">
        <v>1611</v>
      </c>
      <c r="O191" t="s">
        <v>2823</v>
      </c>
      <c r="P191" s="12">
        <v>1</v>
      </c>
      <c r="Q191" s="12" t="s">
        <v>2824</v>
      </c>
      <c r="R191" s="31" t="s">
        <v>2825</v>
      </c>
      <c r="S191" t="s">
        <v>2826</v>
      </c>
      <c r="T191">
        <v>189</v>
      </c>
      <c r="AI191" s="2"/>
    </row>
    <row r="192" spans="1:35" x14ac:dyDescent="0.25">
      <c r="A192" t="str">
        <f t="shared" si="2"/>
        <v>0190</v>
      </c>
      <c r="B192" s="2" t="s">
        <v>3050</v>
      </c>
      <c r="C192" t="s">
        <v>3051</v>
      </c>
      <c r="D192" t="s">
        <v>349</v>
      </c>
      <c r="E192" t="s">
        <v>350</v>
      </c>
      <c r="F192" t="s">
        <v>2698</v>
      </c>
      <c r="G192" t="s">
        <v>3052</v>
      </c>
      <c r="I192" t="s">
        <v>1624</v>
      </c>
      <c r="J192" t="s">
        <v>344</v>
      </c>
      <c r="K192" s="2" t="s">
        <v>830</v>
      </c>
      <c r="L192" t="s">
        <v>2541</v>
      </c>
      <c r="M192" t="s">
        <v>2542</v>
      </c>
      <c r="N192" t="s">
        <v>2699</v>
      </c>
      <c r="O192" t="s">
        <v>2830</v>
      </c>
      <c r="P192" s="12">
        <v>0</v>
      </c>
      <c r="Q192" s="12" t="s">
        <v>2824</v>
      </c>
      <c r="R192" s="31" t="s">
        <v>2825</v>
      </c>
      <c r="S192" t="s">
        <v>2826</v>
      </c>
      <c r="T192">
        <v>190</v>
      </c>
      <c r="AI192" s="2"/>
    </row>
    <row r="193" spans="1:35" x14ac:dyDescent="0.25">
      <c r="A193" t="str">
        <f t="shared" si="2"/>
        <v>0191</v>
      </c>
      <c r="B193" s="2" t="s">
        <v>1626</v>
      </c>
      <c r="C193" t="s">
        <v>1625</v>
      </c>
      <c r="D193" t="s">
        <v>349</v>
      </c>
      <c r="E193" t="s">
        <v>350</v>
      </c>
      <c r="F193" t="s">
        <v>1627</v>
      </c>
      <c r="G193" t="s">
        <v>1628</v>
      </c>
      <c r="I193" t="s">
        <v>1625</v>
      </c>
      <c r="J193" t="s">
        <v>344</v>
      </c>
      <c r="K193" s="2" t="s">
        <v>1629</v>
      </c>
      <c r="L193" t="s">
        <v>1630</v>
      </c>
      <c r="M193" t="s">
        <v>1631</v>
      </c>
      <c r="N193" t="s">
        <v>1632</v>
      </c>
      <c r="O193" t="s">
        <v>2823</v>
      </c>
      <c r="P193" s="12">
        <v>1</v>
      </c>
      <c r="Q193" s="12" t="s">
        <v>2824</v>
      </c>
      <c r="R193" s="31" t="s">
        <v>2825</v>
      </c>
      <c r="S193" t="s">
        <v>2826</v>
      </c>
      <c r="T193">
        <v>191</v>
      </c>
      <c r="AI193" s="2"/>
    </row>
    <row r="194" spans="1:35" x14ac:dyDescent="0.25">
      <c r="A194" t="str">
        <f t="shared" si="2"/>
        <v>0192</v>
      </c>
      <c r="B194" s="2" t="s">
        <v>3053</v>
      </c>
      <c r="C194" t="s">
        <v>3054</v>
      </c>
      <c r="D194" t="s">
        <v>349</v>
      </c>
      <c r="E194" t="s">
        <v>350</v>
      </c>
      <c r="F194" t="s">
        <v>1107</v>
      </c>
      <c r="G194" t="s">
        <v>1108</v>
      </c>
      <c r="I194" t="s">
        <v>1073</v>
      </c>
      <c r="J194" t="s">
        <v>344</v>
      </c>
      <c r="K194" s="2" t="s">
        <v>1074</v>
      </c>
      <c r="L194" t="s">
        <v>1109</v>
      </c>
      <c r="M194" t="s">
        <v>1110</v>
      </c>
      <c r="N194" t="s">
        <v>1111</v>
      </c>
      <c r="O194" t="s">
        <v>2830</v>
      </c>
      <c r="P194" s="12">
        <v>0</v>
      </c>
      <c r="Q194" s="12" t="s">
        <v>2824</v>
      </c>
      <c r="R194" s="31" t="s">
        <v>2825</v>
      </c>
      <c r="S194" t="s">
        <v>2826</v>
      </c>
      <c r="T194">
        <v>192</v>
      </c>
      <c r="AI194" s="2"/>
    </row>
    <row r="195" spans="1:35" x14ac:dyDescent="0.25">
      <c r="A195" t="str">
        <f t="shared" si="2"/>
        <v>0193</v>
      </c>
      <c r="B195" s="2" t="s">
        <v>3055</v>
      </c>
      <c r="C195" t="s">
        <v>3056</v>
      </c>
      <c r="D195" t="s">
        <v>349</v>
      </c>
      <c r="E195" t="s">
        <v>350</v>
      </c>
      <c r="F195" t="s">
        <v>2588</v>
      </c>
      <c r="G195" t="s">
        <v>2842</v>
      </c>
      <c r="I195" t="s">
        <v>384</v>
      </c>
      <c r="J195" t="s">
        <v>344</v>
      </c>
      <c r="K195" s="2" t="s">
        <v>385</v>
      </c>
      <c r="L195" t="s">
        <v>386</v>
      </c>
      <c r="M195" t="s">
        <v>387</v>
      </c>
      <c r="N195" t="s">
        <v>2589</v>
      </c>
      <c r="O195" t="s">
        <v>2830</v>
      </c>
      <c r="P195" s="12">
        <v>0</v>
      </c>
      <c r="Q195" s="12" t="s">
        <v>2824</v>
      </c>
      <c r="R195" s="31" t="s">
        <v>2825</v>
      </c>
      <c r="S195" t="s">
        <v>2826</v>
      </c>
      <c r="T195">
        <v>193</v>
      </c>
      <c r="AI195" s="2"/>
    </row>
    <row r="196" spans="1:35" x14ac:dyDescent="0.25">
      <c r="A196" t="str">
        <f t="shared" ref="A196:A259" si="3">LEFT(B196,4)</f>
        <v>0194</v>
      </c>
      <c r="B196" s="2" t="s">
        <v>3057</v>
      </c>
      <c r="C196" t="s">
        <v>3058</v>
      </c>
      <c r="D196" t="s">
        <v>349</v>
      </c>
      <c r="E196" t="s">
        <v>350</v>
      </c>
      <c r="F196" t="s">
        <v>615</v>
      </c>
      <c r="G196" t="s">
        <v>616</v>
      </c>
      <c r="I196" t="s">
        <v>617</v>
      </c>
      <c r="J196" t="s">
        <v>344</v>
      </c>
      <c r="K196" s="2" t="s">
        <v>618</v>
      </c>
      <c r="L196" t="s">
        <v>2881</v>
      </c>
      <c r="M196" t="s">
        <v>619</v>
      </c>
      <c r="N196" t="s">
        <v>620</v>
      </c>
      <c r="O196" t="s">
        <v>2830</v>
      </c>
      <c r="P196" s="12">
        <v>0</v>
      </c>
      <c r="Q196" s="12" t="s">
        <v>2824</v>
      </c>
      <c r="R196" s="31" t="s">
        <v>2825</v>
      </c>
      <c r="S196" t="s">
        <v>2826</v>
      </c>
      <c r="T196">
        <v>194</v>
      </c>
      <c r="AI196" s="2"/>
    </row>
    <row r="197" spans="1:35" x14ac:dyDescent="0.25">
      <c r="A197" t="str">
        <f t="shared" si="3"/>
        <v>0195</v>
      </c>
      <c r="B197" s="2" t="s">
        <v>3059</v>
      </c>
      <c r="C197" t="s">
        <v>3060</v>
      </c>
      <c r="D197" t="s">
        <v>349</v>
      </c>
      <c r="E197" t="s">
        <v>350</v>
      </c>
      <c r="F197" t="s">
        <v>3061</v>
      </c>
      <c r="G197" t="s">
        <v>3062</v>
      </c>
      <c r="I197" t="s">
        <v>3063</v>
      </c>
      <c r="J197" t="s">
        <v>344</v>
      </c>
      <c r="K197" s="2" t="s">
        <v>3064</v>
      </c>
      <c r="L197" t="s">
        <v>3065</v>
      </c>
      <c r="M197" t="s">
        <v>674</v>
      </c>
      <c r="N197" t="s">
        <v>3066</v>
      </c>
      <c r="O197" t="s">
        <v>2830</v>
      </c>
      <c r="P197" s="12">
        <v>0</v>
      </c>
      <c r="Q197" s="12" t="s">
        <v>2824</v>
      </c>
      <c r="R197" s="31" t="s">
        <v>2825</v>
      </c>
      <c r="S197" t="s">
        <v>2839</v>
      </c>
      <c r="T197">
        <v>195</v>
      </c>
      <c r="AI197" s="2"/>
    </row>
    <row r="198" spans="1:35" x14ac:dyDescent="0.25">
      <c r="A198" t="str">
        <f t="shared" si="3"/>
        <v>0196</v>
      </c>
      <c r="B198" s="2" t="s">
        <v>1646</v>
      </c>
      <c r="C198" t="s">
        <v>1645</v>
      </c>
      <c r="D198" t="s">
        <v>349</v>
      </c>
      <c r="E198" t="s">
        <v>350</v>
      </c>
      <c r="F198" t="s">
        <v>1647</v>
      </c>
      <c r="G198" t="s">
        <v>1648</v>
      </c>
      <c r="I198" t="s">
        <v>1645</v>
      </c>
      <c r="J198" t="s">
        <v>344</v>
      </c>
      <c r="K198" s="2" t="s">
        <v>1649</v>
      </c>
      <c r="L198" t="s">
        <v>1650</v>
      </c>
      <c r="M198" t="s">
        <v>1651</v>
      </c>
      <c r="N198" t="s">
        <v>1652</v>
      </c>
      <c r="O198" t="s">
        <v>2845</v>
      </c>
      <c r="P198" s="12">
        <v>1</v>
      </c>
      <c r="Q198" s="12" t="s">
        <v>2824</v>
      </c>
      <c r="R198" s="31" t="s">
        <v>2825</v>
      </c>
      <c r="S198" t="s">
        <v>2826</v>
      </c>
      <c r="T198">
        <v>196</v>
      </c>
      <c r="AI198" s="2"/>
    </row>
    <row r="199" spans="1:35" x14ac:dyDescent="0.25">
      <c r="A199" t="str">
        <f t="shared" si="3"/>
        <v>0197</v>
      </c>
      <c r="B199" s="2" t="s">
        <v>1654</v>
      </c>
      <c r="C199" t="s">
        <v>1653</v>
      </c>
      <c r="D199" t="s">
        <v>349</v>
      </c>
      <c r="E199" t="s">
        <v>350</v>
      </c>
      <c r="F199" t="s">
        <v>1655</v>
      </c>
      <c r="G199" t="s">
        <v>1656</v>
      </c>
      <c r="I199" t="s">
        <v>1653</v>
      </c>
      <c r="J199" t="s">
        <v>344</v>
      </c>
      <c r="K199" s="2" t="s">
        <v>1657</v>
      </c>
      <c r="L199" t="s">
        <v>1658</v>
      </c>
      <c r="M199" t="s">
        <v>1659</v>
      </c>
      <c r="N199" t="s">
        <v>3067</v>
      </c>
      <c r="O199" t="s">
        <v>2823</v>
      </c>
      <c r="P199" s="12">
        <v>1</v>
      </c>
      <c r="Q199" s="12" t="s">
        <v>2824</v>
      </c>
      <c r="R199" s="31" t="s">
        <v>2825</v>
      </c>
      <c r="S199" t="s">
        <v>2839</v>
      </c>
      <c r="T199">
        <v>197</v>
      </c>
      <c r="AI199" s="2"/>
    </row>
    <row r="200" spans="1:35" x14ac:dyDescent="0.25">
      <c r="A200" t="str">
        <f t="shared" si="3"/>
        <v>0198</v>
      </c>
      <c r="B200" s="2" t="s">
        <v>1681</v>
      </c>
      <c r="C200" t="s">
        <v>343</v>
      </c>
      <c r="D200" t="s">
        <v>349</v>
      </c>
      <c r="E200" t="s">
        <v>350</v>
      </c>
      <c r="F200" t="s">
        <v>2531</v>
      </c>
      <c r="G200" t="s">
        <v>1682</v>
      </c>
      <c r="I200" t="s">
        <v>343</v>
      </c>
      <c r="J200" t="s">
        <v>344</v>
      </c>
      <c r="K200" s="2" t="s">
        <v>345</v>
      </c>
      <c r="L200" t="s">
        <v>2532</v>
      </c>
      <c r="M200" t="s">
        <v>1683</v>
      </c>
      <c r="N200" t="s">
        <v>2533</v>
      </c>
      <c r="O200" t="s">
        <v>2823</v>
      </c>
      <c r="P200" s="12">
        <v>1</v>
      </c>
      <c r="Q200" s="12" t="s">
        <v>2824</v>
      </c>
      <c r="R200" s="31" t="s">
        <v>2825</v>
      </c>
      <c r="S200" t="s">
        <v>2826</v>
      </c>
      <c r="T200">
        <v>198</v>
      </c>
      <c r="AI200" s="2"/>
    </row>
    <row r="201" spans="1:35" x14ac:dyDescent="0.25">
      <c r="A201" t="str">
        <f t="shared" si="3"/>
        <v>0199</v>
      </c>
      <c r="B201" s="2" t="s">
        <v>1687</v>
      </c>
      <c r="C201" t="s">
        <v>1686</v>
      </c>
      <c r="D201" t="s">
        <v>349</v>
      </c>
      <c r="E201" t="s">
        <v>350</v>
      </c>
      <c r="F201" t="s">
        <v>1688</v>
      </c>
      <c r="G201" t="s">
        <v>1689</v>
      </c>
      <c r="I201" t="s">
        <v>1686</v>
      </c>
      <c r="J201" t="s">
        <v>344</v>
      </c>
      <c r="K201" s="2" t="s">
        <v>1690</v>
      </c>
      <c r="L201" t="s">
        <v>1691</v>
      </c>
      <c r="M201" t="s">
        <v>1692</v>
      </c>
      <c r="N201" t="s">
        <v>1693</v>
      </c>
      <c r="O201" t="s">
        <v>2823</v>
      </c>
      <c r="P201" s="12">
        <v>1</v>
      </c>
      <c r="Q201" s="12" t="s">
        <v>2824</v>
      </c>
      <c r="R201" s="31" t="s">
        <v>2825</v>
      </c>
      <c r="S201" t="s">
        <v>2826</v>
      </c>
      <c r="T201">
        <v>199</v>
      </c>
      <c r="AI201" s="2"/>
    </row>
    <row r="202" spans="1:35" x14ac:dyDescent="0.25">
      <c r="A202" t="str">
        <f t="shared" si="3"/>
        <v>0200</v>
      </c>
      <c r="B202" s="2" t="s">
        <v>3068</v>
      </c>
      <c r="C202" t="s">
        <v>3069</v>
      </c>
      <c r="D202" t="s">
        <v>349</v>
      </c>
      <c r="E202" t="s">
        <v>350</v>
      </c>
      <c r="F202" t="s">
        <v>566</v>
      </c>
      <c r="G202" t="s">
        <v>1231</v>
      </c>
      <c r="I202" t="s">
        <v>5</v>
      </c>
      <c r="J202" t="s">
        <v>344</v>
      </c>
      <c r="K202" s="2" t="s">
        <v>1232</v>
      </c>
      <c r="L202" t="s">
        <v>3070</v>
      </c>
      <c r="M202" t="s">
        <v>1234</v>
      </c>
      <c r="N202" t="s">
        <v>572</v>
      </c>
      <c r="O202" t="s">
        <v>2830</v>
      </c>
      <c r="P202" s="12">
        <v>0</v>
      </c>
      <c r="Q202" s="12" t="s">
        <v>2824</v>
      </c>
      <c r="R202" s="31" t="s">
        <v>2825</v>
      </c>
      <c r="S202" t="s">
        <v>2839</v>
      </c>
      <c r="T202">
        <v>200</v>
      </c>
      <c r="AI202" s="2"/>
    </row>
    <row r="203" spans="1:35" x14ac:dyDescent="0.25">
      <c r="A203" t="str">
        <f t="shared" si="3"/>
        <v>0201</v>
      </c>
      <c r="B203" s="2" t="s">
        <v>1694</v>
      </c>
      <c r="C203" t="s">
        <v>388</v>
      </c>
      <c r="D203" t="s">
        <v>349</v>
      </c>
      <c r="E203" t="s">
        <v>350</v>
      </c>
      <c r="F203" t="s">
        <v>1975</v>
      </c>
      <c r="G203" t="s">
        <v>1695</v>
      </c>
      <c r="H203" t="s">
        <v>1696</v>
      </c>
      <c r="I203" t="s">
        <v>388</v>
      </c>
      <c r="J203" t="s">
        <v>344</v>
      </c>
      <c r="K203" s="2" t="s">
        <v>1697</v>
      </c>
      <c r="L203" t="s">
        <v>1698</v>
      </c>
      <c r="M203" t="s">
        <v>1699</v>
      </c>
      <c r="N203" t="s">
        <v>2673</v>
      </c>
      <c r="O203" t="s">
        <v>2823</v>
      </c>
      <c r="P203" s="12">
        <v>1</v>
      </c>
      <c r="Q203" s="12" t="s">
        <v>2838</v>
      </c>
      <c r="R203" s="31" t="s">
        <v>2825</v>
      </c>
      <c r="S203" t="s">
        <v>2826</v>
      </c>
      <c r="T203">
        <v>201</v>
      </c>
      <c r="AI203" s="2"/>
    </row>
    <row r="204" spans="1:35" x14ac:dyDescent="0.25">
      <c r="A204" t="str">
        <f t="shared" si="3"/>
        <v>0202</v>
      </c>
      <c r="B204" s="2" t="s">
        <v>3071</v>
      </c>
      <c r="C204" t="s">
        <v>3072</v>
      </c>
      <c r="D204" t="s">
        <v>349</v>
      </c>
      <c r="E204" t="s">
        <v>350</v>
      </c>
      <c r="F204" t="s">
        <v>2865</v>
      </c>
      <c r="G204" t="s">
        <v>3073</v>
      </c>
      <c r="I204" t="s">
        <v>2806</v>
      </c>
      <c r="J204" t="s">
        <v>344</v>
      </c>
      <c r="K204" s="2" t="s">
        <v>3074</v>
      </c>
      <c r="L204" t="s">
        <v>2621</v>
      </c>
      <c r="M204" t="s">
        <v>674</v>
      </c>
      <c r="N204" t="s">
        <v>2866</v>
      </c>
      <c r="O204" t="s">
        <v>2830</v>
      </c>
      <c r="P204" s="12">
        <v>0</v>
      </c>
      <c r="Q204" s="12" t="s">
        <v>2824</v>
      </c>
      <c r="R204" s="31" t="s">
        <v>2825</v>
      </c>
      <c r="S204" t="s">
        <v>2826</v>
      </c>
      <c r="T204">
        <v>202</v>
      </c>
      <c r="AI204" s="2"/>
    </row>
    <row r="205" spans="1:35" x14ac:dyDescent="0.25">
      <c r="A205" t="str">
        <f t="shared" si="3"/>
        <v>0203</v>
      </c>
      <c r="B205" s="2" t="s">
        <v>3075</v>
      </c>
      <c r="C205" t="s">
        <v>3076</v>
      </c>
      <c r="D205" t="s">
        <v>349</v>
      </c>
      <c r="E205" t="s">
        <v>350</v>
      </c>
      <c r="F205" t="s">
        <v>2227</v>
      </c>
      <c r="G205" t="s">
        <v>1702</v>
      </c>
      <c r="I205" t="s">
        <v>1703</v>
      </c>
      <c r="J205" t="s">
        <v>344</v>
      </c>
      <c r="K205" s="2" t="s">
        <v>1704</v>
      </c>
      <c r="L205" t="s">
        <v>1705</v>
      </c>
      <c r="M205" t="s">
        <v>1706</v>
      </c>
      <c r="N205" t="s">
        <v>3077</v>
      </c>
      <c r="O205" t="s">
        <v>2830</v>
      </c>
      <c r="P205" s="12">
        <v>0</v>
      </c>
      <c r="Q205" s="12" t="s">
        <v>2824</v>
      </c>
      <c r="R205" s="31" t="s">
        <v>2825</v>
      </c>
      <c r="S205" t="s">
        <v>2826</v>
      </c>
      <c r="T205">
        <v>203</v>
      </c>
      <c r="AI205" s="2"/>
    </row>
    <row r="206" spans="1:35" x14ac:dyDescent="0.25">
      <c r="A206" t="str">
        <f t="shared" si="3"/>
        <v>0204</v>
      </c>
      <c r="B206" s="2" t="s">
        <v>1708</v>
      </c>
      <c r="C206" t="s">
        <v>1707</v>
      </c>
      <c r="D206" t="s">
        <v>349</v>
      </c>
      <c r="E206" t="s">
        <v>350</v>
      </c>
      <c r="F206" t="s">
        <v>2674</v>
      </c>
      <c r="G206" t="s">
        <v>1709</v>
      </c>
      <c r="I206" t="s">
        <v>1707</v>
      </c>
      <c r="J206" t="s">
        <v>344</v>
      </c>
      <c r="K206" s="2" t="s">
        <v>1710</v>
      </c>
      <c r="L206" t="s">
        <v>1711</v>
      </c>
      <c r="M206" t="s">
        <v>1712</v>
      </c>
      <c r="N206" t="s">
        <v>2675</v>
      </c>
      <c r="O206" t="s">
        <v>2823</v>
      </c>
      <c r="P206" s="12">
        <v>1</v>
      </c>
      <c r="Q206" s="12" t="s">
        <v>2838</v>
      </c>
      <c r="R206" s="31" t="s">
        <v>2825</v>
      </c>
      <c r="S206" t="s">
        <v>2826</v>
      </c>
      <c r="T206">
        <v>204</v>
      </c>
      <c r="AI206" s="2"/>
    </row>
    <row r="207" spans="1:35" x14ac:dyDescent="0.25">
      <c r="A207" t="str">
        <f t="shared" si="3"/>
        <v>0205</v>
      </c>
      <c r="B207" s="2" t="s">
        <v>3078</v>
      </c>
      <c r="C207" t="s">
        <v>3079</v>
      </c>
      <c r="D207" t="s">
        <v>349</v>
      </c>
      <c r="E207" t="s">
        <v>350</v>
      </c>
      <c r="F207" t="s">
        <v>2588</v>
      </c>
      <c r="G207" t="s">
        <v>2842</v>
      </c>
      <c r="I207" t="s">
        <v>384</v>
      </c>
      <c r="J207" t="s">
        <v>344</v>
      </c>
      <c r="K207" s="2" t="s">
        <v>385</v>
      </c>
      <c r="L207" t="s">
        <v>386</v>
      </c>
      <c r="M207" t="s">
        <v>387</v>
      </c>
      <c r="N207" t="s">
        <v>2589</v>
      </c>
      <c r="O207" t="s">
        <v>2830</v>
      </c>
      <c r="P207" s="12">
        <v>0</v>
      </c>
      <c r="Q207" s="12" t="s">
        <v>2824</v>
      </c>
      <c r="R207" s="31" t="s">
        <v>2825</v>
      </c>
      <c r="S207" t="s">
        <v>2826</v>
      </c>
      <c r="T207">
        <v>205</v>
      </c>
      <c r="AI207" s="2"/>
    </row>
    <row r="208" spans="1:35" x14ac:dyDescent="0.25">
      <c r="A208" t="str">
        <f t="shared" si="3"/>
        <v>0206</v>
      </c>
      <c r="B208" s="2" t="s">
        <v>3080</v>
      </c>
      <c r="C208" t="s">
        <v>3081</v>
      </c>
      <c r="D208" t="s">
        <v>349</v>
      </c>
      <c r="E208" t="s">
        <v>350</v>
      </c>
      <c r="F208" t="s">
        <v>986</v>
      </c>
      <c r="G208" t="s">
        <v>987</v>
      </c>
      <c r="I208" t="s">
        <v>984</v>
      </c>
      <c r="J208" t="s">
        <v>344</v>
      </c>
      <c r="K208" s="2" t="s">
        <v>988</v>
      </c>
      <c r="L208" t="s">
        <v>989</v>
      </c>
      <c r="M208" t="s">
        <v>990</v>
      </c>
      <c r="N208" t="s">
        <v>991</v>
      </c>
      <c r="O208" t="s">
        <v>2830</v>
      </c>
      <c r="P208" s="12">
        <v>0</v>
      </c>
      <c r="Q208" s="12" t="s">
        <v>2824</v>
      </c>
      <c r="R208" s="31" t="s">
        <v>2825</v>
      </c>
      <c r="S208" t="s">
        <v>2826</v>
      </c>
      <c r="T208">
        <v>206</v>
      </c>
      <c r="AI208" s="2"/>
    </row>
    <row r="209" spans="1:35" x14ac:dyDescent="0.25">
      <c r="A209" t="str">
        <f t="shared" si="3"/>
        <v>0207</v>
      </c>
      <c r="B209" s="2" t="s">
        <v>1714</v>
      </c>
      <c r="C209" t="s">
        <v>1713</v>
      </c>
      <c r="D209" t="s">
        <v>349</v>
      </c>
      <c r="E209" t="s">
        <v>350</v>
      </c>
      <c r="F209" t="s">
        <v>1715</v>
      </c>
      <c r="G209" t="s">
        <v>1716</v>
      </c>
      <c r="I209" t="s">
        <v>1717</v>
      </c>
      <c r="J209" t="s">
        <v>344</v>
      </c>
      <c r="K209" s="2" t="s">
        <v>1718</v>
      </c>
      <c r="L209" t="s">
        <v>1719</v>
      </c>
      <c r="M209" t="s">
        <v>1720</v>
      </c>
      <c r="N209" t="s">
        <v>1721</v>
      </c>
      <c r="O209" t="s">
        <v>2823</v>
      </c>
      <c r="P209" s="12">
        <v>1</v>
      </c>
      <c r="Q209" s="12" t="s">
        <v>2838</v>
      </c>
      <c r="R209" s="31" t="s">
        <v>2825</v>
      </c>
      <c r="S209" t="s">
        <v>2839</v>
      </c>
      <c r="T209">
        <v>207</v>
      </c>
      <c r="AI209" s="2"/>
    </row>
    <row r="210" spans="1:35" x14ac:dyDescent="0.25">
      <c r="A210" t="str">
        <f t="shared" si="3"/>
        <v>0208</v>
      </c>
      <c r="B210" s="2" t="s">
        <v>1722</v>
      </c>
      <c r="C210" t="s">
        <v>1346</v>
      </c>
      <c r="D210" t="s">
        <v>349</v>
      </c>
      <c r="E210" t="s">
        <v>350</v>
      </c>
      <c r="F210" t="s">
        <v>1723</v>
      </c>
      <c r="G210" t="s">
        <v>1724</v>
      </c>
      <c r="I210" t="s">
        <v>1346</v>
      </c>
      <c r="J210" t="s">
        <v>344</v>
      </c>
      <c r="K210" s="2" t="s">
        <v>1347</v>
      </c>
      <c r="L210" t="s">
        <v>1725</v>
      </c>
      <c r="M210" t="s">
        <v>1726</v>
      </c>
      <c r="N210" t="s">
        <v>1727</v>
      </c>
      <c r="O210" t="s">
        <v>2845</v>
      </c>
      <c r="P210" s="12">
        <v>1</v>
      </c>
      <c r="Q210" s="12" t="s">
        <v>2824</v>
      </c>
      <c r="R210" s="31" t="s">
        <v>2825</v>
      </c>
      <c r="S210" t="s">
        <v>2826</v>
      </c>
      <c r="T210">
        <v>208</v>
      </c>
      <c r="AI210" s="2"/>
    </row>
    <row r="211" spans="1:35" x14ac:dyDescent="0.25">
      <c r="A211" t="str">
        <f t="shared" si="3"/>
        <v>0209</v>
      </c>
      <c r="B211" s="2" t="s">
        <v>1737</v>
      </c>
      <c r="C211" t="s">
        <v>1624</v>
      </c>
      <c r="D211" t="s">
        <v>349</v>
      </c>
      <c r="E211" t="s">
        <v>350</v>
      </c>
      <c r="F211" t="s">
        <v>1738</v>
      </c>
      <c r="G211" t="s">
        <v>3082</v>
      </c>
      <c r="H211" t="s">
        <v>3083</v>
      </c>
      <c r="I211" t="s">
        <v>1624</v>
      </c>
      <c r="J211" t="s">
        <v>344</v>
      </c>
      <c r="K211" s="2" t="s">
        <v>830</v>
      </c>
      <c r="L211" t="s">
        <v>1739</v>
      </c>
      <c r="M211" t="s">
        <v>1740</v>
      </c>
      <c r="N211" t="s">
        <v>1741</v>
      </c>
      <c r="O211" t="s">
        <v>2823</v>
      </c>
      <c r="P211" s="12">
        <v>1</v>
      </c>
      <c r="Q211" s="12" t="s">
        <v>2838</v>
      </c>
      <c r="R211" s="31" t="s">
        <v>2825</v>
      </c>
      <c r="S211" t="s">
        <v>2826</v>
      </c>
      <c r="T211">
        <v>209</v>
      </c>
      <c r="AI211" s="2"/>
    </row>
    <row r="212" spans="1:35" x14ac:dyDescent="0.25">
      <c r="A212" t="str">
        <f t="shared" si="3"/>
        <v>0210</v>
      </c>
      <c r="B212" s="2" t="s">
        <v>1774</v>
      </c>
      <c r="C212" t="s">
        <v>846</v>
      </c>
      <c r="D212" t="s">
        <v>349</v>
      </c>
      <c r="E212" t="s">
        <v>350</v>
      </c>
      <c r="F212" t="s">
        <v>1775</v>
      </c>
      <c r="G212" t="s">
        <v>1776</v>
      </c>
      <c r="I212" t="s">
        <v>846</v>
      </c>
      <c r="J212" t="s">
        <v>344</v>
      </c>
      <c r="K212" s="2" t="s">
        <v>847</v>
      </c>
      <c r="L212" t="s">
        <v>1777</v>
      </c>
      <c r="M212" t="s">
        <v>1778</v>
      </c>
      <c r="N212" t="s">
        <v>1779</v>
      </c>
      <c r="O212" t="s">
        <v>2823</v>
      </c>
      <c r="P212" s="12">
        <v>1</v>
      </c>
      <c r="Q212" s="12" t="s">
        <v>2838</v>
      </c>
      <c r="R212" s="31" t="s">
        <v>2825</v>
      </c>
      <c r="S212" t="s">
        <v>2839</v>
      </c>
      <c r="T212">
        <v>210</v>
      </c>
      <c r="AI212" s="2"/>
    </row>
    <row r="213" spans="1:35" x14ac:dyDescent="0.25">
      <c r="A213" t="str">
        <f t="shared" si="3"/>
        <v>0211</v>
      </c>
      <c r="B213" s="2" t="s">
        <v>1743</v>
      </c>
      <c r="C213" t="s">
        <v>1742</v>
      </c>
      <c r="D213" t="s">
        <v>349</v>
      </c>
      <c r="E213" t="s">
        <v>350</v>
      </c>
      <c r="F213" t="s">
        <v>2676</v>
      </c>
      <c r="G213" t="s">
        <v>1744</v>
      </c>
      <c r="I213" t="s">
        <v>1742</v>
      </c>
      <c r="J213" t="s">
        <v>344</v>
      </c>
      <c r="K213" s="2" t="s">
        <v>1745</v>
      </c>
      <c r="L213" t="s">
        <v>1746</v>
      </c>
      <c r="M213" t="s">
        <v>1747</v>
      </c>
      <c r="N213" t="s">
        <v>2677</v>
      </c>
      <c r="O213" t="s">
        <v>2823</v>
      </c>
      <c r="P213" s="12">
        <v>1</v>
      </c>
      <c r="Q213" s="12" t="s">
        <v>2824</v>
      </c>
      <c r="R213" s="31" t="s">
        <v>2825</v>
      </c>
      <c r="S213" t="s">
        <v>2826</v>
      </c>
      <c r="T213">
        <v>211</v>
      </c>
      <c r="AI213" s="2"/>
    </row>
    <row r="214" spans="1:35" x14ac:dyDescent="0.25">
      <c r="A214" t="str">
        <f t="shared" si="3"/>
        <v>0212</v>
      </c>
      <c r="B214" s="2" t="s">
        <v>1749</v>
      </c>
      <c r="C214" t="s">
        <v>1748</v>
      </c>
      <c r="D214" t="s">
        <v>349</v>
      </c>
      <c r="E214" t="s">
        <v>350</v>
      </c>
      <c r="F214" t="s">
        <v>1750</v>
      </c>
      <c r="G214" t="s">
        <v>1751</v>
      </c>
      <c r="I214" t="s">
        <v>3084</v>
      </c>
      <c r="J214" t="s">
        <v>344</v>
      </c>
      <c r="K214" s="2" t="s">
        <v>1752</v>
      </c>
      <c r="L214" t="s">
        <v>1753</v>
      </c>
      <c r="M214" t="s">
        <v>1754</v>
      </c>
      <c r="N214" t="s">
        <v>1755</v>
      </c>
      <c r="O214" t="s">
        <v>2823</v>
      </c>
      <c r="P214" s="12">
        <v>1</v>
      </c>
      <c r="Q214" s="12" t="s">
        <v>2824</v>
      </c>
      <c r="R214" s="31" t="s">
        <v>2825</v>
      </c>
      <c r="S214" t="s">
        <v>2826</v>
      </c>
      <c r="T214">
        <v>212</v>
      </c>
      <c r="AI214" s="2"/>
    </row>
    <row r="215" spans="1:35" x14ac:dyDescent="0.25">
      <c r="A215" t="str">
        <f t="shared" si="3"/>
        <v>0213</v>
      </c>
      <c r="B215" s="2" t="s">
        <v>1795</v>
      </c>
      <c r="C215" t="s">
        <v>1794</v>
      </c>
      <c r="D215" t="s">
        <v>349</v>
      </c>
      <c r="E215" t="s">
        <v>350</v>
      </c>
      <c r="F215" t="s">
        <v>1787</v>
      </c>
      <c r="G215" t="s">
        <v>1788</v>
      </c>
      <c r="I215" t="s">
        <v>1789</v>
      </c>
      <c r="J215" t="s">
        <v>344</v>
      </c>
      <c r="K215" s="2" t="s">
        <v>1790</v>
      </c>
      <c r="L215" t="s">
        <v>1796</v>
      </c>
      <c r="M215" t="s">
        <v>1792</v>
      </c>
      <c r="N215" t="s">
        <v>1793</v>
      </c>
      <c r="O215" t="s">
        <v>2831</v>
      </c>
      <c r="P215" s="12">
        <v>1</v>
      </c>
      <c r="Q215" s="12" t="s">
        <v>2824</v>
      </c>
      <c r="R215" s="31" t="s">
        <v>2825</v>
      </c>
      <c r="S215" t="s">
        <v>2826</v>
      </c>
      <c r="T215">
        <v>213</v>
      </c>
      <c r="AI215" s="2"/>
    </row>
    <row r="216" spans="1:35" x14ac:dyDescent="0.25">
      <c r="A216" t="str">
        <f t="shared" si="3"/>
        <v>0214</v>
      </c>
      <c r="B216" s="2" t="s">
        <v>1798</v>
      </c>
      <c r="C216" t="s">
        <v>1797</v>
      </c>
      <c r="D216" t="s">
        <v>349</v>
      </c>
      <c r="E216" t="s">
        <v>350</v>
      </c>
      <c r="F216" t="s">
        <v>3085</v>
      </c>
      <c r="G216" t="s">
        <v>1799</v>
      </c>
      <c r="I216" t="s">
        <v>1800</v>
      </c>
      <c r="J216" t="s">
        <v>344</v>
      </c>
      <c r="K216" s="2" t="s">
        <v>1801</v>
      </c>
      <c r="L216" t="s">
        <v>1802</v>
      </c>
      <c r="M216" t="s">
        <v>1803</v>
      </c>
      <c r="N216" t="s">
        <v>3086</v>
      </c>
      <c r="O216" t="s">
        <v>2823</v>
      </c>
      <c r="P216" s="12">
        <v>1</v>
      </c>
      <c r="Q216" s="12" t="s">
        <v>2824</v>
      </c>
      <c r="R216" s="31" t="s">
        <v>2825</v>
      </c>
      <c r="S216" t="s">
        <v>2826</v>
      </c>
      <c r="T216">
        <v>214</v>
      </c>
      <c r="AI216" s="2"/>
    </row>
    <row r="217" spans="1:35" x14ac:dyDescent="0.25">
      <c r="A217" t="str">
        <f t="shared" si="3"/>
        <v>0215</v>
      </c>
      <c r="B217" s="2" t="s">
        <v>1757</v>
      </c>
      <c r="C217" t="s">
        <v>1756</v>
      </c>
      <c r="D217" t="s">
        <v>349</v>
      </c>
      <c r="E217" t="s">
        <v>350</v>
      </c>
      <c r="F217" t="s">
        <v>2534</v>
      </c>
      <c r="G217" t="s">
        <v>1758</v>
      </c>
      <c r="I217" t="s">
        <v>1756</v>
      </c>
      <c r="J217" t="s">
        <v>344</v>
      </c>
      <c r="K217" s="2" t="s">
        <v>1759</v>
      </c>
      <c r="L217" t="s">
        <v>1760</v>
      </c>
      <c r="M217" t="s">
        <v>1761</v>
      </c>
      <c r="N217" t="s">
        <v>2484</v>
      </c>
      <c r="O217" t="s">
        <v>2823</v>
      </c>
      <c r="P217" s="12">
        <v>1</v>
      </c>
      <c r="Q217" s="12" t="s">
        <v>2824</v>
      </c>
      <c r="R217" s="31" t="s">
        <v>2825</v>
      </c>
      <c r="S217" t="s">
        <v>2826</v>
      </c>
      <c r="T217">
        <v>215</v>
      </c>
      <c r="AI217" s="2"/>
    </row>
    <row r="218" spans="1:35" x14ac:dyDescent="0.25">
      <c r="A218" t="str">
        <f t="shared" si="3"/>
        <v>0216</v>
      </c>
      <c r="B218" s="2" t="s">
        <v>3087</v>
      </c>
      <c r="C218" t="s">
        <v>3088</v>
      </c>
      <c r="D218" t="s">
        <v>349</v>
      </c>
      <c r="E218" t="s">
        <v>350</v>
      </c>
      <c r="F218" t="s">
        <v>2872</v>
      </c>
      <c r="G218" t="s">
        <v>2873</v>
      </c>
      <c r="I218" t="s">
        <v>581</v>
      </c>
      <c r="J218" t="s">
        <v>344</v>
      </c>
      <c r="K218" s="2" t="s">
        <v>582</v>
      </c>
      <c r="L218" t="s">
        <v>2733</v>
      </c>
      <c r="M218" t="s">
        <v>2874</v>
      </c>
      <c r="N218" t="s">
        <v>2875</v>
      </c>
      <c r="O218" t="s">
        <v>2830</v>
      </c>
      <c r="P218" s="12">
        <v>0</v>
      </c>
      <c r="Q218" s="12" t="s">
        <v>2824</v>
      </c>
      <c r="R218" s="31" t="s">
        <v>2825</v>
      </c>
      <c r="S218" t="s">
        <v>2826</v>
      </c>
      <c r="T218">
        <v>216</v>
      </c>
      <c r="AI218" s="2"/>
    </row>
    <row r="219" spans="1:35" x14ac:dyDescent="0.25">
      <c r="A219" t="str">
        <f t="shared" si="3"/>
        <v>0217</v>
      </c>
      <c r="B219" s="2" t="s">
        <v>1765</v>
      </c>
      <c r="C219" t="s">
        <v>1764</v>
      </c>
      <c r="D219" t="s">
        <v>349</v>
      </c>
      <c r="E219" t="s">
        <v>350</v>
      </c>
      <c r="F219" t="s">
        <v>1766</v>
      </c>
      <c r="G219" t="s">
        <v>1767</v>
      </c>
      <c r="I219" t="s">
        <v>1764</v>
      </c>
      <c r="J219" t="s">
        <v>344</v>
      </c>
      <c r="K219" s="2" t="s">
        <v>1768</v>
      </c>
      <c r="L219" t="s">
        <v>1769</v>
      </c>
      <c r="M219" t="s">
        <v>1770</v>
      </c>
      <c r="N219" t="s">
        <v>1771</v>
      </c>
      <c r="O219" t="s">
        <v>2823</v>
      </c>
      <c r="P219" s="12">
        <v>1</v>
      </c>
      <c r="Q219" s="12" t="s">
        <v>2824</v>
      </c>
      <c r="R219" s="31" t="s">
        <v>2825</v>
      </c>
      <c r="S219" t="s">
        <v>2826</v>
      </c>
      <c r="T219">
        <v>217</v>
      </c>
      <c r="AI219" s="2"/>
    </row>
    <row r="220" spans="1:35" x14ac:dyDescent="0.25">
      <c r="A220" t="str">
        <f t="shared" si="3"/>
        <v>0218</v>
      </c>
      <c r="B220" s="2" t="s">
        <v>1821</v>
      </c>
      <c r="C220" t="s">
        <v>1820</v>
      </c>
      <c r="D220" t="s">
        <v>349</v>
      </c>
      <c r="E220" t="s">
        <v>350</v>
      </c>
      <c r="F220" t="s">
        <v>1822</v>
      </c>
      <c r="G220" t="s">
        <v>1823</v>
      </c>
      <c r="I220" t="s">
        <v>1820</v>
      </c>
      <c r="J220" t="s">
        <v>344</v>
      </c>
      <c r="K220" s="2" t="s">
        <v>1824</v>
      </c>
      <c r="L220" t="s">
        <v>1825</v>
      </c>
      <c r="M220" t="s">
        <v>1826</v>
      </c>
      <c r="N220" t="s">
        <v>1827</v>
      </c>
      <c r="O220" t="s">
        <v>2823</v>
      </c>
      <c r="P220" s="12">
        <v>1</v>
      </c>
      <c r="Q220" s="12" t="s">
        <v>2824</v>
      </c>
      <c r="R220" s="31" t="s">
        <v>2825</v>
      </c>
      <c r="S220" t="s">
        <v>2826</v>
      </c>
      <c r="T220">
        <v>218</v>
      </c>
      <c r="AI220" s="2"/>
    </row>
    <row r="221" spans="1:35" x14ac:dyDescent="0.25">
      <c r="A221" t="str">
        <f t="shared" si="3"/>
        <v>0219</v>
      </c>
      <c r="B221" s="2" t="s">
        <v>1829</v>
      </c>
      <c r="C221" t="s">
        <v>1828</v>
      </c>
      <c r="D221" t="s">
        <v>349</v>
      </c>
      <c r="E221" t="s">
        <v>350</v>
      </c>
      <c r="F221" t="s">
        <v>1830</v>
      </c>
      <c r="G221" t="s">
        <v>1831</v>
      </c>
      <c r="I221" t="s">
        <v>1828</v>
      </c>
      <c r="J221" t="s">
        <v>344</v>
      </c>
      <c r="K221" s="2" t="s">
        <v>1832</v>
      </c>
      <c r="L221" t="s">
        <v>1833</v>
      </c>
      <c r="M221" t="s">
        <v>1834</v>
      </c>
      <c r="N221" t="s">
        <v>1835</v>
      </c>
      <c r="O221" t="s">
        <v>2823</v>
      </c>
      <c r="P221" s="12">
        <v>1</v>
      </c>
      <c r="Q221" s="12" t="s">
        <v>2824</v>
      </c>
      <c r="R221" s="31" t="s">
        <v>2825</v>
      </c>
      <c r="S221" t="s">
        <v>2826</v>
      </c>
      <c r="T221">
        <v>219</v>
      </c>
      <c r="AI221" s="2"/>
    </row>
    <row r="222" spans="1:35" x14ac:dyDescent="0.25">
      <c r="A222" t="str">
        <f t="shared" si="3"/>
        <v>0220</v>
      </c>
      <c r="B222" s="2" t="s">
        <v>1837</v>
      </c>
      <c r="C222" t="s">
        <v>1836</v>
      </c>
      <c r="D222" t="s">
        <v>349</v>
      </c>
      <c r="E222" t="s">
        <v>350</v>
      </c>
      <c r="F222" t="s">
        <v>2535</v>
      </c>
      <c r="G222" t="s">
        <v>1838</v>
      </c>
      <c r="H222" t="s">
        <v>1839</v>
      </c>
      <c r="I222" t="s">
        <v>1836</v>
      </c>
      <c r="J222" t="s">
        <v>344</v>
      </c>
      <c r="K222" s="2" t="s">
        <v>1840</v>
      </c>
      <c r="L222" t="s">
        <v>1841</v>
      </c>
      <c r="M222" t="s">
        <v>1842</v>
      </c>
      <c r="N222" t="s">
        <v>2536</v>
      </c>
      <c r="O222" t="s">
        <v>2823</v>
      </c>
      <c r="P222" s="12">
        <v>1</v>
      </c>
      <c r="Q222" s="12" t="s">
        <v>2824</v>
      </c>
      <c r="R222" s="31" t="s">
        <v>2825</v>
      </c>
      <c r="S222" t="s">
        <v>2826</v>
      </c>
      <c r="T222">
        <v>220</v>
      </c>
      <c r="AI222" s="2"/>
    </row>
    <row r="223" spans="1:35" x14ac:dyDescent="0.25">
      <c r="A223" t="str">
        <f t="shared" si="3"/>
        <v>0221</v>
      </c>
      <c r="B223" s="2" t="s">
        <v>1844</v>
      </c>
      <c r="C223" t="s">
        <v>1843</v>
      </c>
      <c r="D223" t="s">
        <v>349</v>
      </c>
      <c r="E223" t="s">
        <v>350</v>
      </c>
      <c r="F223" t="s">
        <v>413</v>
      </c>
      <c r="G223" t="s">
        <v>414</v>
      </c>
      <c r="I223" t="s">
        <v>415</v>
      </c>
      <c r="J223" t="s">
        <v>344</v>
      </c>
      <c r="K223" s="2" t="s">
        <v>416</v>
      </c>
      <c r="L223" t="s">
        <v>417</v>
      </c>
      <c r="M223" t="s">
        <v>418</v>
      </c>
      <c r="N223" t="s">
        <v>419</v>
      </c>
      <c r="O223" t="s">
        <v>2831</v>
      </c>
      <c r="P223" s="12">
        <v>1</v>
      </c>
      <c r="Q223" s="12" t="s">
        <v>2824</v>
      </c>
      <c r="R223" s="31" t="s">
        <v>2825</v>
      </c>
      <c r="S223" t="s">
        <v>2826</v>
      </c>
      <c r="T223">
        <v>221</v>
      </c>
      <c r="AI223" s="2"/>
    </row>
    <row r="224" spans="1:35" x14ac:dyDescent="0.25">
      <c r="A224" t="str">
        <f t="shared" si="3"/>
        <v>0222</v>
      </c>
      <c r="B224" s="2" t="s">
        <v>3089</v>
      </c>
      <c r="C224" t="s">
        <v>3090</v>
      </c>
      <c r="D224" t="s">
        <v>349</v>
      </c>
      <c r="E224" t="s">
        <v>350</v>
      </c>
      <c r="F224" t="s">
        <v>2865</v>
      </c>
      <c r="G224" t="s">
        <v>3091</v>
      </c>
      <c r="H224" t="s">
        <v>3092</v>
      </c>
      <c r="I224" t="s">
        <v>2809</v>
      </c>
      <c r="J224" t="s">
        <v>344</v>
      </c>
      <c r="K224" s="2" t="s">
        <v>3093</v>
      </c>
      <c r="L224" t="s">
        <v>2621</v>
      </c>
      <c r="M224" t="s">
        <v>674</v>
      </c>
      <c r="N224" t="s">
        <v>2866</v>
      </c>
      <c r="O224" t="s">
        <v>2830</v>
      </c>
      <c r="P224" s="12">
        <v>0</v>
      </c>
      <c r="Q224" s="12" t="s">
        <v>2824</v>
      </c>
      <c r="R224" s="31" t="s">
        <v>2825</v>
      </c>
      <c r="S224" t="s">
        <v>2826</v>
      </c>
      <c r="T224">
        <v>222</v>
      </c>
      <c r="AI224" s="2"/>
    </row>
    <row r="225" spans="1:35" x14ac:dyDescent="0.25">
      <c r="A225" t="str">
        <f t="shared" si="3"/>
        <v>0223</v>
      </c>
      <c r="B225" s="2" t="s">
        <v>1857</v>
      </c>
      <c r="C225" t="s">
        <v>1856</v>
      </c>
      <c r="D225" t="s">
        <v>349</v>
      </c>
      <c r="E225" t="s">
        <v>350</v>
      </c>
      <c r="F225" t="s">
        <v>1858</v>
      </c>
      <c r="G225" t="s">
        <v>1859</v>
      </c>
      <c r="H225" t="s">
        <v>1860</v>
      </c>
      <c r="I225" t="s">
        <v>1856</v>
      </c>
      <c r="J225" t="s">
        <v>344</v>
      </c>
      <c r="K225" s="2" t="s">
        <v>1861</v>
      </c>
      <c r="L225" t="s">
        <v>1862</v>
      </c>
      <c r="M225" t="s">
        <v>1863</v>
      </c>
      <c r="N225" t="s">
        <v>1864</v>
      </c>
      <c r="O225" t="s">
        <v>2845</v>
      </c>
      <c r="P225" s="12">
        <v>1</v>
      </c>
      <c r="Q225" s="12" t="s">
        <v>2824</v>
      </c>
      <c r="R225" s="31" t="s">
        <v>2825</v>
      </c>
      <c r="S225" t="s">
        <v>2826</v>
      </c>
      <c r="T225">
        <v>223</v>
      </c>
      <c r="AI225" s="2"/>
    </row>
    <row r="226" spans="1:35" x14ac:dyDescent="0.25">
      <c r="A226" t="str">
        <f t="shared" si="3"/>
        <v>0224</v>
      </c>
      <c r="B226" s="2" t="s">
        <v>1865</v>
      </c>
      <c r="C226" t="s">
        <v>669</v>
      </c>
      <c r="D226" t="s">
        <v>349</v>
      </c>
      <c r="E226" t="s">
        <v>350</v>
      </c>
      <c r="F226" t="s">
        <v>667</v>
      </c>
      <c r="G226" t="s">
        <v>668</v>
      </c>
      <c r="I226" t="s">
        <v>669</v>
      </c>
      <c r="J226" t="s">
        <v>344</v>
      </c>
      <c r="K226" s="2" t="s">
        <v>670</v>
      </c>
      <c r="L226" t="s">
        <v>671</v>
      </c>
      <c r="M226" t="s">
        <v>672</v>
      </c>
      <c r="N226" t="s">
        <v>673</v>
      </c>
      <c r="O226" t="s">
        <v>3094</v>
      </c>
      <c r="P226" s="12">
        <v>1</v>
      </c>
      <c r="Q226" s="12" t="s">
        <v>2824</v>
      </c>
      <c r="R226" s="31" t="s">
        <v>2825</v>
      </c>
      <c r="S226" t="s">
        <v>2826</v>
      </c>
      <c r="T226">
        <v>224</v>
      </c>
      <c r="AI226" s="2"/>
    </row>
    <row r="227" spans="1:35" x14ac:dyDescent="0.25">
      <c r="A227" t="str">
        <f t="shared" si="3"/>
        <v>0225</v>
      </c>
      <c r="B227" s="2" t="s">
        <v>3095</v>
      </c>
      <c r="C227" t="s">
        <v>3096</v>
      </c>
      <c r="D227" t="s">
        <v>349</v>
      </c>
      <c r="E227" t="s">
        <v>350</v>
      </c>
      <c r="F227" t="s">
        <v>1033</v>
      </c>
      <c r="G227" t="s">
        <v>3097</v>
      </c>
      <c r="I227" t="s">
        <v>1036</v>
      </c>
      <c r="J227" t="s">
        <v>344</v>
      </c>
      <c r="K227" s="2" t="s">
        <v>1037</v>
      </c>
      <c r="L227" t="s">
        <v>3098</v>
      </c>
      <c r="M227" t="s">
        <v>1039</v>
      </c>
      <c r="N227" t="s">
        <v>1040</v>
      </c>
      <c r="O227" t="s">
        <v>2830</v>
      </c>
      <c r="P227" s="12">
        <v>0</v>
      </c>
      <c r="Q227" s="12" t="s">
        <v>2824</v>
      </c>
      <c r="R227" s="31" t="s">
        <v>2825</v>
      </c>
      <c r="S227" t="s">
        <v>2826</v>
      </c>
      <c r="T227">
        <v>225</v>
      </c>
      <c r="AI227" s="2"/>
    </row>
    <row r="228" spans="1:35" x14ac:dyDescent="0.25">
      <c r="A228" t="str">
        <f t="shared" si="3"/>
        <v>0226</v>
      </c>
      <c r="B228" s="2" t="s">
        <v>1867</v>
      </c>
      <c r="C228" t="s">
        <v>1866</v>
      </c>
      <c r="D228" t="s">
        <v>349</v>
      </c>
      <c r="E228" t="s">
        <v>350</v>
      </c>
      <c r="F228" t="s">
        <v>2607</v>
      </c>
      <c r="G228" t="s">
        <v>1868</v>
      </c>
      <c r="I228" t="s">
        <v>1866</v>
      </c>
      <c r="J228" t="s">
        <v>344</v>
      </c>
      <c r="K228" s="2" t="s">
        <v>1869</v>
      </c>
      <c r="L228" t="s">
        <v>2738</v>
      </c>
      <c r="M228" t="s">
        <v>1870</v>
      </c>
      <c r="N228" t="s">
        <v>2684</v>
      </c>
      <c r="O228" t="s">
        <v>2823</v>
      </c>
      <c r="P228" s="12">
        <v>1</v>
      </c>
      <c r="Q228" s="12" t="s">
        <v>2824</v>
      </c>
      <c r="R228" s="31" t="s">
        <v>2825</v>
      </c>
      <c r="S228" t="s">
        <v>2826</v>
      </c>
      <c r="T228">
        <v>226</v>
      </c>
      <c r="AI228" s="2"/>
    </row>
    <row r="229" spans="1:35" x14ac:dyDescent="0.25">
      <c r="A229" t="str">
        <f t="shared" si="3"/>
        <v>0227</v>
      </c>
      <c r="B229" s="2" t="s">
        <v>1872</v>
      </c>
      <c r="C229" t="s">
        <v>1871</v>
      </c>
      <c r="D229" t="s">
        <v>349</v>
      </c>
      <c r="E229" t="s">
        <v>350</v>
      </c>
      <c r="F229" t="s">
        <v>1873</v>
      </c>
      <c r="G229" t="s">
        <v>3099</v>
      </c>
      <c r="H229" t="s">
        <v>3100</v>
      </c>
      <c r="I229" t="s">
        <v>1871</v>
      </c>
      <c r="J229" t="s">
        <v>344</v>
      </c>
      <c r="K229" s="2" t="s">
        <v>1874</v>
      </c>
      <c r="L229" t="s">
        <v>1875</v>
      </c>
      <c r="M229" t="s">
        <v>1876</v>
      </c>
      <c r="N229" t="s">
        <v>1877</v>
      </c>
      <c r="O229" t="s">
        <v>2823</v>
      </c>
      <c r="P229" s="12">
        <v>1</v>
      </c>
      <c r="Q229" s="12" t="s">
        <v>2838</v>
      </c>
      <c r="R229" s="31" t="s">
        <v>2825</v>
      </c>
      <c r="S229" t="s">
        <v>2826</v>
      </c>
      <c r="T229">
        <v>227</v>
      </c>
      <c r="AI229" s="2"/>
    </row>
    <row r="230" spans="1:35" x14ac:dyDescent="0.25">
      <c r="A230" t="str">
        <f t="shared" si="3"/>
        <v>0228</v>
      </c>
      <c r="B230" s="2" t="s">
        <v>3101</v>
      </c>
      <c r="C230" t="s">
        <v>3102</v>
      </c>
      <c r="D230" t="s">
        <v>349</v>
      </c>
      <c r="E230" t="s">
        <v>350</v>
      </c>
      <c r="F230" t="s">
        <v>1285</v>
      </c>
      <c r="G230" t="s">
        <v>1286</v>
      </c>
      <c r="I230" t="s">
        <v>1287</v>
      </c>
      <c r="J230" t="s">
        <v>344</v>
      </c>
      <c r="K230" s="2" t="s">
        <v>1288</v>
      </c>
      <c r="L230" t="s">
        <v>1289</v>
      </c>
      <c r="M230" t="s">
        <v>1290</v>
      </c>
      <c r="N230" t="s">
        <v>3005</v>
      </c>
      <c r="O230" t="s">
        <v>2830</v>
      </c>
      <c r="P230" s="12">
        <v>0</v>
      </c>
      <c r="Q230" s="12" t="s">
        <v>2824</v>
      </c>
      <c r="R230" s="31" t="s">
        <v>2825</v>
      </c>
      <c r="S230" t="s">
        <v>2826</v>
      </c>
      <c r="T230">
        <v>228</v>
      </c>
      <c r="AI230" s="2"/>
    </row>
    <row r="231" spans="1:35" x14ac:dyDescent="0.25">
      <c r="A231" t="str">
        <f t="shared" si="3"/>
        <v>0229</v>
      </c>
      <c r="B231" s="2" t="s">
        <v>1886</v>
      </c>
      <c r="C231" t="s">
        <v>1885</v>
      </c>
      <c r="D231" t="s">
        <v>349</v>
      </c>
      <c r="E231" t="s">
        <v>350</v>
      </c>
      <c r="F231" t="s">
        <v>2686</v>
      </c>
      <c r="G231" t="s">
        <v>2538</v>
      </c>
      <c r="I231" t="s">
        <v>1885</v>
      </c>
      <c r="J231" t="s">
        <v>344</v>
      </c>
      <c r="K231" s="2" t="s">
        <v>1887</v>
      </c>
      <c r="L231" t="s">
        <v>1888</v>
      </c>
      <c r="M231" t="s">
        <v>1889</v>
      </c>
      <c r="N231" t="s">
        <v>2687</v>
      </c>
      <c r="O231" t="s">
        <v>2823</v>
      </c>
      <c r="P231" s="12">
        <v>1</v>
      </c>
      <c r="Q231" s="12" t="s">
        <v>2838</v>
      </c>
      <c r="R231" s="31" t="s">
        <v>2825</v>
      </c>
      <c r="S231" t="s">
        <v>2826</v>
      </c>
      <c r="T231">
        <v>229</v>
      </c>
      <c r="AI231" s="2"/>
    </row>
    <row r="232" spans="1:35" x14ac:dyDescent="0.25">
      <c r="A232" t="str">
        <f t="shared" si="3"/>
        <v>0230</v>
      </c>
      <c r="B232" s="2" t="s">
        <v>1891</v>
      </c>
      <c r="C232" t="s">
        <v>1890</v>
      </c>
      <c r="D232" t="s">
        <v>349</v>
      </c>
      <c r="E232" t="s">
        <v>350</v>
      </c>
      <c r="F232" t="s">
        <v>397</v>
      </c>
      <c r="G232" t="s">
        <v>398</v>
      </c>
      <c r="H232" t="s">
        <v>1892</v>
      </c>
      <c r="I232" t="s">
        <v>395</v>
      </c>
      <c r="J232" t="s">
        <v>344</v>
      </c>
      <c r="K232" s="2" t="s">
        <v>399</v>
      </c>
      <c r="L232" t="s">
        <v>400</v>
      </c>
      <c r="M232" t="s">
        <v>401</v>
      </c>
      <c r="N232" t="s">
        <v>402</v>
      </c>
      <c r="O232" t="s">
        <v>2977</v>
      </c>
      <c r="P232" s="12">
        <v>1</v>
      </c>
      <c r="Q232" s="12" t="s">
        <v>2824</v>
      </c>
      <c r="R232" s="31" t="s">
        <v>2825</v>
      </c>
      <c r="S232" t="s">
        <v>2826</v>
      </c>
      <c r="T232">
        <v>230</v>
      </c>
      <c r="AI232" s="2"/>
    </row>
    <row r="233" spans="1:35" x14ac:dyDescent="0.25">
      <c r="A233" t="str">
        <f t="shared" si="3"/>
        <v>0231</v>
      </c>
      <c r="B233" s="2" t="s">
        <v>1894</v>
      </c>
      <c r="C233" t="s">
        <v>1893</v>
      </c>
      <c r="D233" t="s">
        <v>349</v>
      </c>
      <c r="E233" t="s">
        <v>350</v>
      </c>
      <c r="F233" t="s">
        <v>1895</v>
      </c>
      <c r="G233" t="s">
        <v>1896</v>
      </c>
      <c r="H233" t="s">
        <v>1062</v>
      </c>
      <c r="I233" t="s">
        <v>1893</v>
      </c>
      <c r="J233" t="s">
        <v>344</v>
      </c>
      <c r="K233" s="2" t="s">
        <v>1897</v>
      </c>
      <c r="L233" t="s">
        <v>1898</v>
      </c>
      <c r="M233" t="s">
        <v>1899</v>
      </c>
      <c r="N233" t="s">
        <v>1900</v>
      </c>
      <c r="O233" t="s">
        <v>2823</v>
      </c>
      <c r="P233" s="12">
        <v>1</v>
      </c>
      <c r="Q233" s="12" t="s">
        <v>2824</v>
      </c>
      <c r="R233" s="31" t="s">
        <v>2825</v>
      </c>
      <c r="S233" t="s">
        <v>2839</v>
      </c>
      <c r="T233">
        <v>231</v>
      </c>
      <c r="AI233" s="2"/>
    </row>
    <row r="234" spans="1:35" x14ac:dyDescent="0.25">
      <c r="A234" t="str">
        <f t="shared" si="3"/>
        <v>0232</v>
      </c>
      <c r="B234" s="2" t="s">
        <v>3103</v>
      </c>
      <c r="C234" t="s">
        <v>3104</v>
      </c>
      <c r="D234" t="s">
        <v>349</v>
      </c>
      <c r="E234" t="s">
        <v>350</v>
      </c>
      <c r="F234" t="s">
        <v>438</v>
      </c>
      <c r="G234" t="s">
        <v>439</v>
      </c>
      <c r="I234" t="s">
        <v>2813</v>
      </c>
      <c r="J234" t="s">
        <v>344</v>
      </c>
      <c r="K234" s="2" t="s">
        <v>2681</v>
      </c>
      <c r="L234" t="s">
        <v>440</v>
      </c>
      <c r="M234" t="s">
        <v>441</v>
      </c>
      <c r="N234" t="s">
        <v>2850</v>
      </c>
      <c r="O234" t="s">
        <v>2830</v>
      </c>
      <c r="P234" s="12">
        <v>0</v>
      </c>
      <c r="Q234" s="12" t="s">
        <v>2824</v>
      </c>
      <c r="R234" s="31" t="s">
        <v>2825</v>
      </c>
      <c r="S234" t="s">
        <v>2826</v>
      </c>
      <c r="T234">
        <v>232</v>
      </c>
      <c r="AI234" s="2"/>
    </row>
    <row r="235" spans="1:35" x14ac:dyDescent="0.25">
      <c r="A235" t="str">
        <f t="shared" si="3"/>
        <v>0233</v>
      </c>
      <c r="B235" s="2" t="s">
        <v>3105</v>
      </c>
      <c r="C235" t="s">
        <v>3106</v>
      </c>
      <c r="D235" t="s">
        <v>349</v>
      </c>
      <c r="E235" t="s">
        <v>350</v>
      </c>
      <c r="F235" t="s">
        <v>513</v>
      </c>
      <c r="G235" t="s">
        <v>514</v>
      </c>
      <c r="I235" t="s">
        <v>515</v>
      </c>
      <c r="J235" t="s">
        <v>344</v>
      </c>
      <c r="K235" s="2" t="s">
        <v>516</v>
      </c>
      <c r="L235" t="s">
        <v>517</v>
      </c>
      <c r="M235" t="s">
        <v>518</v>
      </c>
      <c r="N235" t="s">
        <v>519</v>
      </c>
      <c r="O235" t="s">
        <v>2830</v>
      </c>
      <c r="P235" s="12">
        <v>0</v>
      </c>
      <c r="Q235" s="12" t="s">
        <v>2824</v>
      </c>
      <c r="R235" s="31" t="s">
        <v>2825</v>
      </c>
      <c r="S235" t="s">
        <v>2826</v>
      </c>
      <c r="T235">
        <v>233</v>
      </c>
      <c r="AI235" s="2"/>
    </row>
    <row r="236" spans="1:35" x14ac:dyDescent="0.25">
      <c r="A236" t="str">
        <f t="shared" si="3"/>
        <v>0234</v>
      </c>
      <c r="B236" s="2" t="s">
        <v>1904</v>
      </c>
      <c r="C236" t="s">
        <v>1903</v>
      </c>
      <c r="D236" t="s">
        <v>349</v>
      </c>
      <c r="E236" t="s">
        <v>350</v>
      </c>
      <c r="F236" t="s">
        <v>1858</v>
      </c>
      <c r="G236" t="s">
        <v>1905</v>
      </c>
      <c r="I236" t="s">
        <v>1903</v>
      </c>
      <c r="J236" t="s">
        <v>344</v>
      </c>
      <c r="K236" s="2" t="s">
        <v>1906</v>
      </c>
      <c r="L236" t="s">
        <v>1907</v>
      </c>
      <c r="M236" t="s">
        <v>1908</v>
      </c>
      <c r="N236" t="s">
        <v>1864</v>
      </c>
      <c r="O236" t="s">
        <v>2977</v>
      </c>
      <c r="P236" s="12">
        <v>1</v>
      </c>
      <c r="Q236" s="12" t="s">
        <v>2824</v>
      </c>
      <c r="R236" s="31" t="s">
        <v>2825</v>
      </c>
      <c r="S236" t="s">
        <v>2826</v>
      </c>
      <c r="T236">
        <v>234</v>
      </c>
      <c r="AI236" s="2"/>
    </row>
    <row r="237" spans="1:35" x14ac:dyDescent="0.25">
      <c r="A237" t="str">
        <f t="shared" si="3"/>
        <v>0235</v>
      </c>
      <c r="B237" s="2" t="s">
        <v>3107</v>
      </c>
      <c r="C237" t="s">
        <v>3108</v>
      </c>
      <c r="D237" t="s">
        <v>349</v>
      </c>
      <c r="E237" t="s">
        <v>350</v>
      </c>
      <c r="F237" t="s">
        <v>1662</v>
      </c>
      <c r="G237" t="s">
        <v>3109</v>
      </c>
      <c r="I237" t="s">
        <v>1664</v>
      </c>
      <c r="J237" t="s">
        <v>344</v>
      </c>
      <c r="K237" s="2" t="s">
        <v>1665</v>
      </c>
      <c r="L237" t="s">
        <v>1666</v>
      </c>
      <c r="M237" t="s">
        <v>3110</v>
      </c>
      <c r="N237" t="s">
        <v>1667</v>
      </c>
      <c r="O237" t="s">
        <v>2830</v>
      </c>
      <c r="P237" s="12">
        <v>0</v>
      </c>
      <c r="Q237" s="12" t="s">
        <v>2824</v>
      </c>
      <c r="R237" s="31" t="s">
        <v>2825</v>
      </c>
      <c r="S237" t="s">
        <v>2826</v>
      </c>
      <c r="T237">
        <v>235</v>
      </c>
      <c r="AI237" s="2"/>
    </row>
    <row r="238" spans="1:35" x14ac:dyDescent="0.25">
      <c r="A238" t="str">
        <f t="shared" si="3"/>
        <v>0236</v>
      </c>
      <c r="B238" s="2" t="s">
        <v>1917</v>
      </c>
      <c r="C238" t="s">
        <v>1916</v>
      </c>
      <c r="D238" t="s">
        <v>349</v>
      </c>
      <c r="E238" t="s">
        <v>350</v>
      </c>
      <c r="F238" t="s">
        <v>1918</v>
      </c>
      <c r="G238" t="s">
        <v>1919</v>
      </c>
      <c r="I238" t="s">
        <v>1916</v>
      </c>
      <c r="J238" t="s">
        <v>344</v>
      </c>
      <c r="K238" s="2" t="s">
        <v>1920</v>
      </c>
      <c r="L238" t="s">
        <v>1921</v>
      </c>
      <c r="M238" t="s">
        <v>1922</v>
      </c>
      <c r="N238" t="s">
        <v>1923</v>
      </c>
      <c r="O238" t="s">
        <v>2823</v>
      </c>
      <c r="P238" s="12">
        <v>1</v>
      </c>
      <c r="Q238" s="12" t="s">
        <v>2838</v>
      </c>
      <c r="R238" s="31" t="s">
        <v>2825</v>
      </c>
      <c r="S238" t="s">
        <v>2839</v>
      </c>
      <c r="T238">
        <v>236</v>
      </c>
      <c r="AI238" s="2"/>
    </row>
    <row r="239" spans="1:35" x14ac:dyDescent="0.25">
      <c r="A239" t="str">
        <f t="shared" si="3"/>
        <v>0237</v>
      </c>
      <c r="B239" s="2" t="s">
        <v>3111</v>
      </c>
      <c r="C239" t="s">
        <v>3112</v>
      </c>
      <c r="D239" t="s">
        <v>349</v>
      </c>
      <c r="E239" t="s">
        <v>350</v>
      </c>
      <c r="F239" t="s">
        <v>442</v>
      </c>
      <c r="G239" t="s">
        <v>728</v>
      </c>
      <c r="I239" t="s">
        <v>443</v>
      </c>
      <c r="J239" t="s">
        <v>344</v>
      </c>
      <c r="K239" s="2" t="s">
        <v>444</v>
      </c>
      <c r="L239" t="s">
        <v>445</v>
      </c>
      <c r="M239" t="s">
        <v>446</v>
      </c>
      <c r="N239" t="s">
        <v>2854</v>
      </c>
      <c r="O239" t="s">
        <v>2830</v>
      </c>
      <c r="P239" s="12">
        <v>0</v>
      </c>
      <c r="Q239" s="12" t="s">
        <v>2824</v>
      </c>
      <c r="R239" s="31" t="s">
        <v>2825</v>
      </c>
      <c r="S239" t="s">
        <v>2826</v>
      </c>
      <c r="T239">
        <v>237</v>
      </c>
      <c r="AI239" s="2"/>
    </row>
    <row r="240" spans="1:35" x14ac:dyDescent="0.25">
      <c r="A240" t="str">
        <f t="shared" si="3"/>
        <v>0238</v>
      </c>
      <c r="B240" s="2" t="s">
        <v>1925</v>
      </c>
      <c r="C240" t="s">
        <v>1924</v>
      </c>
      <c r="D240" t="s">
        <v>349</v>
      </c>
      <c r="E240" t="s">
        <v>350</v>
      </c>
      <c r="F240" t="s">
        <v>1926</v>
      </c>
      <c r="G240" t="s">
        <v>1927</v>
      </c>
      <c r="I240" t="s">
        <v>1924</v>
      </c>
      <c r="J240" t="s">
        <v>344</v>
      </c>
      <c r="K240" s="2" t="s">
        <v>1928</v>
      </c>
      <c r="L240" t="s">
        <v>1929</v>
      </c>
      <c r="M240" t="s">
        <v>1930</v>
      </c>
      <c r="N240" t="s">
        <v>1931</v>
      </c>
      <c r="O240" t="s">
        <v>2845</v>
      </c>
      <c r="P240" s="12">
        <v>1</v>
      </c>
      <c r="Q240" s="12" t="s">
        <v>2824</v>
      </c>
      <c r="R240" s="31" t="s">
        <v>2825</v>
      </c>
      <c r="S240" t="s">
        <v>2826</v>
      </c>
      <c r="T240">
        <v>238</v>
      </c>
      <c r="AI240" s="2"/>
    </row>
    <row r="241" spans="1:35" x14ac:dyDescent="0.25">
      <c r="A241" t="str">
        <f t="shared" si="3"/>
        <v>0239</v>
      </c>
      <c r="B241" s="2" t="s">
        <v>1933</v>
      </c>
      <c r="C241" t="s">
        <v>1932</v>
      </c>
      <c r="D241" t="s">
        <v>349</v>
      </c>
      <c r="E241" t="s">
        <v>350</v>
      </c>
      <c r="F241" t="s">
        <v>1934</v>
      </c>
      <c r="G241" t="s">
        <v>3113</v>
      </c>
      <c r="I241" t="s">
        <v>1932</v>
      </c>
      <c r="J241" t="s">
        <v>344</v>
      </c>
      <c r="K241" s="2" t="s">
        <v>1935</v>
      </c>
      <c r="L241" t="s">
        <v>1936</v>
      </c>
      <c r="M241" t="s">
        <v>1937</v>
      </c>
      <c r="N241" t="s">
        <v>1938</v>
      </c>
      <c r="O241" t="s">
        <v>2823</v>
      </c>
      <c r="P241" s="12">
        <v>1</v>
      </c>
      <c r="Q241" s="12" t="s">
        <v>2824</v>
      </c>
      <c r="R241" s="31" t="s">
        <v>2825</v>
      </c>
      <c r="S241" t="s">
        <v>2839</v>
      </c>
      <c r="T241">
        <v>239</v>
      </c>
      <c r="AI241" s="2"/>
    </row>
    <row r="242" spans="1:35" x14ac:dyDescent="0.25">
      <c r="A242" t="str">
        <f t="shared" si="3"/>
        <v>0240</v>
      </c>
      <c r="B242" s="2" t="s">
        <v>1940</v>
      </c>
      <c r="C242" t="s">
        <v>1939</v>
      </c>
      <c r="D242" t="s">
        <v>349</v>
      </c>
      <c r="E242" t="s">
        <v>350</v>
      </c>
      <c r="F242" t="s">
        <v>1202</v>
      </c>
      <c r="G242" t="s">
        <v>1203</v>
      </c>
      <c r="I242" t="s">
        <v>1204</v>
      </c>
      <c r="J242" t="s">
        <v>344</v>
      </c>
      <c r="K242" s="2" t="s">
        <v>1205</v>
      </c>
      <c r="L242" t="s">
        <v>1206</v>
      </c>
      <c r="M242" t="s">
        <v>1207</v>
      </c>
      <c r="N242" t="s">
        <v>1208</v>
      </c>
      <c r="O242" t="s">
        <v>2977</v>
      </c>
      <c r="P242" s="12">
        <v>1</v>
      </c>
      <c r="Q242" s="12" t="s">
        <v>2824</v>
      </c>
      <c r="R242" s="31" t="s">
        <v>2825</v>
      </c>
      <c r="S242" t="s">
        <v>2826</v>
      </c>
      <c r="T242">
        <v>240</v>
      </c>
      <c r="AI242" s="2"/>
    </row>
    <row r="243" spans="1:35" x14ac:dyDescent="0.25">
      <c r="A243" t="str">
        <f t="shared" si="3"/>
        <v>0241</v>
      </c>
      <c r="B243" s="2" t="s">
        <v>3114</v>
      </c>
      <c r="C243" t="s">
        <v>3115</v>
      </c>
      <c r="D243" t="s">
        <v>349</v>
      </c>
      <c r="E243" t="s">
        <v>350</v>
      </c>
      <c r="F243" t="s">
        <v>1285</v>
      </c>
      <c r="G243" t="s">
        <v>1286</v>
      </c>
      <c r="I243" t="s">
        <v>1287</v>
      </c>
      <c r="J243" t="s">
        <v>344</v>
      </c>
      <c r="K243" s="2" t="s">
        <v>1288</v>
      </c>
      <c r="L243" t="s">
        <v>1289</v>
      </c>
      <c r="M243" t="s">
        <v>1290</v>
      </c>
      <c r="N243" t="s">
        <v>3005</v>
      </c>
      <c r="O243" t="s">
        <v>2830</v>
      </c>
      <c r="P243" s="12">
        <v>0</v>
      </c>
      <c r="Q243" s="12" t="s">
        <v>2824</v>
      </c>
      <c r="R243" s="31" t="s">
        <v>2825</v>
      </c>
      <c r="S243" t="s">
        <v>2826</v>
      </c>
      <c r="T243">
        <v>241</v>
      </c>
      <c r="AI243" s="2"/>
    </row>
    <row r="244" spans="1:35" x14ac:dyDescent="0.25">
      <c r="A244" t="str">
        <f t="shared" si="3"/>
        <v>0242</v>
      </c>
      <c r="B244" s="2" t="s">
        <v>1942</v>
      </c>
      <c r="C244" t="s">
        <v>1941</v>
      </c>
      <c r="D244" t="s">
        <v>349</v>
      </c>
      <c r="E244" t="s">
        <v>350</v>
      </c>
      <c r="F244" t="s">
        <v>1943</v>
      </c>
      <c r="G244" t="s">
        <v>1944</v>
      </c>
      <c r="I244" t="s">
        <v>1941</v>
      </c>
      <c r="J244" t="s">
        <v>344</v>
      </c>
      <c r="K244" s="2" t="s">
        <v>1945</v>
      </c>
      <c r="L244" t="s">
        <v>1946</v>
      </c>
      <c r="M244" t="s">
        <v>1947</v>
      </c>
      <c r="N244" t="s">
        <v>1948</v>
      </c>
      <c r="O244" t="s">
        <v>2831</v>
      </c>
      <c r="P244" s="12">
        <v>1</v>
      </c>
      <c r="Q244" s="12" t="s">
        <v>2824</v>
      </c>
      <c r="R244" s="31" t="s">
        <v>2825</v>
      </c>
      <c r="S244" t="s">
        <v>2826</v>
      </c>
      <c r="T244">
        <v>242</v>
      </c>
      <c r="AI244" s="2"/>
    </row>
    <row r="245" spans="1:35" x14ac:dyDescent="0.25">
      <c r="A245" t="str">
        <f t="shared" si="3"/>
        <v>0243</v>
      </c>
      <c r="B245" s="2" t="s">
        <v>1963</v>
      </c>
      <c r="C245" t="s">
        <v>1962</v>
      </c>
      <c r="D245" t="s">
        <v>349</v>
      </c>
      <c r="E245" t="s">
        <v>350</v>
      </c>
      <c r="F245" t="s">
        <v>1964</v>
      </c>
      <c r="G245" t="s">
        <v>1965</v>
      </c>
      <c r="I245" t="s">
        <v>1962</v>
      </c>
      <c r="J245" t="s">
        <v>344</v>
      </c>
      <c r="K245" s="2" t="s">
        <v>1966</v>
      </c>
      <c r="L245" t="s">
        <v>1967</v>
      </c>
      <c r="M245" t="s">
        <v>1968</v>
      </c>
      <c r="N245" t="s">
        <v>1969</v>
      </c>
      <c r="O245" t="s">
        <v>2823</v>
      </c>
      <c r="P245" s="12">
        <v>1</v>
      </c>
      <c r="Q245" s="12" t="s">
        <v>2838</v>
      </c>
      <c r="R245" s="31" t="s">
        <v>2825</v>
      </c>
      <c r="S245" t="s">
        <v>2839</v>
      </c>
      <c r="T245">
        <v>243</v>
      </c>
      <c r="AI245" s="2"/>
    </row>
    <row r="246" spans="1:35" x14ac:dyDescent="0.25">
      <c r="A246" t="str">
        <f t="shared" si="3"/>
        <v>0244</v>
      </c>
      <c r="B246" s="2" t="s">
        <v>1974</v>
      </c>
      <c r="C246" t="s">
        <v>1973</v>
      </c>
      <c r="D246" t="s">
        <v>349</v>
      </c>
      <c r="E246" t="s">
        <v>350</v>
      </c>
      <c r="F246" t="s">
        <v>3116</v>
      </c>
      <c r="G246" t="s">
        <v>1976</v>
      </c>
      <c r="I246" t="s">
        <v>1973</v>
      </c>
      <c r="J246" t="s">
        <v>344</v>
      </c>
      <c r="K246" s="2" t="s">
        <v>1977</v>
      </c>
      <c r="L246" t="s">
        <v>1978</v>
      </c>
      <c r="M246" t="s">
        <v>1979</v>
      </c>
      <c r="N246" t="s">
        <v>3117</v>
      </c>
      <c r="O246" t="s">
        <v>2823</v>
      </c>
      <c r="P246" s="12">
        <v>1</v>
      </c>
      <c r="Q246" s="12" t="s">
        <v>2824</v>
      </c>
      <c r="R246" s="31" t="s">
        <v>2825</v>
      </c>
      <c r="S246" t="s">
        <v>2826</v>
      </c>
      <c r="T246">
        <v>244</v>
      </c>
      <c r="AI246" s="2"/>
    </row>
    <row r="247" spans="1:35" x14ac:dyDescent="0.25">
      <c r="A247" t="str">
        <f t="shared" si="3"/>
        <v>0245</v>
      </c>
      <c r="B247" s="2" t="s">
        <v>3118</v>
      </c>
      <c r="C247" t="s">
        <v>3119</v>
      </c>
      <c r="D247" t="s">
        <v>349</v>
      </c>
      <c r="E247" t="s">
        <v>350</v>
      </c>
      <c r="F247" t="s">
        <v>675</v>
      </c>
      <c r="G247" t="s">
        <v>676</v>
      </c>
      <c r="I247" t="s">
        <v>677</v>
      </c>
      <c r="J247" t="s">
        <v>344</v>
      </c>
      <c r="K247" s="2" t="s">
        <v>678</v>
      </c>
      <c r="L247" t="s">
        <v>3120</v>
      </c>
      <c r="M247" t="s">
        <v>680</v>
      </c>
      <c r="N247" t="s">
        <v>681</v>
      </c>
      <c r="O247" t="s">
        <v>2830</v>
      </c>
      <c r="P247" s="12">
        <v>0</v>
      </c>
      <c r="Q247" s="12" t="s">
        <v>2824</v>
      </c>
      <c r="R247" s="31" t="s">
        <v>2825</v>
      </c>
      <c r="S247" t="s">
        <v>2826</v>
      </c>
      <c r="T247">
        <v>245</v>
      </c>
      <c r="AI247" s="2"/>
    </row>
    <row r="248" spans="1:35" x14ac:dyDescent="0.25">
      <c r="A248" t="str">
        <f t="shared" si="3"/>
        <v>0246</v>
      </c>
      <c r="B248" s="2" t="s">
        <v>1981</v>
      </c>
      <c r="C248" t="s">
        <v>1980</v>
      </c>
      <c r="D248" t="s">
        <v>349</v>
      </c>
      <c r="E248" t="s">
        <v>350</v>
      </c>
      <c r="F248" t="s">
        <v>1982</v>
      </c>
      <c r="G248" t="s">
        <v>1983</v>
      </c>
      <c r="I248" t="s">
        <v>1980</v>
      </c>
      <c r="J248" t="s">
        <v>344</v>
      </c>
      <c r="K248" s="2" t="s">
        <v>1984</v>
      </c>
      <c r="L248" t="s">
        <v>1985</v>
      </c>
      <c r="M248" t="s">
        <v>1986</v>
      </c>
      <c r="N248" t="s">
        <v>1987</v>
      </c>
      <c r="O248" t="s">
        <v>2823</v>
      </c>
      <c r="P248" s="12">
        <v>1</v>
      </c>
      <c r="Q248" s="12" t="s">
        <v>2824</v>
      </c>
      <c r="R248" s="31" t="s">
        <v>2825</v>
      </c>
      <c r="S248" t="s">
        <v>2826</v>
      </c>
      <c r="T248">
        <v>246</v>
      </c>
      <c r="AI248" s="2"/>
    </row>
    <row r="249" spans="1:35" x14ac:dyDescent="0.25">
      <c r="A249" t="str">
        <f t="shared" si="3"/>
        <v>0247</v>
      </c>
      <c r="B249" s="2" t="s">
        <v>3121</v>
      </c>
      <c r="C249" t="s">
        <v>3122</v>
      </c>
      <c r="D249" t="s">
        <v>349</v>
      </c>
      <c r="E249" t="s">
        <v>350</v>
      </c>
      <c r="F249" t="s">
        <v>903</v>
      </c>
      <c r="G249" t="s">
        <v>904</v>
      </c>
      <c r="I249" t="s">
        <v>905</v>
      </c>
      <c r="J249" t="s">
        <v>344</v>
      </c>
      <c r="K249" s="2" t="s">
        <v>906</v>
      </c>
      <c r="L249" t="s">
        <v>907</v>
      </c>
      <c r="M249" t="s">
        <v>908</v>
      </c>
      <c r="N249" t="s">
        <v>909</v>
      </c>
      <c r="O249" t="s">
        <v>2830</v>
      </c>
      <c r="P249" s="12">
        <v>0</v>
      </c>
      <c r="Q249" s="12" t="s">
        <v>2824</v>
      </c>
      <c r="R249" s="31" t="s">
        <v>2825</v>
      </c>
      <c r="S249" t="s">
        <v>2826</v>
      </c>
      <c r="T249">
        <v>247</v>
      </c>
      <c r="AI249" s="2"/>
    </row>
    <row r="250" spans="1:35" x14ac:dyDescent="0.25">
      <c r="A250" t="str">
        <f t="shared" si="3"/>
        <v>0248</v>
      </c>
      <c r="B250" s="2" t="s">
        <v>1989</v>
      </c>
      <c r="C250" t="s">
        <v>1988</v>
      </c>
      <c r="D250" t="s">
        <v>349</v>
      </c>
      <c r="E250" t="s">
        <v>350</v>
      </c>
      <c r="F250" t="s">
        <v>1990</v>
      </c>
      <c r="G250" t="s">
        <v>1991</v>
      </c>
      <c r="I250" t="s">
        <v>1988</v>
      </c>
      <c r="J250" t="s">
        <v>344</v>
      </c>
      <c r="K250" s="2" t="s">
        <v>1992</v>
      </c>
      <c r="L250" t="s">
        <v>1993</v>
      </c>
      <c r="M250" t="s">
        <v>1994</v>
      </c>
      <c r="N250" t="s">
        <v>3123</v>
      </c>
      <c r="O250" t="s">
        <v>2823</v>
      </c>
      <c r="P250" s="12">
        <v>1</v>
      </c>
      <c r="Q250" s="12" t="s">
        <v>2838</v>
      </c>
      <c r="R250" s="31" t="s">
        <v>2825</v>
      </c>
      <c r="S250" t="s">
        <v>2826</v>
      </c>
      <c r="T250">
        <v>248</v>
      </c>
      <c r="AI250" s="2"/>
    </row>
    <row r="251" spans="1:35" x14ac:dyDescent="0.25">
      <c r="A251" t="str">
        <f t="shared" si="3"/>
        <v>0249</v>
      </c>
      <c r="B251" s="2" t="s">
        <v>1996</v>
      </c>
      <c r="C251" t="s">
        <v>1995</v>
      </c>
      <c r="D251" t="s">
        <v>349</v>
      </c>
      <c r="E251" t="s">
        <v>350</v>
      </c>
      <c r="F251" t="s">
        <v>566</v>
      </c>
      <c r="G251" t="s">
        <v>1997</v>
      </c>
      <c r="I251" t="s">
        <v>1995</v>
      </c>
      <c r="J251" t="s">
        <v>344</v>
      </c>
      <c r="K251" s="2" t="s">
        <v>1232</v>
      </c>
      <c r="L251" t="s">
        <v>1998</v>
      </c>
      <c r="M251" t="s">
        <v>1234</v>
      </c>
      <c r="N251" t="s">
        <v>572</v>
      </c>
      <c r="O251" t="s">
        <v>2831</v>
      </c>
      <c r="P251" s="12">
        <v>1</v>
      </c>
      <c r="Q251" s="12" t="s">
        <v>2824</v>
      </c>
      <c r="R251" s="31" t="s">
        <v>2825</v>
      </c>
      <c r="S251" t="s">
        <v>2839</v>
      </c>
      <c r="T251">
        <v>249</v>
      </c>
      <c r="AI251" s="2"/>
    </row>
    <row r="252" spans="1:35" x14ac:dyDescent="0.25">
      <c r="A252" t="str">
        <f t="shared" si="3"/>
        <v>0250</v>
      </c>
      <c r="B252" s="2" t="s">
        <v>1999</v>
      </c>
      <c r="C252" t="s">
        <v>1849</v>
      </c>
      <c r="D252" t="s">
        <v>349</v>
      </c>
      <c r="E252" t="s">
        <v>350</v>
      </c>
      <c r="F252" t="s">
        <v>1479</v>
      </c>
      <c r="G252" t="s">
        <v>1480</v>
      </c>
      <c r="I252" t="s">
        <v>1481</v>
      </c>
      <c r="J252" t="s">
        <v>344</v>
      </c>
      <c r="K252" s="2" t="s">
        <v>1482</v>
      </c>
      <c r="L252" t="s">
        <v>2000</v>
      </c>
      <c r="M252" t="s">
        <v>1484</v>
      </c>
      <c r="N252" t="s">
        <v>3034</v>
      </c>
      <c r="O252" t="s">
        <v>2845</v>
      </c>
      <c r="P252" s="12">
        <v>1</v>
      </c>
      <c r="Q252" s="12" t="s">
        <v>2824</v>
      </c>
      <c r="R252" s="31" t="s">
        <v>2825</v>
      </c>
      <c r="S252" t="s">
        <v>2826</v>
      </c>
      <c r="T252">
        <v>250</v>
      </c>
      <c r="AI252" s="2"/>
    </row>
    <row r="253" spans="1:35" x14ac:dyDescent="0.25">
      <c r="A253" t="str">
        <f t="shared" si="3"/>
        <v>0251</v>
      </c>
      <c r="B253" s="2" t="s">
        <v>2001</v>
      </c>
      <c r="C253" t="s">
        <v>1772</v>
      </c>
      <c r="D253" t="s">
        <v>349</v>
      </c>
      <c r="E253" t="s">
        <v>350</v>
      </c>
      <c r="F253" t="s">
        <v>2002</v>
      </c>
      <c r="G253" t="s">
        <v>2003</v>
      </c>
      <c r="I253" t="s">
        <v>1772</v>
      </c>
      <c r="J253" t="s">
        <v>344</v>
      </c>
      <c r="K253" s="2" t="s">
        <v>1773</v>
      </c>
      <c r="L253" t="s">
        <v>2004</v>
      </c>
      <c r="M253" t="s">
        <v>2005</v>
      </c>
      <c r="N253" t="s">
        <v>2006</v>
      </c>
      <c r="O253" t="s">
        <v>2823</v>
      </c>
      <c r="P253" s="12">
        <v>1</v>
      </c>
      <c r="Q253" s="12" t="s">
        <v>2824</v>
      </c>
      <c r="R253" s="31" t="s">
        <v>2825</v>
      </c>
      <c r="S253" t="s">
        <v>2826</v>
      </c>
      <c r="T253">
        <v>251</v>
      </c>
      <c r="AI253" s="2"/>
    </row>
    <row r="254" spans="1:35" x14ac:dyDescent="0.25">
      <c r="A254" t="str">
        <f t="shared" si="3"/>
        <v>0252</v>
      </c>
      <c r="B254" s="2" t="s">
        <v>2008</v>
      </c>
      <c r="C254" t="s">
        <v>2007</v>
      </c>
      <c r="D254" t="s">
        <v>349</v>
      </c>
      <c r="E254" t="s">
        <v>350</v>
      </c>
      <c r="F254" t="s">
        <v>2009</v>
      </c>
      <c r="G254" t="s">
        <v>2010</v>
      </c>
      <c r="I254" t="s">
        <v>2007</v>
      </c>
      <c r="J254" t="s">
        <v>344</v>
      </c>
      <c r="K254" s="2" t="s">
        <v>2011</v>
      </c>
      <c r="L254" t="s">
        <v>2012</v>
      </c>
      <c r="M254" t="s">
        <v>2013</v>
      </c>
      <c r="N254" t="s">
        <v>2014</v>
      </c>
      <c r="O254" t="s">
        <v>2823</v>
      </c>
      <c r="P254" s="12">
        <v>1</v>
      </c>
      <c r="Q254" s="12" t="s">
        <v>2824</v>
      </c>
      <c r="R254" s="31" t="s">
        <v>2825</v>
      </c>
      <c r="S254" t="s">
        <v>2826</v>
      </c>
      <c r="T254">
        <v>252</v>
      </c>
      <c r="AI254" s="2"/>
    </row>
    <row r="255" spans="1:35" x14ac:dyDescent="0.25">
      <c r="A255" t="str">
        <f t="shared" si="3"/>
        <v>0253</v>
      </c>
      <c r="B255" s="2" t="s">
        <v>2016</v>
      </c>
      <c r="C255" t="s">
        <v>2015</v>
      </c>
      <c r="D255" t="s">
        <v>349</v>
      </c>
      <c r="E255" t="s">
        <v>350</v>
      </c>
      <c r="F255" t="s">
        <v>2698</v>
      </c>
      <c r="G255" t="s">
        <v>2539</v>
      </c>
      <c r="I255" t="s">
        <v>2015</v>
      </c>
      <c r="J255" t="s">
        <v>344</v>
      </c>
      <c r="K255" s="2" t="s">
        <v>2540</v>
      </c>
      <c r="L255" t="s">
        <v>2541</v>
      </c>
      <c r="M255" t="s">
        <v>2542</v>
      </c>
      <c r="N255" t="s">
        <v>2699</v>
      </c>
      <c r="O255" t="s">
        <v>2845</v>
      </c>
      <c r="P255" s="12">
        <v>1</v>
      </c>
      <c r="Q255" s="12" t="s">
        <v>2824</v>
      </c>
      <c r="R255" s="31" t="s">
        <v>2825</v>
      </c>
      <c r="S255" t="s">
        <v>2839</v>
      </c>
      <c r="T255">
        <v>253</v>
      </c>
      <c r="AI255" s="2"/>
    </row>
    <row r="256" spans="1:35" x14ac:dyDescent="0.25">
      <c r="A256" t="str">
        <f t="shared" si="3"/>
        <v>0254</v>
      </c>
      <c r="B256" s="2" t="s">
        <v>3124</v>
      </c>
      <c r="C256" t="s">
        <v>3125</v>
      </c>
      <c r="D256" t="s">
        <v>349</v>
      </c>
      <c r="E256" t="s">
        <v>350</v>
      </c>
      <c r="F256" t="s">
        <v>2227</v>
      </c>
      <c r="G256" t="s">
        <v>1702</v>
      </c>
      <c r="I256" t="s">
        <v>1703</v>
      </c>
      <c r="J256" t="s">
        <v>344</v>
      </c>
      <c r="K256" s="2" t="s">
        <v>1704</v>
      </c>
      <c r="L256" t="s">
        <v>1705</v>
      </c>
      <c r="M256" t="s">
        <v>1706</v>
      </c>
      <c r="N256" t="s">
        <v>3126</v>
      </c>
      <c r="O256" t="s">
        <v>2830</v>
      </c>
      <c r="P256" s="12">
        <v>0</v>
      </c>
      <c r="Q256" s="12" t="s">
        <v>2824</v>
      </c>
      <c r="R256" s="31" t="s">
        <v>2825</v>
      </c>
      <c r="S256" t="s">
        <v>2826</v>
      </c>
      <c r="T256">
        <v>254</v>
      </c>
      <c r="AI256" s="2"/>
    </row>
    <row r="257" spans="1:35" x14ac:dyDescent="0.25">
      <c r="A257" t="str">
        <f t="shared" si="3"/>
        <v>0255</v>
      </c>
      <c r="B257" s="2" t="s">
        <v>3127</v>
      </c>
      <c r="C257" t="s">
        <v>3128</v>
      </c>
      <c r="D257" t="s">
        <v>349</v>
      </c>
      <c r="E257" t="s">
        <v>350</v>
      </c>
      <c r="F257" t="s">
        <v>2583</v>
      </c>
      <c r="G257" t="s">
        <v>3129</v>
      </c>
      <c r="I257" t="s">
        <v>462</v>
      </c>
      <c r="J257" t="s">
        <v>344</v>
      </c>
      <c r="K257" s="2" t="s">
        <v>463</v>
      </c>
      <c r="L257" t="s">
        <v>464</v>
      </c>
      <c r="M257" t="s">
        <v>465</v>
      </c>
      <c r="N257" t="s">
        <v>2584</v>
      </c>
      <c r="O257" t="s">
        <v>2830</v>
      </c>
      <c r="P257" s="12">
        <v>0</v>
      </c>
      <c r="Q257" s="12" t="s">
        <v>2824</v>
      </c>
      <c r="R257" s="31" t="s">
        <v>2825</v>
      </c>
      <c r="S257" t="s">
        <v>2826</v>
      </c>
      <c r="T257">
        <v>255</v>
      </c>
      <c r="AI257" s="2"/>
    </row>
    <row r="258" spans="1:35" x14ac:dyDescent="0.25">
      <c r="A258" t="str">
        <f t="shared" si="3"/>
        <v>0256</v>
      </c>
      <c r="B258" s="2" t="s">
        <v>3130</v>
      </c>
      <c r="C258" t="s">
        <v>3131</v>
      </c>
      <c r="D258" t="s">
        <v>349</v>
      </c>
      <c r="E258" t="s">
        <v>350</v>
      </c>
      <c r="F258" t="s">
        <v>615</v>
      </c>
      <c r="G258" t="s">
        <v>616</v>
      </c>
      <c r="I258" t="s">
        <v>617</v>
      </c>
      <c r="J258" t="s">
        <v>344</v>
      </c>
      <c r="K258" s="2" t="s">
        <v>618</v>
      </c>
      <c r="L258" t="s">
        <v>2881</v>
      </c>
      <c r="M258" t="s">
        <v>619</v>
      </c>
      <c r="N258" t="s">
        <v>620</v>
      </c>
      <c r="O258" t="s">
        <v>2830</v>
      </c>
      <c r="P258" s="12">
        <v>0</v>
      </c>
      <c r="Q258" s="12" t="s">
        <v>2824</v>
      </c>
      <c r="R258" s="31" t="s">
        <v>2825</v>
      </c>
      <c r="S258" t="s">
        <v>2826</v>
      </c>
      <c r="T258">
        <v>256</v>
      </c>
      <c r="AI258" s="2"/>
    </row>
    <row r="259" spans="1:35" x14ac:dyDescent="0.25">
      <c r="A259" t="str">
        <f t="shared" si="3"/>
        <v>0257</v>
      </c>
      <c r="B259" s="2" t="s">
        <v>3132</v>
      </c>
      <c r="C259" t="s">
        <v>3133</v>
      </c>
      <c r="D259" t="s">
        <v>349</v>
      </c>
      <c r="E259" t="s">
        <v>350</v>
      </c>
      <c r="F259" t="s">
        <v>1285</v>
      </c>
      <c r="G259" t="s">
        <v>1286</v>
      </c>
      <c r="I259" t="s">
        <v>1287</v>
      </c>
      <c r="J259" t="s">
        <v>344</v>
      </c>
      <c r="K259" s="2" t="s">
        <v>1288</v>
      </c>
      <c r="L259" t="s">
        <v>1289</v>
      </c>
      <c r="M259" t="s">
        <v>1290</v>
      </c>
      <c r="N259" t="s">
        <v>3005</v>
      </c>
      <c r="O259" t="s">
        <v>2830</v>
      </c>
      <c r="P259" s="12">
        <v>0</v>
      </c>
      <c r="Q259" s="12" t="s">
        <v>2824</v>
      </c>
      <c r="R259" s="31" t="s">
        <v>2825</v>
      </c>
      <c r="S259" t="s">
        <v>2826</v>
      </c>
      <c r="T259">
        <v>257</v>
      </c>
      <c r="AI259" s="2"/>
    </row>
    <row r="260" spans="1:35" x14ac:dyDescent="0.25">
      <c r="A260" t="str">
        <f t="shared" ref="A260:A323" si="4">LEFT(B260,4)</f>
        <v>0258</v>
      </c>
      <c r="B260" s="2" t="s">
        <v>2019</v>
      </c>
      <c r="C260" t="s">
        <v>554</v>
      </c>
      <c r="D260" t="s">
        <v>349</v>
      </c>
      <c r="E260" t="s">
        <v>350</v>
      </c>
      <c r="F260" t="s">
        <v>3134</v>
      </c>
      <c r="G260" t="s">
        <v>2020</v>
      </c>
      <c r="I260" t="s">
        <v>554</v>
      </c>
      <c r="J260" t="s">
        <v>344</v>
      </c>
      <c r="K260" s="2" t="s">
        <v>555</v>
      </c>
      <c r="L260" t="s">
        <v>2021</v>
      </c>
      <c r="M260" t="s">
        <v>2022</v>
      </c>
      <c r="N260" t="s">
        <v>3135</v>
      </c>
      <c r="O260" t="s">
        <v>2823</v>
      </c>
      <c r="P260" s="12">
        <v>1</v>
      </c>
      <c r="Q260" s="12" t="s">
        <v>2838</v>
      </c>
      <c r="R260" s="31" t="s">
        <v>2825</v>
      </c>
      <c r="S260" t="s">
        <v>2826</v>
      </c>
      <c r="T260">
        <v>258</v>
      </c>
      <c r="AI260" s="2"/>
    </row>
    <row r="261" spans="1:35" x14ac:dyDescent="0.25">
      <c r="A261" t="str">
        <f t="shared" si="4"/>
        <v>0259</v>
      </c>
      <c r="B261" s="2" t="s">
        <v>3136</v>
      </c>
      <c r="C261" t="s">
        <v>3137</v>
      </c>
      <c r="D261" t="s">
        <v>349</v>
      </c>
      <c r="E261" t="s">
        <v>350</v>
      </c>
      <c r="F261" t="s">
        <v>2227</v>
      </c>
      <c r="G261" t="s">
        <v>1702</v>
      </c>
      <c r="I261" t="s">
        <v>1703</v>
      </c>
      <c r="J261" t="s">
        <v>344</v>
      </c>
      <c r="K261" s="2" t="s">
        <v>1704</v>
      </c>
      <c r="L261" t="s">
        <v>1705</v>
      </c>
      <c r="M261" t="s">
        <v>1706</v>
      </c>
      <c r="N261" t="s">
        <v>3126</v>
      </c>
      <c r="O261" t="s">
        <v>2830</v>
      </c>
      <c r="P261" s="12">
        <v>0</v>
      </c>
      <c r="Q261" s="12" t="s">
        <v>2824</v>
      </c>
      <c r="R261" s="31" t="s">
        <v>2825</v>
      </c>
      <c r="S261" t="s">
        <v>2826</v>
      </c>
      <c r="T261">
        <v>259</v>
      </c>
      <c r="AI261" s="2"/>
    </row>
    <row r="262" spans="1:35" x14ac:dyDescent="0.25">
      <c r="A262" t="str">
        <f t="shared" si="4"/>
        <v>0260</v>
      </c>
      <c r="B262" s="2" t="s">
        <v>3138</v>
      </c>
      <c r="C262" t="s">
        <v>3139</v>
      </c>
      <c r="D262" t="s">
        <v>349</v>
      </c>
      <c r="E262" t="s">
        <v>350</v>
      </c>
      <c r="F262" t="s">
        <v>1033</v>
      </c>
      <c r="G262" t="s">
        <v>3097</v>
      </c>
      <c r="I262" t="s">
        <v>1036</v>
      </c>
      <c r="J262" t="s">
        <v>344</v>
      </c>
      <c r="K262" s="2" t="s">
        <v>1037</v>
      </c>
      <c r="L262" t="s">
        <v>3098</v>
      </c>
      <c r="M262" t="s">
        <v>1039</v>
      </c>
      <c r="N262" t="s">
        <v>1040</v>
      </c>
      <c r="O262" t="s">
        <v>2830</v>
      </c>
      <c r="P262" s="12">
        <v>0</v>
      </c>
      <c r="Q262" s="12" t="s">
        <v>2824</v>
      </c>
      <c r="R262" s="31" t="s">
        <v>2825</v>
      </c>
      <c r="S262" t="s">
        <v>2826</v>
      </c>
      <c r="T262">
        <v>260</v>
      </c>
      <c r="AI262" s="2"/>
    </row>
    <row r="263" spans="1:35" x14ac:dyDescent="0.25">
      <c r="A263" t="str">
        <f t="shared" si="4"/>
        <v>0261</v>
      </c>
      <c r="B263" s="2" t="s">
        <v>2024</v>
      </c>
      <c r="C263" t="s">
        <v>2023</v>
      </c>
      <c r="D263" t="s">
        <v>349</v>
      </c>
      <c r="E263" t="s">
        <v>350</v>
      </c>
      <c r="F263" t="s">
        <v>2025</v>
      </c>
      <c r="G263" t="s">
        <v>2026</v>
      </c>
      <c r="I263" t="s">
        <v>2023</v>
      </c>
      <c r="J263" t="s">
        <v>344</v>
      </c>
      <c r="K263" s="2" t="s">
        <v>2027</v>
      </c>
      <c r="L263" t="s">
        <v>2028</v>
      </c>
      <c r="M263" t="s">
        <v>2029</v>
      </c>
      <c r="N263" t="s">
        <v>2030</v>
      </c>
      <c r="O263" t="s">
        <v>2823</v>
      </c>
      <c r="P263" s="12">
        <v>1</v>
      </c>
      <c r="Q263" s="12" t="s">
        <v>2824</v>
      </c>
      <c r="R263" s="31" t="s">
        <v>2825</v>
      </c>
      <c r="S263" t="s">
        <v>2826</v>
      </c>
      <c r="T263">
        <v>261</v>
      </c>
      <c r="AI263" s="2"/>
    </row>
    <row r="264" spans="1:35" x14ac:dyDescent="0.25">
      <c r="A264" t="str">
        <f t="shared" si="4"/>
        <v>0262</v>
      </c>
      <c r="B264" s="2" t="s">
        <v>2031</v>
      </c>
      <c r="C264" t="s">
        <v>1909</v>
      </c>
      <c r="D264" t="s">
        <v>349</v>
      </c>
      <c r="E264" t="s">
        <v>350</v>
      </c>
      <c r="F264" t="s">
        <v>2032</v>
      </c>
      <c r="G264" t="s">
        <v>439</v>
      </c>
      <c r="I264" t="s">
        <v>1909</v>
      </c>
      <c r="J264" t="s">
        <v>344</v>
      </c>
      <c r="K264" s="2" t="s">
        <v>1910</v>
      </c>
      <c r="L264" t="s">
        <v>2033</v>
      </c>
      <c r="M264" t="s">
        <v>2034</v>
      </c>
      <c r="N264" t="s">
        <v>2035</v>
      </c>
      <c r="O264" t="s">
        <v>2823</v>
      </c>
      <c r="P264" s="12">
        <v>1</v>
      </c>
      <c r="Q264" s="12" t="s">
        <v>2824</v>
      </c>
      <c r="R264" s="31" t="s">
        <v>2825</v>
      </c>
      <c r="S264" t="s">
        <v>2826</v>
      </c>
      <c r="T264">
        <v>262</v>
      </c>
      <c r="AI264" s="2"/>
    </row>
    <row r="265" spans="1:35" x14ac:dyDescent="0.25">
      <c r="A265" t="str">
        <f t="shared" si="4"/>
        <v>0263</v>
      </c>
      <c r="B265" s="2" t="s">
        <v>2037</v>
      </c>
      <c r="C265" t="s">
        <v>2036</v>
      </c>
      <c r="D265" t="s">
        <v>349</v>
      </c>
      <c r="E265" t="s">
        <v>350</v>
      </c>
      <c r="F265" t="s">
        <v>2698</v>
      </c>
      <c r="G265" t="s">
        <v>2038</v>
      </c>
      <c r="I265" t="s">
        <v>2036</v>
      </c>
      <c r="J265" t="s">
        <v>344</v>
      </c>
      <c r="K265" s="2" t="s">
        <v>2039</v>
      </c>
      <c r="L265" t="s">
        <v>2040</v>
      </c>
      <c r="M265" t="s">
        <v>2041</v>
      </c>
      <c r="N265" t="s">
        <v>2699</v>
      </c>
      <c r="O265" t="s">
        <v>2869</v>
      </c>
      <c r="P265" s="12">
        <v>1</v>
      </c>
      <c r="Q265" s="12" t="s">
        <v>2824</v>
      </c>
      <c r="R265" s="31" t="s">
        <v>2825</v>
      </c>
      <c r="S265" t="s">
        <v>2826</v>
      </c>
      <c r="T265">
        <v>263</v>
      </c>
      <c r="AI265" s="2"/>
    </row>
    <row r="266" spans="1:35" x14ac:dyDescent="0.25">
      <c r="A266" t="str">
        <f t="shared" si="4"/>
        <v>0264</v>
      </c>
      <c r="B266" s="2" t="s">
        <v>2043</v>
      </c>
      <c r="C266" t="s">
        <v>2042</v>
      </c>
      <c r="D266" t="s">
        <v>349</v>
      </c>
      <c r="E266" t="s">
        <v>350</v>
      </c>
      <c r="F266" t="s">
        <v>2543</v>
      </c>
      <c r="G266" t="s">
        <v>2044</v>
      </c>
      <c r="I266" t="s">
        <v>2042</v>
      </c>
      <c r="J266" t="s">
        <v>344</v>
      </c>
      <c r="K266" s="2" t="s">
        <v>2045</v>
      </c>
      <c r="L266" t="s">
        <v>2046</v>
      </c>
      <c r="M266" t="s">
        <v>2047</v>
      </c>
      <c r="N266" t="s">
        <v>2544</v>
      </c>
      <c r="O266" t="s">
        <v>2823</v>
      </c>
      <c r="P266" s="12">
        <v>1</v>
      </c>
      <c r="Q266" s="12" t="s">
        <v>2824</v>
      </c>
      <c r="R266" s="31" t="s">
        <v>2825</v>
      </c>
      <c r="S266" t="s">
        <v>2826</v>
      </c>
      <c r="T266">
        <v>264</v>
      </c>
      <c r="AI266" s="2"/>
    </row>
    <row r="267" spans="1:35" x14ac:dyDescent="0.25">
      <c r="A267" t="str">
        <f t="shared" si="4"/>
        <v>0265</v>
      </c>
      <c r="B267" s="2" t="s">
        <v>2049</v>
      </c>
      <c r="C267" t="s">
        <v>2048</v>
      </c>
      <c r="D267" t="s">
        <v>349</v>
      </c>
      <c r="E267" t="s">
        <v>350</v>
      </c>
      <c r="F267" t="s">
        <v>3140</v>
      </c>
      <c r="G267" t="s">
        <v>2050</v>
      </c>
      <c r="I267" t="s">
        <v>2048</v>
      </c>
      <c r="J267" t="s">
        <v>344</v>
      </c>
      <c r="K267" s="2" t="s">
        <v>2051</v>
      </c>
      <c r="L267" t="s">
        <v>2052</v>
      </c>
      <c r="M267" t="s">
        <v>2053</v>
      </c>
      <c r="N267" t="s">
        <v>3141</v>
      </c>
      <c r="O267" t="s">
        <v>2823</v>
      </c>
      <c r="P267" s="12">
        <v>1</v>
      </c>
      <c r="Q267" s="12" t="s">
        <v>2824</v>
      </c>
      <c r="R267" s="31" t="s">
        <v>2825</v>
      </c>
      <c r="S267" t="s">
        <v>2826</v>
      </c>
      <c r="T267">
        <v>265</v>
      </c>
      <c r="AI267" s="2"/>
    </row>
    <row r="268" spans="1:35" x14ac:dyDescent="0.25">
      <c r="A268" t="str">
        <f t="shared" si="4"/>
        <v>0266</v>
      </c>
      <c r="B268" s="2" t="s">
        <v>2055</v>
      </c>
      <c r="C268" t="s">
        <v>2054</v>
      </c>
      <c r="D268" t="s">
        <v>349</v>
      </c>
      <c r="E268" t="s">
        <v>350</v>
      </c>
      <c r="F268" t="s">
        <v>2545</v>
      </c>
      <c r="G268" t="s">
        <v>2056</v>
      </c>
      <c r="I268" t="s">
        <v>2054</v>
      </c>
      <c r="J268" t="s">
        <v>344</v>
      </c>
      <c r="K268" s="2" t="s">
        <v>2057</v>
      </c>
      <c r="L268" t="s">
        <v>2058</v>
      </c>
      <c r="M268" t="s">
        <v>2059</v>
      </c>
      <c r="N268" t="s">
        <v>2546</v>
      </c>
      <c r="O268" t="s">
        <v>2823</v>
      </c>
      <c r="P268" s="12">
        <v>1</v>
      </c>
      <c r="Q268" s="12" t="s">
        <v>2824</v>
      </c>
      <c r="R268" s="31" t="s">
        <v>2825</v>
      </c>
      <c r="S268" t="s">
        <v>2826</v>
      </c>
      <c r="T268">
        <v>266</v>
      </c>
      <c r="AI268" s="2"/>
    </row>
    <row r="269" spans="1:35" x14ac:dyDescent="0.25">
      <c r="A269" t="str">
        <f t="shared" si="4"/>
        <v>0267</v>
      </c>
      <c r="B269" s="2" t="s">
        <v>3142</v>
      </c>
      <c r="C269" t="s">
        <v>3143</v>
      </c>
      <c r="D269" t="s">
        <v>349</v>
      </c>
      <c r="E269" t="s">
        <v>350</v>
      </c>
      <c r="F269" t="s">
        <v>2588</v>
      </c>
      <c r="G269" t="s">
        <v>3144</v>
      </c>
      <c r="H269" t="s">
        <v>3145</v>
      </c>
      <c r="I269" t="s">
        <v>384</v>
      </c>
      <c r="J269" t="s">
        <v>344</v>
      </c>
      <c r="K269" s="2" t="s">
        <v>385</v>
      </c>
      <c r="L269" t="s">
        <v>386</v>
      </c>
      <c r="M269" t="s">
        <v>387</v>
      </c>
      <c r="N269" t="s">
        <v>2589</v>
      </c>
      <c r="O269" t="s">
        <v>2830</v>
      </c>
      <c r="P269" s="12">
        <v>0</v>
      </c>
      <c r="Q269" s="12" t="s">
        <v>2824</v>
      </c>
      <c r="R269" s="31" t="s">
        <v>2825</v>
      </c>
      <c r="S269" t="s">
        <v>2826</v>
      </c>
      <c r="T269">
        <v>267</v>
      </c>
      <c r="AI269" s="2"/>
    </row>
    <row r="270" spans="1:35" x14ac:dyDescent="0.25">
      <c r="A270" t="str">
        <f t="shared" si="4"/>
        <v>0268</v>
      </c>
      <c r="B270" s="2" t="s">
        <v>3146</v>
      </c>
      <c r="C270" t="s">
        <v>3147</v>
      </c>
      <c r="D270" t="s">
        <v>349</v>
      </c>
      <c r="E270" t="s">
        <v>350</v>
      </c>
      <c r="F270" t="s">
        <v>442</v>
      </c>
      <c r="G270" t="s">
        <v>728</v>
      </c>
      <c r="I270" t="s">
        <v>443</v>
      </c>
      <c r="J270" t="s">
        <v>344</v>
      </c>
      <c r="K270" s="2" t="s">
        <v>444</v>
      </c>
      <c r="L270" t="s">
        <v>445</v>
      </c>
      <c r="M270" t="s">
        <v>446</v>
      </c>
      <c r="N270" t="s">
        <v>2854</v>
      </c>
      <c r="O270" t="s">
        <v>2830</v>
      </c>
      <c r="P270" s="12">
        <v>0</v>
      </c>
      <c r="Q270" s="12" t="s">
        <v>2824</v>
      </c>
      <c r="R270" s="31" t="s">
        <v>2825</v>
      </c>
      <c r="S270" t="s">
        <v>2826</v>
      </c>
      <c r="T270">
        <v>268</v>
      </c>
      <c r="AI270" s="2"/>
    </row>
    <row r="271" spans="1:35" x14ac:dyDescent="0.25">
      <c r="A271" t="str">
        <f t="shared" si="4"/>
        <v>0269</v>
      </c>
      <c r="B271" s="2" t="s">
        <v>2066</v>
      </c>
      <c r="C271" t="s">
        <v>2065</v>
      </c>
      <c r="D271" t="s">
        <v>349</v>
      </c>
      <c r="E271" t="s">
        <v>350</v>
      </c>
      <c r="F271" t="s">
        <v>2501</v>
      </c>
      <c r="G271" t="s">
        <v>920</v>
      </c>
      <c r="I271" t="s">
        <v>918</v>
      </c>
      <c r="J271" t="s">
        <v>344</v>
      </c>
      <c r="K271" s="2" t="s">
        <v>921</v>
      </c>
      <c r="L271" t="s">
        <v>922</v>
      </c>
      <c r="M271" t="s">
        <v>923</v>
      </c>
      <c r="N271" t="s">
        <v>2502</v>
      </c>
      <c r="O271" t="s">
        <v>2869</v>
      </c>
      <c r="P271" s="12">
        <v>1</v>
      </c>
      <c r="Q271" s="12" t="s">
        <v>2824</v>
      </c>
      <c r="R271" s="31" t="s">
        <v>2825</v>
      </c>
      <c r="S271" t="s">
        <v>2826</v>
      </c>
      <c r="T271">
        <v>269</v>
      </c>
      <c r="AI271" s="2"/>
    </row>
    <row r="272" spans="1:35" x14ac:dyDescent="0.25">
      <c r="A272" t="str">
        <f t="shared" si="4"/>
        <v>0270</v>
      </c>
      <c r="B272" s="2" t="s">
        <v>3148</v>
      </c>
      <c r="C272" t="s">
        <v>3149</v>
      </c>
      <c r="D272" t="s">
        <v>349</v>
      </c>
      <c r="E272" t="s">
        <v>350</v>
      </c>
      <c r="F272" t="s">
        <v>491</v>
      </c>
      <c r="G272" t="s">
        <v>3150</v>
      </c>
      <c r="I272" t="s">
        <v>2812</v>
      </c>
      <c r="J272" t="s">
        <v>344</v>
      </c>
      <c r="K272" s="2" t="s">
        <v>3151</v>
      </c>
      <c r="L272" t="s">
        <v>3152</v>
      </c>
      <c r="M272" t="s">
        <v>3153</v>
      </c>
      <c r="N272" t="s">
        <v>494</v>
      </c>
      <c r="O272" t="s">
        <v>2830</v>
      </c>
      <c r="P272" s="12">
        <v>0</v>
      </c>
      <c r="Q272" s="12" t="s">
        <v>2824</v>
      </c>
      <c r="R272" s="31" t="s">
        <v>2825</v>
      </c>
      <c r="S272" t="s">
        <v>2826</v>
      </c>
      <c r="T272">
        <v>270</v>
      </c>
      <c r="AI272" s="2"/>
    </row>
    <row r="273" spans="1:35" x14ac:dyDescent="0.25">
      <c r="A273" t="str">
        <f t="shared" si="4"/>
        <v>0271</v>
      </c>
      <c r="B273" s="2" t="s">
        <v>2068</v>
      </c>
      <c r="C273" t="s">
        <v>2067</v>
      </c>
      <c r="D273" t="s">
        <v>349</v>
      </c>
      <c r="E273" t="s">
        <v>350</v>
      </c>
      <c r="F273" t="s">
        <v>2069</v>
      </c>
      <c r="G273" t="s">
        <v>2070</v>
      </c>
      <c r="I273" t="s">
        <v>2067</v>
      </c>
      <c r="J273" t="s">
        <v>344</v>
      </c>
      <c r="K273" s="2" t="s">
        <v>2071</v>
      </c>
      <c r="L273" t="s">
        <v>2072</v>
      </c>
      <c r="M273" t="s">
        <v>2073</v>
      </c>
      <c r="N273" t="s">
        <v>2074</v>
      </c>
      <c r="O273" t="s">
        <v>2823</v>
      </c>
      <c r="P273" s="12">
        <v>1</v>
      </c>
      <c r="Q273" s="12" t="s">
        <v>2824</v>
      </c>
      <c r="R273" s="31" t="s">
        <v>2825</v>
      </c>
      <c r="S273" t="s">
        <v>2839</v>
      </c>
      <c r="T273">
        <v>271</v>
      </c>
      <c r="AI273" s="2"/>
    </row>
    <row r="274" spans="1:35" x14ac:dyDescent="0.25">
      <c r="A274" t="str">
        <f t="shared" si="4"/>
        <v>0272</v>
      </c>
      <c r="B274" s="2" t="s">
        <v>2076</v>
      </c>
      <c r="C274" t="s">
        <v>2075</v>
      </c>
      <c r="D274" t="s">
        <v>349</v>
      </c>
      <c r="E274" t="s">
        <v>350</v>
      </c>
      <c r="F274" t="s">
        <v>986</v>
      </c>
      <c r="G274" t="s">
        <v>987</v>
      </c>
      <c r="I274" t="s">
        <v>984</v>
      </c>
      <c r="J274" t="s">
        <v>344</v>
      </c>
      <c r="K274" s="2" t="s">
        <v>988</v>
      </c>
      <c r="L274" t="s">
        <v>989</v>
      </c>
      <c r="M274" t="s">
        <v>990</v>
      </c>
      <c r="N274" t="s">
        <v>991</v>
      </c>
      <c r="O274" t="s">
        <v>2845</v>
      </c>
      <c r="P274" s="12">
        <v>1</v>
      </c>
      <c r="Q274" s="12" t="s">
        <v>2824</v>
      </c>
      <c r="R274" s="31" t="s">
        <v>2825</v>
      </c>
      <c r="S274" t="s">
        <v>2826</v>
      </c>
      <c r="T274">
        <v>272</v>
      </c>
      <c r="AI274" s="2"/>
    </row>
    <row r="275" spans="1:35" x14ac:dyDescent="0.25">
      <c r="A275" t="str">
        <f t="shared" si="4"/>
        <v>0273</v>
      </c>
      <c r="B275" s="2" t="s">
        <v>2080</v>
      </c>
      <c r="C275" t="s">
        <v>2079</v>
      </c>
      <c r="D275" t="s">
        <v>349</v>
      </c>
      <c r="E275" t="s">
        <v>350</v>
      </c>
      <c r="F275" t="s">
        <v>2081</v>
      </c>
      <c r="G275" t="s">
        <v>2082</v>
      </c>
      <c r="I275" t="s">
        <v>2079</v>
      </c>
      <c r="J275" t="s">
        <v>344</v>
      </c>
      <c r="K275" s="2" t="s">
        <v>2083</v>
      </c>
      <c r="L275" t="s">
        <v>2084</v>
      </c>
      <c r="M275" t="s">
        <v>2085</v>
      </c>
      <c r="N275" t="s">
        <v>2086</v>
      </c>
      <c r="O275" t="s">
        <v>2831</v>
      </c>
      <c r="P275" s="12">
        <v>1</v>
      </c>
      <c r="Q275" s="12" t="s">
        <v>2824</v>
      </c>
      <c r="R275" s="31" t="s">
        <v>2825</v>
      </c>
      <c r="S275" t="s">
        <v>2826</v>
      </c>
      <c r="T275">
        <v>273</v>
      </c>
      <c r="AI275" s="2"/>
    </row>
    <row r="276" spans="1:35" x14ac:dyDescent="0.25">
      <c r="A276" t="str">
        <f t="shared" si="4"/>
        <v>0274</v>
      </c>
      <c r="B276" s="2" t="s">
        <v>2092</v>
      </c>
      <c r="C276" t="s">
        <v>2091</v>
      </c>
      <c r="D276" t="s">
        <v>349</v>
      </c>
      <c r="E276" t="s">
        <v>350</v>
      </c>
      <c r="F276" t="s">
        <v>2093</v>
      </c>
      <c r="G276" t="s">
        <v>2094</v>
      </c>
      <c r="I276" t="s">
        <v>2091</v>
      </c>
      <c r="J276" t="s">
        <v>344</v>
      </c>
      <c r="K276" s="2" t="s">
        <v>2095</v>
      </c>
      <c r="L276" t="s">
        <v>2096</v>
      </c>
      <c r="M276" t="s">
        <v>2097</v>
      </c>
      <c r="N276" t="s">
        <v>2098</v>
      </c>
      <c r="O276" t="s">
        <v>2823</v>
      </c>
      <c r="P276" s="12">
        <v>1</v>
      </c>
      <c r="Q276" s="12" t="s">
        <v>2838</v>
      </c>
      <c r="R276" s="31" t="s">
        <v>2825</v>
      </c>
      <c r="S276" t="s">
        <v>2839</v>
      </c>
      <c r="T276">
        <v>274</v>
      </c>
      <c r="AI276" s="2"/>
    </row>
    <row r="277" spans="1:35" x14ac:dyDescent="0.25">
      <c r="A277" t="str">
        <f t="shared" si="4"/>
        <v>0275</v>
      </c>
      <c r="B277" s="2" t="s">
        <v>2122</v>
      </c>
      <c r="C277" t="s">
        <v>2121</v>
      </c>
      <c r="D277" t="s">
        <v>349</v>
      </c>
      <c r="E277" t="s">
        <v>350</v>
      </c>
      <c r="F277" t="s">
        <v>2637</v>
      </c>
      <c r="G277" t="s">
        <v>811</v>
      </c>
      <c r="I277" t="s">
        <v>812</v>
      </c>
      <c r="J277" t="s">
        <v>344</v>
      </c>
      <c r="K277" s="2" t="s">
        <v>813</v>
      </c>
      <c r="L277" t="s">
        <v>814</v>
      </c>
      <c r="M277" t="s">
        <v>815</v>
      </c>
      <c r="N277" t="s">
        <v>2641</v>
      </c>
      <c r="O277" t="s">
        <v>2845</v>
      </c>
      <c r="P277" s="12">
        <v>1</v>
      </c>
      <c r="Q277" s="12" t="s">
        <v>2824</v>
      </c>
      <c r="R277" s="31" t="s">
        <v>2825</v>
      </c>
      <c r="S277" t="s">
        <v>2826</v>
      </c>
      <c r="T277">
        <v>275</v>
      </c>
      <c r="AI277" s="2"/>
    </row>
    <row r="278" spans="1:35" x14ac:dyDescent="0.25">
      <c r="A278" t="str">
        <f t="shared" si="4"/>
        <v>0276</v>
      </c>
      <c r="B278" s="2" t="s">
        <v>2123</v>
      </c>
      <c r="C278" t="s">
        <v>1789</v>
      </c>
      <c r="D278" t="s">
        <v>349</v>
      </c>
      <c r="E278" t="s">
        <v>350</v>
      </c>
      <c r="F278" t="s">
        <v>1787</v>
      </c>
      <c r="G278" t="s">
        <v>1788</v>
      </c>
      <c r="I278" t="s">
        <v>1789</v>
      </c>
      <c r="J278" t="s">
        <v>344</v>
      </c>
      <c r="K278" s="2" t="s">
        <v>1790</v>
      </c>
      <c r="L278" t="s">
        <v>1796</v>
      </c>
      <c r="M278" t="s">
        <v>1792</v>
      </c>
      <c r="N278" t="s">
        <v>1793</v>
      </c>
      <c r="O278" t="s">
        <v>2831</v>
      </c>
      <c r="P278" s="12">
        <v>1</v>
      </c>
      <c r="Q278" s="12" t="s">
        <v>2824</v>
      </c>
      <c r="R278" s="31" t="s">
        <v>2825</v>
      </c>
      <c r="S278" t="s">
        <v>2826</v>
      </c>
      <c r="T278">
        <v>276</v>
      </c>
      <c r="AI278" s="2"/>
    </row>
    <row r="279" spans="1:35" x14ac:dyDescent="0.25">
      <c r="A279" t="str">
        <f t="shared" si="4"/>
        <v>0277</v>
      </c>
      <c r="B279" s="2" t="s">
        <v>2125</v>
      </c>
      <c r="C279" t="s">
        <v>2124</v>
      </c>
      <c r="D279" t="s">
        <v>349</v>
      </c>
      <c r="E279" t="s">
        <v>350</v>
      </c>
      <c r="F279" t="s">
        <v>2547</v>
      </c>
      <c r="G279" t="s">
        <v>2126</v>
      </c>
      <c r="I279" t="s">
        <v>2124</v>
      </c>
      <c r="J279" t="s">
        <v>344</v>
      </c>
      <c r="K279" s="2" t="s">
        <v>2127</v>
      </c>
      <c r="L279" t="s">
        <v>2128</v>
      </c>
      <c r="M279" t="s">
        <v>2129</v>
      </c>
      <c r="N279" t="s">
        <v>2548</v>
      </c>
      <c r="O279" t="s">
        <v>2823</v>
      </c>
      <c r="P279" s="12">
        <v>1</v>
      </c>
      <c r="Q279" s="12" t="s">
        <v>2824</v>
      </c>
      <c r="R279" s="31" t="s">
        <v>2825</v>
      </c>
      <c r="S279" t="s">
        <v>2826</v>
      </c>
      <c r="T279">
        <v>277</v>
      </c>
      <c r="AI279" s="2"/>
    </row>
    <row r="280" spans="1:35" x14ac:dyDescent="0.25">
      <c r="A280" t="str">
        <f t="shared" si="4"/>
        <v>0278</v>
      </c>
      <c r="B280" s="2" t="s">
        <v>2101</v>
      </c>
      <c r="C280" t="s">
        <v>1914</v>
      </c>
      <c r="D280" t="s">
        <v>349</v>
      </c>
      <c r="E280" t="s">
        <v>350</v>
      </c>
      <c r="F280" t="s">
        <v>2102</v>
      </c>
      <c r="G280" t="s">
        <v>2103</v>
      </c>
      <c r="I280" t="s">
        <v>1914</v>
      </c>
      <c r="J280" t="s">
        <v>344</v>
      </c>
      <c r="K280" s="2" t="s">
        <v>1915</v>
      </c>
      <c r="L280" t="s">
        <v>2104</v>
      </c>
      <c r="M280" t="s">
        <v>2105</v>
      </c>
      <c r="N280" t="s">
        <v>2106</v>
      </c>
      <c r="O280" t="s">
        <v>2823</v>
      </c>
      <c r="P280" s="12">
        <v>1</v>
      </c>
      <c r="Q280" s="12" t="s">
        <v>2824</v>
      </c>
      <c r="R280" s="31" t="s">
        <v>2825</v>
      </c>
      <c r="S280" t="s">
        <v>2839</v>
      </c>
      <c r="T280">
        <v>278</v>
      </c>
      <c r="AI280" s="2"/>
    </row>
    <row r="281" spans="1:35" x14ac:dyDescent="0.25">
      <c r="A281" t="str">
        <f t="shared" si="4"/>
        <v>0279</v>
      </c>
      <c r="B281" s="2" t="s">
        <v>3154</v>
      </c>
      <c r="C281" t="s">
        <v>3155</v>
      </c>
      <c r="D281" t="s">
        <v>349</v>
      </c>
      <c r="E281" t="s">
        <v>350</v>
      </c>
      <c r="F281" t="s">
        <v>1143</v>
      </c>
      <c r="G281" t="s">
        <v>1144</v>
      </c>
      <c r="I281" t="s">
        <v>1145</v>
      </c>
      <c r="J281" t="s">
        <v>344</v>
      </c>
      <c r="K281" s="2" t="s">
        <v>1146</v>
      </c>
      <c r="L281" t="s">
        <v>1147</v>
      </c>
      <c r="M281" t="s">
        <v>1148</v>
      </c>
      <c r="N281" t="s">
        <v>1149</v>
      </c>
      <c r="O281" t="s">
        <v>2830</v>
      </c>
      <c r="P281" s="12">
        <v>0</v>
      </c>
      <c r="Q281" s="12" t="s">
        <v>2824</v>
      </c>
      <c r="R281" s="31" t="s">
        <v>2825</v>
      </c>
      <c r="S281" t="s">
        <v>2826</v>
      </c>
      <c r="T281">
        <v>279</v>
      </c>
      <c r="AI281" s="2"/>
    </row>
    <row r="282" spans="1:35" x14ac:dyDescent="0.25">
      <c r="A282" t="str">
        <f t="shared" si="4"/>
        <v>0280</v>
      </c>
      <c r="B282" s="2" t="s">
        <v>3156</v>
      </c>
      <c r="C282" t="s">
        <v>3157</v>
      </c>
      <c r="D282" t="s">
        <v>349</v>
      </c>
      <c r="E282" t="s">
        <v>350</v>
      </c>
      <c r="F282" t="s">
        <v>3158</v>
      </c>
      <c r="G282" t="s">
        <v>954</v>
      </c>
      <c r="I282" t="s">
        <v>955</v>
      </c>
      <c r="J282" t="s">
        <v>344</v>
      </c>
      <c r="K282" s="2" t="s">
        <v>956</v>
      </c>
      <c r="L282" t="s">
        <v>957</v>
      </c>
      <c r="M282" t="s">
        <v>958</v>
      </c>
      <c r="N282" t="s">
        <v>3159</v>
      </c>
      <c r="O282" t="s">
        <v>2830</v>
      </c>
      <c r="P282" s="12">
        <v>0</v>
      </c>
      <c r="Q282" s="12" t="s">
        <v>2824</v>
      </c>
      <c r="R282" s="31" t="s">
        <v>2825</v>
      </c>
      <c r="S282" t="s">
        <v>2826</v>
      </c>
      <c r="T282">
        <v>280</v>
      </c>
      <c r="AI282" s="2"/>
    </row>
    <row r="283" spans="1:35" x14ac:dyDescent="0.25">
      <c r="A283" t="str">
        <f t="shared" si="4"/>
        <v>0281</v>
      </c>
      <c r="B283" s="2" t="s">
        <v>2154</v>
      </c>
      <c r="C283" t="s">
        <v>512</v>
      </c>
      <c r="D283" t="s">
        <v>349</v>
      </c>
      <c r="E283" t="s">
        <v>350</v>
      </c>
      <c r="F283" t="s">
        <v>2155</v>
      </c>
      <c r="G283" t="s">
        <v>2156</v>
      </c>
      <c r="I283" t="s">
        <v>512</v>
      </c>
      <c r="J283" t="s">
        <v>344</v>
      </c>
      <c r="K283" s="2" t="s">
        <v>2157</v>
      </c>
      <c r="L283" t="s">
        <v>2158</v>
      </c>
      <c r="M283" t="s">
        <v>2159</v>
      </c>
      <c r="N283" t="s">
        <v>2160</v>
      </c>
      <c r="O283" t="s">
        <v>2823</v>
      </c>
      <c r="P283" s="12">
        <v>1</v>
      </c>
      <c r="Q283" s="12" t="s">
        <v>2838</v>
      </c>
      <c r="R283" s="31" t="s">
        <v>2825</v>
      </c>
      <c r="S283" t="s">
        <v>2839</v>
      </c>
      <c r="T283">
        <v>281</v>
      </c>
      <c r="AI283" s="2"/>
    </row>
    <row r="284" spans="1:35" x14ac:dyDescent="0.25">
      <c r="A284" t="str">
        <f t="shared" si="4"/>
        <v>0282</v>
      </c>
      <c r="B284" s="2" t="s">
        <v>3160</v>
      </c>
      <c r="C284" t="s">
        <v>3161</v>
      </c>
      <c r="D284" t="s">
        <v>349</v>
      </c>
      <c r="E284" t="s">
        <v>350</v>
      </c>
      <c r="F284" t="s">
        <v>1285</v>
      </c>
      <c r="G284" t="s">
        <v>1286</v>
      </c>
      <c r="I284" t="s">
        <v>1287</v>
      </c>
      <c r="J284" t="s">
        <v>344</v>
      </c>
      <c r="K284" s="2" t="s">
        <v>1288</v>
      </c>
      <c r="L284" t="s">
        <v>1289</v>
      </c>
      <c r="M284" t="s">
        <v>1290</v>
      </c>
      <c r="N284" t="s">
        <v>3005</v>
      </c>
      <c r="O284" t="s">
        <v>2830</v>
      </c>
      <c r="P284" s="12">
        <v>0</v>
      </c>
      <c r="Q284" s="12" t="s">
        <v>2824</v>
      </c>
      <c r="R284" s="31" t="s">
        <v>2825</v>
      </c>
      <c r="S284" t="s">
        <v>2826</v>
      </c>
      <c r="T284">
        <v>282</v>
      </c>
      <c r="AI284" s="2"/>
    </row>
    <row r="285" spans="1:35" x14ac:dyDescent="0.25">
      <c r="A285" t="str">
        <f t="shared" si="4"/>
        <v>0283</v>
      </c>
      <c r="B285" s="2" t="s">
        <v>3162</v>
      </c>
      <c r="C285" t="s">
        <v>3163</v>
      </c>
      <c r="D285" t="s">
        <v>349</v>
      </c>
      <c r="E285" t="s">
        <v>350</v>
      </c>
      <c r="F285" t="s">
        <v>566</v>
      </c>
      <c r="G285" t="s">
        <v>2965</v>
      </c>
      <c r="H285" t="s">
        <v>2966</v>
      </c>
      <c r="I285" t="s">
        <v>2967</v>
      </c>
      <c r="J285" t="s">
        <v>344</v>
      </c>
      <c r="K285" s="2" t="s">
        <v>2968</v>
      </c>
      <c r="L285" t="s">
        <v>2969</v>
      </c>
      <c r="M285" t="s">
        <v>674</v>
      </c>
      <c r="N285" t="s">
        <v>572</v>
      </c>
      <c r="O285" t="s">
        <v>2830</v>
      </c>
      <c r="P285" s="12">
        <v>0</v>
      </c>
      <c r="Q285" s="12" t="s">
        <v>2824</v>
      </c>
      <c r="R285" s="31" t="s">
        <v>2825</v>
      </c>
      <c r="S285" t="s">
        <v>2826</v>
      </c>
      <c r="T285">
        <v>283</v>
      </c>
      <c r="AI285" s="2"/>
    </row>
    <row r="286" spans="1:35" x14ac:dyDescent="0.25">
      <c r="A286" t="str">
        <f t="shared" si="4"/>
        <v>0284</v>
      </c>
      <c r="B286" s="2" t="s">
        <v>2161</v>
      </c>
      <c r="C286" t="s">
        <v>2017</v>
      </c>
      <c r="D286" t="s">
        <v>349</v>
      </c>
      <c r="E286" t="s">
        <v>350</v>
      </c>
      <c r="F286" t="s">
        <v>2549</v>
      </c>
      <c r="G286" t="s">
        <v>2162</v>
      </c>
      <c r="I286" t="s">
        <v>2017</v>
      </c>
      <c r="J286" t="s">
        <v>344</v>
      </c>
      <c r="K286" s="2" t="s">
        <v>2018</v>
      </c>
      <c r="L286" t="s">
        <v>2163</v>
      </c>
      <c r="M286" t="s">
        <v>2164</v>
      </c>
      <c r="N286" t="s">
        <v>2550</v>
      </c>
      <c r="O286" t="s">
        <v>2823</v>
      </c>
      <c r="P286" s="12">
        <v>1</v>
      </c>
      <c r="Q286" s="12" t="s">
        <v>2824</v>
      </c>
      <c r="R286" s="31" t="s">
        <v>2825</v>
      </c>
      <c r="S286" t="s">
        <v>2826</v>
      </c>
      <c r="T286">
        <v>284</v>
      </c>
      <c r="AI286" s="2"/>
    </row>
    <row r="287" spans="1:35" x14ac:dyDescent="0.25">
      <c r="A287" t="str">
        <f t="shared" si="4"/>
        <v>0285</v>
      </c>
      <c r="B287" s="2" t="s">
        <v>2165</v>
      </c>
      <c r="C287" t="s">
        <v>740</v>
      </c>
      <c r="D287" t="s">
        <v>349</v>
      </c>
      <c r="E287" t="s">
        <v>350</v>
      </c>
      <c r="F287" t="s">
        <v>2166</v>
      </c>
      <c r="G287" t="s">
        <v>2167</v>
      </c>
      <c r="I287" t="s">
        <v>740</v>
      </c>
      <c r="J287" t="s">
        <v>344</v>
      </c>
      <c r="K287" s="2" t="s">
        <v>741</v>
      </c>
      <c r="L287" t="s">
        <v>2168</v>
      </c>
      <c r="M287" t="s">
        <v>2169</v>
      </c>
      <c r="N287" t="s">
        <v>2170</v>
      </c>
      <c r="O287" t="s">
        <v>2823</v>
      </c>
      <c r="P287" s="12">
        <v>1</v>
      </c>
      <c r="Q287" s="12" t="s">
        <v>2824</v>
      </c>
      <c r="R287" s="31" t="s">
        <v>2825</v>
      </c>
      <c r="S287" t="s">
        <v>2826</v>
      </c>
      <c r="T287">
        <v>285</v>
      </c>
      <c r="AI287" s="2"/>
    </row>
    <row r="288" spans="1:35" x14ac:dyDescent="0.25">
      <c r="A288" t="str">
        <f t="shared" si="4"/>
        <v>0286</v>
      </c>
      <c r="B288" s="2" t="s">
        <v>3164</v>
      </c>
      <c r="C288" t="s">
        <v>3165</v>
      </c>
      <c r="D288" t="s">
        <v>349</v>
      </c>
      <c r="E288" t="s">
        <v>350</v>
      </c>
      <c r="F288" t="s">
        <v>630</v>
      </c>
      <c r="G288" t="s">
        <v>631</v>
      </c>
      <c r="I288" t="s">
        <v>632</v>
      </c>
      <c r="J288" t="s">
        <v>344</v>
      </c>
      <c r="K288" s="2" t="s">
        <v>633</v>
      </c>
      <c r="L288" t="s">
        <v>2730</v>
      </c>
      <c r="M288" t="s">
        <v>2884</v>
      </c>
      <c r="N288" t="s">
        <v>634</v>
      </c>
      <c r="O288" t="s">
        <v>2830</v>
      </c>
      <c r="P288" s="12">
        <v>0</v>
      </c>
      <c r="Q288" s="12" t="s">
        <v>2824</v>
      </c>
      <c r="R288" s="31" t="s">
        <v>2825</v>
      </c>
      <c r="S288" t="s">
        <v>2826</v>
      </c>
      <c r="T288">
        <v>286</v>
      </c>
      <c r="AI288" s="2"/>
    </row>
    <row r="289" spans="1:35" x14ac:dyDescent="0.25">
      <c r="A289" t="str">
        <f t="shared" si="4"/>
        <v>0287</v>
      </c>
      <c r="B289" s="2" t="s">
        <v>2172</v>
      </c>
      <c r="C289" t="s">
        <v>2171</v>
      </c>
      <c r="D289" t="s">
        <v>349</v>
      </c>
      <c r="E289" t="s">
        <v>350</v>
      </c>
      <c r="F289" t="s">
        <v>686</v>
      </c>
      <c r="G289" t="s">
        <v>719</v>
      </c>
      <c r="I289" t="s">
        <v>688</v>
      </c>
      <c r="J289" t="s">
        <v>344</v>
      </c>
      <c r="K289" s="2" t="s">
        <v>689</v>
      </c>
      <c r="L289" t="s">
        <v>690</v>
      </c>
      <c r="M289" t="s">
        <v>691</v>
      </c>
      <c r="N289" t="s">
        <v>692</v>
      </c>
      <c r="O289" t="s">
        <v>2845</v>
      </c>
      <c r="P289" s="12">
        <v>1</v>
      </c>
      <c r="Q289" s="12" t="s">
        <v>2824</v>
      </c>
      <c r="R289" s="31" t="s">
        <v>2825</v>
      </c>
      <c r="S289" t="s">
        <v>2826</v>
      </c>
      <c r="T289">
        <v>287</v>
      </c>
      <c r="AI289" s="2"/>
    </row>
    <row r="290" spans="1:35" x14ac:dyDescent="0.25">
      <c r="A290" t="str">
        <f t="shared" si="4"/>
        <v>0288</v>
      </c>
      <c r="B290" s="2" t="s">
        <v>2173</v>
      </c>
      <c r="C290" t="s">
        <v>1397</v>
      </c>
      <c r="D290" t="s">
        <v>349</v>
      </c>
      <c r="E290" t="s">
        <v>350</v>
      </c>
      <c r="F290" t="s">
        <v>2702</v>
      </c>
      <c r="G290" t="s">
        <v>2174</v>
      </c>
      <c r="I290" t="s">
        <v>1397</v>
      </c>
      <c r="J290" t="s">
        <v>344</v>
      </c>
      <c r="K290" s="2" t="s">
        <v>1398</v>
      </c>
      <c r="L290" t="s">
        <v>2740</v>
      </c>
      <c r="M290" t="s">
        <v>2175</v>
      </c>
      <c r="N290" t="s">
        <v>2704</v>
      </c>
      <c r="O290" t="s">
        <v>2831</v>
      </c>
      <c r="P290" s="12">
        <v>1</v>
      </c>
      <c r="Q290" s="12" t="s">
        <v>2824</v>
      </c>
      <c r="R290" s="31" t="s">
        <v>2825</v>
      </c>
      <c r="S290" t="s">
        <v>2826</v>
      </c>
      <c r="T290">
        <v>288</v>
      </c>
      <c r="AI290" s="2"/>
    </row>
    <row r="291" spans="1:35" x14ac:dyDescent="0.25">
      <c r="A291" t="str">
        <f t="shared" si="4"/>
        <v>0289</v>
      </c>
      <c r="B291" s="2" t="s">
        <v>2177</v>
      </c>
      <c r="C291" t="s">
        <v>2176</v>
      </c>
      <c r="D291" t="s">
        <v>349</v>
      </c>
      <c r="E291" t="s">
        <v>350</v>
      </c>
      <c r="F291" t="s">
        <v>2642</v>
      </c>
      <c r="G291" t="s">
        <v>861</v>
      </c>
      <c r="I291" t="s">
        <v>862</v>
      </c>
      <c r="J291" t="s">
        <v>344</v>
      </c>
      <c r="K291" s="2" t="s">
        <v>863</v>
      </c>
      <c r="L291" t="s">
        <v>864</v>
      </c>
      <c r="M291" t="s">
        <v>865</v>
      </c>
      <c r="N291" t="s">
        <v>2606</v>
      </c>
      <c r="O291" t="s">
        <v>2845</v>
      </c>
      <c r="P291" s="12">
        <v>1</v>
      </c>
      <c r="Q291" s="12" t="s">
        <v>2824</v>
      </c>
      <c r="R291" s="31" t="s">
        <v>2825</v>
      </c>
      <c r="S291" t="s">
        <v>2826</v>
      </c>
      <c r="T291">
        <v>289</v>
      </c>
      <c r="AI291" s="2"/>
    </row>
    <row r="292" spans="1:35" x14ac:dyDescent="0.25">
      <c r="A292" t="str">
        <f t="shared" si="4"/>
        <v>0290</v>
      </c>
      <c r="B292" s="2" t="s">
        <v>2179</v>
      </c>
      <c r="C292" t="s">
        <v>2178</v>
      </c>
      <c r="D292" t="s">
        <v>349</v>
      </c>
      <c r="E292" t="s">
        <v>350</v>
      </c>
      <c r="F292" t="s">
        <v>2180</v>
      </c>
      <c r="G292" t="s">
        <v>2181</v>
      </c>
      <c r="I292" t="s">
        <v>2178</v>
      </c>
      <c r="J292" t="s">
        <v>344</v>
      </c>
      <c r="K292" s="2" t="s">
        <v>2182</v>
      </c>
      <c r="L292" t="s">
        <v>2183</v>
      </c>
      <c r="M292" t="s">
        <v>2184</v>
      </c>
      <c r="N292" t="s">
        <v>2185</v>
      </c>
      <c r="O292" t="s">
        <v>2823</v>
      </c>
      <c r="P292" s="12">
        <v>1</v>
      </c>
      <c r="Q292" s="12" t="s">
        <v>2824</v>
      </c>
      <c r="R292" s="31" t="s">
        <v>2825</v>
      </c>
      <c r="S292" t="s">
        <v>2826</v>
      </c>
      <c r="T292">
        <v>290</v>
      </c>
      <c r="AI292" s="2"/>
    </row>
    <row r="293" spans="1:35" x14ac:dyDescent="0.25">
      <c r="A293" t="str">
        <f t="shared" si="4"/>
        <v>0291</v>
      </c>
      <c r="B293" s="2" t="s">
        <v>2187</v>
      </c>
      <c r="C293" t="s">
        <v>2186</v>
      </c>
      <c r="D293" t="s">
        <v>349</v>
      </c>
      <c r="E293" t="s">
        <v>350</v>
      </c>
      <c r="F293" t="s">
        <v>2188</v>
      </c>
      <c r="G293" t="s">
        <v>2189</v>
      </c>
      <c r="I293" t="s">
        <v>2186</v>
      </c>
      <c r="J293" t="s">
        <v>344</v>
      </c>
      <c r="K293" s="2" t="s">
        <v>2190</v>
      </c>
      <c r="L293" t="s">
        <v>2191</v>
      </c>
      <c r="M293" t="s">
        <v>2192</v>
      </c>
      <c r="N293" t="s">
        <v>2193</v>
      </c>
      <c r="O293" t="s">
        <v>2823</v>
      </c>
      <c r="P293" s="12">
        <v>1</v>
      </c>
      <c r="Q293" s="12" t="s">
        <v>2824</v>
      </c>
      <c r="R293" s="31" t="s">
        <v>2825</v>
      </c>
      <c r="S293" t="s">
        <v>2826</v>
      </c>
      <c r="T293">
        <v>291</v>
      </c>
      <c r="AI293" s="2"/>
    </row>
    <row r="294" spans="1:35" x14ac:dyDescent="0.25">
      <c r="A294" t="str">
        <f t="shared" si="4"/>
        <v>0292</v>
      </c>
      <c r="B294" s="2" t="s">
        <v>2194</v>
      </c>
      <c r="C294" t="s">
        <v>2099</v>
      </c>
      <c r="D294" t="s">
        <v>349</v>
      </c>
      <c r="E294" t="s">
        <v>350</v>
      </c>
      <c r="F294" t="s">
        <v>2195</v>
      </c>
      <c r="G294" t="s">
        <v>2196</v>
      </c>
      <c r="I294" t="s">
        <v>2099</v>
      </c>
      <c r="J294" t="s">
        <v>344</v>
      </c>
      <c r="K294" s="2" t="s">
        <v>2100</v>
      </c>
      <c r="L294" t="s">
        <v>2197</v>
      </c>
      <c r="M294" t="s">
        <v>2198</v>
      </c>
      <c r="N294" t="s">
        <v>2199</v>
      </c>
      <c r="O294" t="s">
        <v>2823</v>
      </c>
      <c r="P294" s="12">
        <v>1</v>
      </c>
      <c r="Q294" s="12" t="s">
        <v>2824</v>
      </c>
      <c r="R294" s="31" t="s">
        <v>2825</v>
      </c>
      <c r="S294" t="s">
        <v>2826</v>
      </c>
      <c r="T294">
        <v>292</v>
      </c>
      <c r="AI294" s="2"/>
    </row>
    <row r="295" spans="1:35" x14ac:dyDescent="0.25">
      <c r="A295" t="str">
        <f t="shared" si="4"/>
        <v>0293</v>
      </c>
      <c r="B295" s="2" t="s">
        <v>2202</v>
      </c>
      <c r="C295" t="s">
        <v>704</v>
      </c>
      <c r="D295" t="s">
        <v>349</v>
      </c>
      <c r="E295" t="s">
        <v>350</v>
      </c>
      <c r="F295" t="s">
        <v>2706</v>
      </c>
      <c r="G295" t="s">
        <v>2203</v>
      </c>
      <c r="I295" t="s">
        <v>704</v>
      </c>
      <c r="J295" t="s">
        <v>344</v>
      </c>
      <c r="K295" s="2" t="s">
        <v>705</v>
      </c>
      <c r="L295" t="s">
        <v>2204</v>
      </c>
      <c r="M295" t="s">
        <v>2205</v>
      </c>
      <c r="N295" t="s">
        <v>2608</v>
      </c>
      <c r="O295" t="s">
        <v>2823</v>
      </c>
      <c r="P295" s="12">
        <v>1</v>
      </c>
      <c r="Q295" s="12" t="s">
        <v>2838</v>
      </c>
      <c r="R295" s="31" t="s">
        <v>2825</v>
      </c>
      <c r="S295" t="s">
        <v>2826</v>
      </c>
      <c r="T295">
        <v>293</v>
      </c>
      <c r="AI295" s="2"/>
    </row>
    <row r="296" spans="1:35" x14ac:dyDescent="0.25">
      <c r="A296" t="str">
        <f t="shared" si="4"/>
        <v>0294</v>
      </c>
      <c r="B296" s="2" t="s">
        <v>3166</v>
      </c>
      <c r="C296" t="s">
        <v>3167</v>
      </c>
      <c r="D296" t="s">
        <v>349</v>
      </c>
      <c r="E296" t="s">
        <v>350</v>
      </c>
      <c r="F296" t="s">
        <v>1662</v>
      </c>
      <c r="G296" t="s">
        <v>3109</v>
      </c>
      <c r="I296" t="s">
        <v>1664</v>
      </c>
      <c r="J296" t="s">
        <v>344</v>
      </c>
      <c r="K296" s="2" t="s">
        <v>1665</v>
      </c>
      <c r="L296" t="s">
        <v>1666</v>
      </c>
      <c r="M296" t="s">
        <v>3110</v>
      </c>
      <c r="N296" t="s">
        <v>1667</v>
      </c>
      <c r="O296" t="s">
        <v>2830</v>
      </c>
      <c r="P296" s="12">
        <v>0</v>
      </c>
      <c r="Q296" s="12" t="s">
        <v>2824</v>
      </c>
      <c r="R296" s="31" t="s">
        <v>2825</v>
      </c>
      <c r="S296" t="s">
        <v>2826</v>
      </c>
      <c r="T296">
        <v>294</v>
      </c>
      <c r="AI296" s="2"/>
    </row>
    <row r="297" spans="1:35" x14ac:dyDescent="0.25">
      <c r="A297" t="str">
        <f t="shared" si="4"/>
        <v>0295</v>
      </c>
      <c r="B297" s="2" t="s">
        <v>2207</v>
      </c>
      <c r="C297" t="s">
        <v>2206</v>
      </c>
      <c r="D297" t="s">
        <v>349</v>
      </c>
      <c r="E297" t="s">
        <v>350</v>
      </c>
      <c r="F297" t="s">
        <v>2208</v>
      </c>
      <c r="G297" t="s">
        <v>2209</v>
      </c>
      <c r="I297" t="s">
        <v>2206</v>
      </c>
      <c r="J297" t="s">
        <v>344</v>
      </c>
      <c r="K297" s="2" t="s">
        <v>2210</v>
      </c>
      <c r="L297" t="s">
        <v>2211</v>
      </c>
      <c r="M297" t="s">
        <v>2212</v>
      </c>
      <c r="N297" t="s">
        <v>2213</v>
      </c>
      <c r="O297" t="s">
        <v>2823</v>
      </c>
      <c r="P297" s="12">
        <v>1</v>
      </c>
      <c r="Q297" s="12" t="s">
        <v>2824</v>
      </c>
      <c r="R297" s="31" t="s">
        <v>2825</v>
      </c>
      <c r="S297" t="s">
        <v>2826</v>
      </c>
      <c r="T297">
        <v>295</v>
      </c>
      <c r="AI297" s="2"/>
    </row>
    <row r="298" spans="1:35" x14ac:dyDescent="0.25">
      <c r="A298" t="str">
        <f t="shared" si="4"/>
        <v>0296</v>
      </c>
      <c r="B298" s="2" t="s">
        <v>2215</v>
      </c>
      <c r="C298" t="s">
        <v>2214</v>
      </c>
      <c r="D298" t="s">
        <v>349</v>
      </c>
      <c r="E298" t="s">
        <v>350</v>
      </c>
      <c r="F298" t="s">
        <v>413</v>
      </c>
      <c r="G298" t="s">
        <v>414</v>
      </c>
      <c r="I298" t="s">
        <v>415</v>
      </c>
      <c r="J298" t="s">
        <v>344</v>
      </c>
      <c r="K298" s="2" t="s">
        <v>416</v>
      </c>
      <c r="L298" t="s">
        <v>417</v>
      </c>
      <c r="M298" t="s">
        <v>418</v>
      </c>
      <c r="N298" t="s">
        <v>419</v>
      </c>
      <c r="O298" t="s">
        <v>2831</v>
      </c>
      <c r="P298" s="12">
        <v>1</v>
      </c>
      <c r="Q298" s="12" t="s">
        <v>2824</v>
      </c>
      <c r="R298" s="31" t="s">
        <v>2825</v>
      </c>
      <c r="S298" t="s">
        <v>2826</v>
      </c>
      <c r="T298">
        <v>296</v>
      </c>
      <c r="AI298" s="2"/>
    </row>
    <row r="299" spans="1:35" x14ac:dyDescent="0.25">
      <c r="A299" t="str">
        <f t="shared" si="4"/>
        <v>0297</v>
      </c>
      <c r="B299" s="2" t="s">
        <v>3168</v>
      </c>
      <c r="C299" t="s">
        <v>3169</v>
      </c>
      <c r="D299" t="s">
        <v>349</v>
      </c>
      <c r="E299" t="s">
        <v>350</v>
      </c>
      <c r="F299" t="s">
        <v>1143</v>
      </c>
      <c r="G299" t="s">
        <v>1144</v>
      </c>
      <c r="I299" t="s">
        <v>1145</v>
      </c>
      <c r="J299" t="s">
        <v>344</v>
      </c>
      <c r="K299" s="2" t="s">
        <v>1146</v>
      </c>
      <c r="L299" t="s">
        <v>1147</v>
      </c>
      <c r="M299" t="s">
        <v>1148</v>
      </c>
      <c r="N299" t="s">
        <v>1149</v>
      </c>
      <c r="O299" t="s">
        <v>2830</v>
      </c>
      <c r="P299" s="12">
        <v>0</v>
      </c>
      <c r="Q299" s="12" t="s">
        <v>2824</v>
      </c>
      <c r="R299" s="31" t="s">
        <v>2825</v>
      </c>
      <c r="S299" t="s">
        <v>2826</v>
      </c>
      <c r="T299">
        <v>297</v>
      </c>
      <c r="AI299" s="2"/>
    </row>
    <row r="300" spans="1:35" x14ac:dyDescent="0.25">
      <c r="A300" t="str">
        <f t="shared" si="4"/>
        <v>0298</v>
      </c>
      <c r="B300" s="2" t="s">
        <v>2217</v>
      </c>
      <c r="C300" t="s">
        <v>2216</v>
      </c>
      <c r="D300" t="s">
        <v>349</v>
      </c>
      <c r="E300" t="s">
        <v>350</v>
      </c>
      <c r="F300" t="s">
        <v>652</v>
      </c>
      <c r="G300" t="s">
        <v>653</v>
      </c>
      <c r="I300" t="s">
        <v>650</v>
      </c>
      <c r="J300" t="s">
        <v>344</v>
      </c>
      <c r="K300" s="2" t="s">
        <v>654</v>
      </c>
      <c r="L300" t="s">
        <v>655</v>
      </c>
      <c r="M300" t="s">
        <v>656</v>
      </c>
      <c r="N300" t="s">
        <v>657</v>
      </c>
      <c r="O300" t="s">
        <v>2845</v>
      </c>
      <c r="P300" s="12">
        <v>1</v>
      </c>
      <c r="Q300" s="12" t="s">
        <v>2824</v>
      </c>
      <c r="R300" s="31" t="s">
        <v>2825</v>
      </c>
      <c r="S300" t="s">
        <v>2826</v>
      </c>
      <c r="T300">
        <v>298</v>
      </c>
      <c r="AI300" s="2"/>
    </row>
    <row r="301" spans="1:35" x14ac:dyDescent="0.25">
      <c r="A301" t="str">
        <f t="shared" si="4"/>
        <v>0299</v>
      </c>
      <c r="B301" s="2" t="s">
        <v>3170</v>
      </c>
      <c r="C301" t="s">
        <v>3171</v>
      </c>
      <c r="D301" t="s">
        <v>349</v>
      </c>
      <c r="E301" t="s">
        <v>350</v>
      </c>
      <c r="F301" t="s">
        <v>438</v>
      </c>
      <c r="G301" t="s">
        <v>439</v>
      </c>
      <c r="I301" t="s">
        <v>2813</v>
      </c>
      <c r="J301" t="s">
        <v>344</v>
      </c>
      <c r="K301" s="2" t="s">
        <v>2681</v>
      </c>
      <c r="L301" t="s">
        <v>440</v>
      </c>
      <c r="M301" t="s">
        <v>441</v>
      </c>
      <c r="N301" t="s">
        <v>2850</v>
      </c>
      <c r="O301" t="s">
        <v>2830</v>
      </c>
      <c r="P301" s="12">
        <v>0</v>
      </c>
      <c r="Q301" s="12" t="s">
        <v>2824</v>
      </c>
      <c r="R301" s="31" t="s">
        <v>2825</v>
      </c>
      <c r="S301" t="s">
        <v>2826</v>
      </c>
      <c r="T301">
        <v>299</v>
      </c>
      <c r="AI301" s="2"/>
    </row>
    <row r="302" spans="1:35" x14ac:dyDescent="0.25">
      <c r="A302" t="str">
        <f t="shared" si="4"/>
        <v>0300</v>
      </c>
      <c r="B302" s="2" t="s">
        <v>2229</v>
      </c>
      <c r="C302" t="s">
        <v>2228</v>
      </c>
      <c r="D302" t="s">
        <v>349</v>
      </c>
      <c r="E302" t="s">
        <v>350</v>
      </c>
      <c r="F302" t="s">
        <v>2230</v>
      </c>
      <c r="G302" t="s">
        <v>2231</v>
      </c>
      <c r="I302" t="s">
        <v>2228</v>
      </c>
      <c r="J302" t="s">
        <v>344</v>
      </c>
      <c r="K302" s="2" t="s">
        <v>2232</v>
      </c>
      <c r="L302" t="s">
        <v>2233</v>
      </c>
      <c r="M302" t="s">
        <v>2234</v>
      </c>
      <c r="N302" t="s">
        <v>2235</v>
      </c>
      <c r="O302" t="s">
        <v>2845</v>
      </c>
      <c r="P302" s="12">
        <v>1</v>
      </c>
      <c r="Q302" s="12" t="s">
        <v>2824</v>
      </c>
      <c r="R302" s="31" t="s">
        <v>2825</v>
      </c>
      <c r="S302" t="s">
        <v>2826</v>
      </c>
      <c r="T302">
        <v>300</v>
      </c>
      <c r="AI302" s="2"/>
    </row>
    <row r="303" spans="1:35" x14ac:dyDescent="0.25">
      <c r="A303" t="str">
        <f t="shared" si="4"/>
        <v>0301</v>
      </c>
      <c r="B303" s="2" t="s">
        <v>2236</v>
      </c>
      <c r="C303" t="s">
        <v>1168</v>
      </c>
      <c r="D303" t="s">
        <v>349</v>
      </c>
      <c r="E303" t="s">
        <v>350</v>
      </c>
      <c r="F303" t="s">
        <v>2237</v>
      </c>
      <c r="G303" t="s">
        <v>2238</v>
      </c>
      <c r="I303" t="s">
        <v>1168</v>
      </c>
      <c r="J303" t="s">
        <v>344</v>
      </c>
      <c r="K303" s="2" t="s">
        <v>1169</v>
      </c>
      <c r="L303" t="s">
        <v>2239</v>
      </c>
      <c r="M303" t="s">
        <v>2240</v>
      </c>
      <c r="N303" t="s">
        <v>2241</v>
      </c>
      <c r="O303" t="s">
        <v>2823</v>
      </c>
      <c r="P303" s="12">
        <v>1</v>
      </c>
      <c r="Q303" s="12" t="s">
        <v>2824</v>
      </c>
      <c r="R303" s="31" t="s">
        <v>2825</v>
      </c>
      <c r="S303" t="s">
        <v>2826</v>
      </c>
      <c r="T303">
        <v>301</v>
      </c>
      <c r="AI303" s="2"/>
    </row>
    <row r="304" spans="1:35" x14ac:dyDescent="0.25">
      <c r="A304" t="str">
        <f t="shared" si="4"/>
        <v>0302</v>
      </c>
      <c r="B304" s="2" t="s">
        <v>3172</v>
      </c>
      <c r="C304" t="s">
        <v>3173</v>
      </c>
      <c r="D304" t="s">
        <v>349</v>
      </c>
      <c r="E304" t="s">
        <v>350</v>
      </c>
      <c r="F304" t="s">
        <v>3174</v>
      </c>
      <c r="G304" t="s">
        <v>3175</v>
      </c>
      <c r="I304" t="s">
        <v>1355</v>
      </c>
      <c r="J304" t="s">
        <v>344</v>
      </c>
      <c r="K304" s="2" t="s">
        <v>1358</v>
      </c>
      <c r="L304" t="s">
        <v>1359</v>
      </c>
      <c r="M304" t="s">
        <v>1360</v>
      </c>
      <c r="N304" t="s">
        <v>3176</v>
      </c>
      <c r="O304" t="s">
        <v>2830</v>
      </c>
      <c r="P304" s="12">
        <v>0</v>
      </c>
      <c r="Q304" s="12" t="s">
        <v>2824</v>
      </c>
      <c r="R304" s="31" t="s">
        <v>2825</v>
      </c>
      <c r="S304" t="s">
        <v>2839</v>
      </c>
      <c r="T304">
        <v>302</v>
      </c>
      <c r="AI304" s="2"/>
    </row>
    <row r="305" spans="1:35" x14ac:dyDescent="0.25">
      <c r="A305" t="str">
        <f t="shared" si="4"/>
        <v>0303</v>
      </c>
      <c r="B305" s="2" t="s">
        <v>3177</v>
      </c>
      <c r="C305" t="s">
        <v>3178</v>
      </c>
      <c r="D305" t="s">
        <v>349</v>
      </c>
      <c r="E305" t="s">
        <v>350</v>
      </c>
      <c r="F305" t="s">
        <v>1554</v>
      </c>
      <c r="G305" t="s">
        <v>3039</v>
      </c>
      <c r="I305" t="s">
        <v>1555</v>
      </c>
      <c r="J305" t="s">
        <v>344</v>
      </c>
      <c r="K305" s="2" t="s">
        <v>1556</v>
      </c>
      <c r="L305" t="s">
        <v>1557</v>
      </c>
      <c r="M305" t="s">
        <v>1558</v>
      </c>
      <c r="N305" t="s">
        <v>3179</v>
      </c>
      <c r="O305" t="s">
        <v>2830</v>
      </c>
      <c r="P305" s="12">
        <v>0</v>
      </c>
      <c r="Q305" s="12" t="s">
        <v>2824</v>
      </c>
      <c r="R305" s="31" t="s">
        <v>2825</v>
      </c>
      <c r="S305" t="s">
        <v>2826</v>
      </c>
      <c r="T305">
        <v>303</v>
      </c>
      <c r="AI305" s="2"/>
    </row>
    <row r="306" spans="1:35" x14ac:dyDescent="0.25">
      <c r="A306" t="str">
        <f t="shared" si="4"/>
        <v>0304</v>
      </c>
      <c r="B306" s="2" t="s">
        <v>2252</v>
      </c>
      <c r="C306" t="s">
        <v>2251</v>
      </c>
      <c r="D306" t="s">
        <v>349</v>
      </c>
      <c r="E306" t="s">
        <v>350</v>
      </c>
      <c r="F306" t="s">
        <v>2707</v>
      </c>
      <c r="G306" t="s">
        <v>2551</v>
      </c>
      <c r="I306" t="s">
        <v>2251</v>
      </c>
      <c r="J306" t="s">
        <v>344</v>
      </c>
      <c r="K306" s="2" t="s">
        <v>2253</v>
      </c>
      <c r="L306" t="s">
        <v>2254</v>
      </c>
      <c r="M306" t="s">
        <v>3180</v>
      </c>
      <c r="N306" t="s">
        <v>2709</v>
      </c>
      <c r="O306" t="s">
        <v>2823</v>
      </c>
      <c r="P306" s="12">
        <v>1</v>
      </c>
      <c r="Q306" s="12" t="s">
        <v>2824</v>
      </c>
      <c r="R306" s="31" t="s">
        <v>2825</v>
      </c>
      <c r="S306" t="s">
        <v>2826</v>
      </c>
      <c r="T306">
        <v>304</v>
      </c>
      <c r="AI306" s="2"/>
    </row>
    <row r="307" spans="1:35" x14ac:dyDescent="0.25">
      <c r="A307" t="str">
        <f t="shared" si="4"/>
        <v>0305</v>
      </c>
      <c r="B307" s="2" t="s">
        <v>2259</v>
      </c>
      <c r="C307" t="s">
        <v>1808</v>
      </c>
      <c r="D307" t="s">
        <v>349</v>
      </c>
      <c r="E307" t="s">
        <v>350</v>
      </c>
      <c r="F307" t="s">
        <v>2710</v>
      </c>
      <c r="G307" t="s">
        <v>2260</v>
      </c>
      <c r="I307" t="s">
        <v>1808</v>
      </c>
      <c r="J307" t="s">
        <v>344</v>
      </c>
      <c r="K307" s="2" t="s">
        <v>1809</v>
      </c>
      <c r="L307" t="s">
        <v>2261</v>
      </c>
      <c r="M307" t="s">
        <v>2262</v>
      </c>
      <c r="N307" t="s">
        <v>2711</v>
      </c>
      <c r="O307" t="s">
        <v>2823</v>
      </c>
      <c r="P307" s="12">
        <v>1</v>
      </c>
      <c r="Q307" s="12" t="s">
        <v>2824</v>
      </c>
      <c r="R307" s="31" t="s">
        <v>2825</v>
      </c>
      <c r="S307" t="s">
        <v>2826</v>
      </c>
      <c r="T307">
        <v>305</v>
      </c>
      <c r="AI307" s="2"/>
    </row>
    <row r="308" spans="1:35" x14ac:dyDescent="0.25">
      <c r="A308" t="str">
        <f t="shared" si="4"/>
        <v>0306</v>
      </c>
      <c r="B308" s="2" t="s">
        <v>2264</v>
      </c>
      <c r="C308" t="s">
        <v>2263</v>
      </c>
      <c r="D308" t="s">
        <v>349</v>
      </c>
      <c r="E308" t="s">
        <v>350</v>
      </c>
      <c r="F308" t="s">
        <v>686</v>
      </c>
      <c r="G308" t="s">
        <v>719</v>
      </c>
      <c r="I308" t="s">
        <v>688</v>
      </c>
      <c r="J308" t="s">
        <v>344</v>
      </c>
      <c r="K308" s="2" t="s">
        <v>689</v>
      </c>
      <c r="L308" t="s">
        <v>690</v>
      </c>
      <c r="M308" t="s">
        <v>691</v>
      </c>
      <c r="N308" t="s">
        <v>692</v>
      </c>
      <c r="O308" t="s">
        <v>2845</v>
      </c>
      <c r="P308" s="12">
        <v>1</v>
      </c>
      <c r="Q308" s="12" t="s">
        <v>2824</v>
      </c>
      <c r="R308" s="31" t="s">
        <v>2825</v>
      </c>
      <c r="S308" t="s">
        <v>2826</v>
      </c>
      <c r="T308">
        <v>306</v>
      </c>
      <c r="AI308" s="2"/>
    </row>
    <row r="309" spans="1:35" x14ac:dyDescent="0.25">
      <c r="A309" t="str">
        <f t="shared" si="4"/>
        <v>0307</v>
      </c>
      <c r="B309" s="2" t="s">
        <v>2265</v>
      </c>
      <c r="C309" t="s">
        <v>1732</v>
      </c>
      <c r="D309" t="s">
        <v>349</v>
      </c>
      <c r="E309" t="s">
        <v>350</v>
      </c>
      <c r="F309" t="s">
        <v>2266</v>
      </c>
      <c r="G309" t="s">
        <v>2267</v>
      </c>
      <c r="I309" t="s">
        <v>1732</v>
      </c>
      <c r="J309" t="s">
        <v>344</v>
      </c>
      <c r="K309" s="2" t="s">
        <v>1733</v>
      </c>
      <c r="L309" t="s">
        <v>2268</v>
      </c>
      <c r="M309" t="s">
        <v>2269</v>
      </c>
      <c r="N309" t="s">
        <v>2270</v>
      </c>
      <c r="O309" t="s">
        <v>2823</v>
      </c>
      <c r="P309" s="12">
        <v>1</v>
      </c>
      <c r="Q309" s="12" t="s">
        <v>2824</v>
      </c>
      <c r="R309" s="31" t="s">
        <v>2825</v>
      </c>
      <c r="S309" t="s">
        <v>2826</v>
      </c>
      <c r="T309">
        <v>307</v>
      </c>
      <c r="AI309" s="2"/>
    </row>
    <row r="310" spans="1:35" x14ac:dyDescent="0.25">
      <c r="A310" t="str">
        <f t="shared" si="4"/>
        <v>0308</v>
      </c>
      <c r="B310" s="2" t="s">
        <v>2272</v>
      </c>
      <c r="C310" t="s">
        <v>2271</v>
      </c>
      <c r="D310" t="s">
        <v>349</v>
      </c>
      <c r="E310" t="s">
        <v>350</v>
      </c>
      <c r="F310" t="s">
        <v>2273</v>
      </c>
      <c r="G310" t="s">
        <v>2274</v>
      </c>
      <c r="I310" t="s">
        <v>2271</v>
      </c>
      <c r="J310" t="s">
        <v>344</v>
      </c>
      <c r="K310" s="2" t="s">
        <v>2275</v>
      </c>
      <c r="L310" t="s">
        <v>2276</v>
      </c>
      <c r="M310" t="s">
        <v>2277</v>
      </c>
      <c r="N310" t="s">
        <v>2278</v>
      </c>
      <c r="O310" t="s">
        <v>2823</v>
      </c>
      <c r="P310" s="12">
        <v>1</v>
      </c>
      <c r="Q310" s="12" t="s">
        <v>2838</v>
      </c>
      <c r="R310" s="31" t="s">
        <v>2825</v>
      </c>
      <c r="S310" t="s">
        <v>2839</v>
      </c>
      <c r="T310">
        <v>308</v>
      </c>
      <c r="AI310" s="2"/>
    </row>
    <row r="311" spans="1:35" x14ac:dyDescent="0.25">
      <c r="A311" t="str">
        <f t="shared" si="4"/>
        <v>0309</v>
      </c>
      <c r="B311" s="2" t="s">
        <v>2280</v>
      </c>
      <c r="C311" t="s">
        <v>2279</v>
      </c>
      <c r="D311" t="s">
        <v>349</v>
      </c>
      <c r="E311" t="s">
        <v>350</v>
      </c>
      <c r="F311" t="s">
        <v>2281</v>
      </c>
      <c r="G311" t="s">
        <v>2282</v>
      </c>
      <c r="I311" t="s">
        <v>2279</v>
      </c>
      <c r="J311" t="s">
        <v>344</v>
      </c>
      <c r="K311" s="2" t="s">
        <v>2283</v>
      </c>
      <c r="L311" t="s">
        <v>2284</v>
      </c>
      <c r="M311" t="s">
        <v>2285</v>
      </c>
      <c r="N311" t="s">
        <v>2286</v>
      </c>
      <c r="O311" t="s">
        <v>2823</v>
      </c>
      <c r="P311" s="12">
        <v>1</v>
      </c>
      <c r="Q311" s="12" t="s">
        <v>2824</v>
      </c>
      <c r="R311" s="31" t="s">
        <v>2825</v>
      </c>
      <c r="S311" t="s">
        <v>2826</v>
      </c>
      <c r="T311">
        <v>309</v>
      </c>
      <c r="AI311" s="2"/>
    </row>
    <row r="312" spans="1:35" x14ac:dyDescent="0.25">
      <c r="A312" t="str">
        <f t="shared" si="4"/>
        <v>0310</v>
      </c>
      <c r="B312" s="2" t="s">
        <v>2288</v>
      </c>
      <c r="C312" t="s">
        <v>2287</v>
      </c>
      <c r="D312" t="s">
        <v>349</v>
      </c>
      <c r="E312" t="s">
        <v>350</v>
      </c>
      <c r="F312" t="s">
        <v>2289</v>
      </c>
      <c r="G312" t="s">
        <v>2290</v>
      </c>
      <c r="I312" t="s">
        <v>2287</v>
      </c>
      <c r="J312" t="s">
        <v>344</v>
      </c>
      <c r="K312" s="2" t="s">
        <v>2291</v>
      </c>
      <c r="L312" t="s">
        <v>2292</v>
      </c>
      <c r="M312" t="s">
        <v>2293</v>
      </c>
      <c r="N312" t="s">
        <v>2294</v>
      </c>
      <c r="O312" t="s">
        <v>2823</v>
      </c>
      <c r="P312" s="12">
        <v>1</v>
      </c>
      <c r="Q312" s="12" t="s">
        <v>2824</v>
      </c>
      <c r="R312" s="31" t="s">
        <v>2825</v>
      </c>
      <c r="S312" t="s">
        <v>2826</v>
      </c>
      <c r="T312">
        <v>310</v>
      </c>
      <c r="AI312" s="2"/>
    </row>
    <row r="313" spans="1:35" x14ac:dyDescent="0.25">
      <c r="A313" t="str">
        <f t="shared" si="4"/>
        <v>0311</v>
      </c>
      <c r="B313" s="2" t="s">
        <v>3181</v>
      </c>
      <c r="C313" t="s">
        <v>3182</v>
      </c>
      <c r="D313" t="s">
        <v>349</v>
      </c>
      <c r="E313" t="s">
        <v>350</v>
      </c>
      <c r="F313" t="s">
        <v>1954</v>
      </c>
      <c r="G313" t="s">
        <v>1955</v>
      </c>
      <c r="H313" t="s">
        <v>1956</v>
      </c>
      <c r="I313" t="s">
        <v>1957</v>
      </c>
      <c r="J313" t="s">
        <v>344</v>
      </c>
      <c r="K313" s="2" t="s">
        <v>1958</v>
      </c>
      <c r="L313" t="s">
        <v>3183</v>
      </c>
      <c r="M313" t="s">
        <v>1960</v>
      </c>
      <c r="N313" t="s">
        <v>3184</v>
      </c>
      <c r="O313" t="s">
        <v>2830</v>
      </c>
      <c r="P313" s="12">
        <v>0</v>
      </c>
      <c r="Q313" s="12" t="s">
        <v>2824</v>
      </c>
      <c r="R313" s="31" t="s">
        <v>2825</v>
      </c>
      <c r="S313" t="s">
        <v>2826</v>
      </c>
      <c r="T313">
        <v>311</v>
      </c>
      <c r="AI313" s="2"/>
    </row>
    <row r="314" spans="1:35" x14ac:dyDescent="0.25">
      <c r="A314" t="str">
        <f t="shared" si="4"/>
        <v>0312</v>
      </c>
      <c r="B314" s="2" t="s">
        <v>3185</v>
      </c>
      <c r="C314" t="s">
        <v>4461</v>
      </c>
      <c r="D314" t="s">
        <v>349</v>
      </c>
      <c r="E314" t="s">
        <v>350</v>
      </c>
      <c r="F314" t="s">
        <v>2872</v>
      </c>
      <c r="G314" t="s">
        <v>2873</v>
      </c>
      <c r="I314" t="s">
        <v>1052</v>
      </c>
      <c r="J314" t="s">
        <v>344</v>
      </c>
      <c r="K314" s="2" t="s">
        <v>582</v>
      </c>
      <c r="L314" t="s">
        <v>2733</v>
      </c>
      <c r="M314" t="s">
        <v>2874</v>
      </c>
      <c r="N314" t="s">
        <v>2875</v>
      </c>
      <c r="O314" t="s">
        <v>2830</v>
      </c>
      <c r="P314" s="12">
        <v>0</v>
      </c>
      <c r="Q314" s="12" t="s">
        <v>2824</v>
      </c>
      <c r="R314" s="31" t="s">
        <v>2825</v>
      </c>
      <c r="S314" t="s">
        <v>2826</v>
      </c>
      <c r="T314">
        <v>312</v>
      </c>
      <c r="AI314" s="2"/>
    </row>
    <row r="315" spans="1:35" x14ac:dyDescent="0.25">
      <c r="A315" t="str">
        <f t="shared" si="4"/>
        <v>0313</v>
      </c>
      <c r="B315" s="2" t="s">
        <v>3186</v>
      </c>
      <c r="C315" t="s">
        <v>3187</v>
      </c>
      <c r="D315" t="s">
        <v>349</v>
      </c>
      <c r="E315" t="s">
        <v>350</v>
      </c>
      <c r="F315" t="s">
        <v>513</v>
      </c>
      <c r="G315" t="s">
        <v>514</v>
      </c>
      <c r="I315" t="s">
        <v>515</v>
      </c>
      <c r="J315" t="s">
        <v>344</v>
      </c>
      <c r="K315" s="2" t="s">
        <v>516</v>
      </c>
      <c r="L315" t="s">
        <v>517</v>
      </c>
      <c r="M315" t="s">
        <v>518</v>
      </c>
      <c r="N315" t="s">
        <v>519</v>
      </c>
      <c r="O315" t="s">
        <v>2830</v>
      </c>
      <c r="P315" s="12">
        <v>0</v>
      </c>
      <c r="Q315" s="12" t="s">
        <v>2824</v>
      </c>
      <c r="R315" s="31" t="s">
        <v>2825</v>
      </c>
      <c r="S315" t="s">
        <v>2826</v>
      </c>
      <c r="T315">
        <v>313</v>
      </c>
      <c r="AI315" s="2"/>
    </row>
    <row r="316" spans="1:35" x14ac:dyDescent="0.25">
      <c r="A316" t="str">
        <f t="shared" si="4"/>
        <v>0314</v>
      </c>
      <c r="B316" s="2" t="s">
        <v>2296</v>
      </c>
      <c r="C316" t="s">
        <v>2295</v>
      </c>
      <c r="D316" t="s">
        <v>349</v>
      </c>
      <c r="E316" t="s">
        <v>350</v>
      </c>
      <c r="F316" t="s">
        <v>2552</v>
      </c>
      <c r="G316" t="s">
        <v>2297</v>
      </c>
      <c r="I316" t="s">
        <v>2295</v>
      </c>
      <c r="J316" t="s">
        <v>344</v>
      </c>
      <c r="K316" s="2" t="s">
        <v>2298</v>
      </c>
      <c r="L316" t="s">
        <v>2299</v>
      </c>
      <c r="M316" t="s">
        <v>2300</v>
      </c>
      <c r="N316" t="s">
        <v>2553</v>
      </c>
      <c r="O316" t="s">
        <v>2823</v>
      </c>
      <c r="P316" s="12">
        <v>1</v>
      </c>
      <c r="Q316" s="12" t="s">
        <v>2838</v>
      </c>
      <c r="R316" s="31" t="s">
        <v>2825</v>
      </c>
      <c r="S316" t="s">
        <v>2839</v>
      </c>
      <c r="T316">
        <v>314</v>
      </c>
      <c r="AI316" s="2"/>
    </row>
    <row r="317" spans="1:35" x14ac:dyDescent="0.25">
      <c r="A317" t="str">
        <f t="shared" si="4"/>
        <v>0315</v>
      </c>
      <c r="B317" s="2" t="s">
        <v>2302</v>
      </c>
      <c r="C317" t="s">
        <v>2301</v>
      </c>
      <c r="D317" t="s">
        <v>349</v>
      </c>
      <c r="E317" t="s">
        <v>350</v>
      </c>
      <c r="F317" t="s">
        <v>2554</v>
      </c>
      <c r="G317" t="s">
        <v>2303</v>
      </c>
      <c r="I317" t="s">
        <v>2301</v>
      </c>
      <c r="J317" t="s">
        <v>344</v>
      </c>
      <c r="K317" s="2" t="s">
        <v>2304</v>
      </c>
      <c r="L317" t="s">
        <v>2305</v>
      </c>
      <c r="M317" t="s">
        <v>2306</v>
      </c>
      <c r="N317" t="s">
        <v>2555</v>
      </c>
      <c r="O317" t="s">
        <v>3188</v>
      </c>
      <c r="P317" s="12">
        <v>1</v>
      </c>
      <c r="Q317" s="12" t="s">
        <v>2824</v>
      </c>
      <c r="R317" s="31" t="s">
        <v>2825</v>
      </c>
      <c r="S317" t="s">
        <v>2839</v>
      </c>
      <c r="T317">
        <v>315</v>
      </c>
      <c r="AI317" s="2"/>
    </row>
    <row r="318" spans="1:35" x14ac:dyDescent="0.25">
      <c r="A318" t="str">
        <f t="shared" si="4"/>
        <v>0316</v>
      </c>
      <c r="B318" s="2" t="s">
        <v>2308</v>
      </c>
      <c r="C318" t="s">
        <v>2307</v>
      </c>
      <c r="D318" t="s">
        <v>349</v>
      </c>
      <c r="E318" t="s">
        <v>350</v>
      </c>
      <c r="F318" t="s">
        <v>2556</v>
      </c>
      <c r="G318" t="s">
        <v>2712</v>
      </c>
      <c r="I318" t="s">
        <v>2307</v>
      </c>
      <c r="J318" t="s">
        <v>344</v>
      </c>
      <c r="K318" s="2" t="s">
        <v>2309</v>
      </c>
      <c r="L318" t="s">
        <v>2310</v>
      </c>
      <c r="M318" t="s">
        <v>2310</v>
      </c>
      <c r="N318" t="s">
        <v>2557</v>
      </c>
      <c r="O318" t="s">
        <v>2823</v>
      </c>
      <c r="P318" s="12">
        <v>1</v>
      </c>
      <c r="Q318" s="12" t="s">
        <v>2824</v>
      </c>
      <c r="R318" s="31" t="s">
        <v>2825</v>
      </c>
      <c r="S318" t="s">
        <v>2826</v>
      </c>
      <c r="T318">
        <v>316</v>
      </c>
      <c r="AI318" s="2"/>
    </row>
    <row r="319" spans="1:35" x14ac:dyDescent="0.25">
      <c r="A319" t="str">
        <f t="shared" si="4"/>
        <v>0317</v>
      </c>
      <c r="B319" s="2" t="s">
        <v>2312</v>
      </c>
      <c r="C319" t="s">
        <v>2311</v>
      </c>
      <c r="D319" t="s">
        <v>349</v>
      </c>
      <c r="E319" t="s">
        <v>350</v>
      </c>
      <c r="F319" t="s">
        <v>2313</v>
      </c>
      <c r="G319" t="s">
        <v>2314</v>
      </c>
      <c r="I319" t="s">
        <v>2311</v>
      </c>
      <c r="J319" t="s">
        <v>344</v>
      </c>
      <c r="K319" s="2" t="s">
        <v>2315</v>
      </c>
      <c r="L319" t="s">
        <v>2316</v>
      </c>
      <c r="M319" t="s">
        <v>2558</v>
      </c>
      <c r="N319" t="s">
        <v>2317</v>
      </c>
      <c r="O319" t="s">
        <v>2823</v>
      </c>
      <c r="P319" s="12">
        <v>1</v>
      </c>
      <c r="Q319" s="12" t="s">
        <v>2824</v>
      </c>
      <c r="R319" s="31" t="s">
        <v>2825</v>
      </c>
      <c r="S319" t="s">
        <v>2839</v>
      </c>
      <c r="T319">
        <v>317</v>
      </c>
      <c r="AI319" s="2"/>
    </row>
    <row r="320" spans="1:35" x14ac:dyDescent="0.25">
      <c r="A320" t="str">
        <f t="shared" si="4"/>
        <v>0318</v>
      </c>
      <c r="B320" s="2" t="s">
        <v>2319</v>
      </c>
      <c r="C320" t="s">
        <v>2318</v>
      </c>
      <c r="D320" t="s">
        <v>349</v>
      </c>
      <c r="E320" t="s">
        <v>350</v>
      </c>
      <c r="F320" t="s">
        <v>667</v>
      </c>
      <c r="G320" t="s">
        <v>668</v>
      </c>
      <c r="I320" t="s">
        <v>669</v>
      </c>
      <c r="J320" t="s">
        <v>344</v>
      </c>
      <c r="K320" s="2" t="s">
        <v>670</v>
      </c>
      <c r="L320" t="s">
        <v>671</v>
      </c>
      <c r="M320" t="s">
        <v>672</v>
      </c>
      <c r="N320" t="s">
        <v>673</v>
      </c>
      <c r="O320" t="s">
        <v>2869</v>
      </c>
      <c r="P320" s="12">
        <v>1</v>
      </c>
      <c r="Q320" s="12" t="s">
        <v>2824</v>
      </c>
      <c r="R320" s="31" t="s">
        <v>2825</v>
      </c>
      <c r="S320" t="s">
        <v>2826</v>
      </c>
      <c r="T320">
        <v>318</v>
      </c>
      <c r="AI320" s="2"/>
    </row>
    <row r="321" spans="1:35" x14ac:dyDescent="0.25">
      <c r="A321" t="str">
        <f t="shared" si="4"/>
        <v>0319</v>
      </c>
      <c r="B321" s="2" t="s">
        <v>3189</v>
      </c>
      <c r="C321" t="s">
        <v>3190</v>
      </c>
      <c r="D321" t="s">
        <v>349</v>
      </c>
      <c r="E321" t="s">
        <v>350</v>
      </c>
      <c r="F321" t="s">
        <v>986</v>
      </c>
      <c r="G321" t="s">
        <v>987</v>
      </c>
      <c r="I321" t="s">
        <v>984</v>
      </c>
      <c r="J321" t="s">
        <v>344</v>
      </c>
      <c r="K321" s="2" t="s">
        <v>988</v>
      </c>
      <c r="L321" t="s">
        <v>989</v>
      </c>
      <c r="M321" t="s">
        <v>990</v>
      </c>
      <c r="N321" t="s">
        <v>991</v>
      </c>
      <c r="O321" t="s">
        <v>2830</v>
      </c>
      <c r="P321" s="12">
        <v>0</v>
      </c>
      <c r="Q321" s="12" t="s">
        <v>2824</v>
      </c>
      <c r="R321" s="31" t="s">
        <v>2825</v>
      </c>
      <c r="S321" t="s">
        <v>2826</v>
      </c>
      <c r="T321">
        <v>319</v>
      </c>
      <c r="AI321" s="2"/>
    </row>
    <row r="322" spans="1:35" x14ac:dyDescent="0.25">
      <c r="A322" t="str">
        <f t="shared" si="4"/>
        <v>0320</v>
      </c>
      <c r="B322" s="2" t="s">
        <v>3191</v>
      </c>
      <c r="C322" t="s">
        <v>3192</v>
      </c>
      <c r="D322" t="s">
        <v>349</v>
      </c>
      <c r="E322" t="s">
        <v>350</v>
      </c>
      <c r="F322" t="s">
        <v>1209</v>
      </c>
      <c r="G322" t="s">
        <v>1210</v>
      </c>
      <c r="I322" t="s">
        <v>1211</v>
      </c>
      <c r="J322" t="s">
        <v>344</v>
      </c>
      <c r="K322" s="2" t="s">
        <v>1212</v>
      </c>
      <c r="L322" t="s">
        <v>1213</v>
      </c>
      <c r="M322" t="s">
        <v>1214</v>
      </c>
      <c r="N322" t="s">
        <v>1215</v>
      </c>
      <c r="O322" t="s">
        <v>2830</v>
      </c>
      <c r="P322" s="12">
        <v>0</v>
      </c>
      <c r="Q322" s="12" t="s">
        <v>2824</v>
      </c>
      <c r="R322" s="31" t="s">
        <v>2825</v>
      </c>
      <c r="S322" t="s">
        <v>2826</v>
      </c>
      <c r="T322">
        <v>320</v>
      </c>
      <c r="AI322" s="2"/>
    </row>
    <row r="323" spans="1:35" x14ac:dyDescent="0.25">
      <c r="A323" t="str">
        <f t="shared" si="4"/>
        <v>0321</v>
      </c>
      <c r="B323" s="2" t="s">
        <v>2343</v>
      </c>
      <c r="C323" t="s">
        <v>2342</v>
      </c>
      <c r="D323" t="s">
        <v>349</v>
      </c>
      <c r="E323" t="s">
        <v>350</v>
      </c>
      <c r="F323" t="s">
        <v>2344</v>
      </c>
      <c r="G323" t="s">
        <v>2345</v>
      </c>
      <c r="I323" t="s">
        <v>2342</v>
      </c>
      <c r="J323" t="s">
        <v>344</v>
      </c>
      <c r="K323" s="2" t="s">
        <v>2346</v>
      </c>
      <c r="L323" t="s">
        <v>2347</v>
      </c>
      <c r="M323" t="s">
        <v>2348</v>
      </c>
      <c r="N323" t="s">
        <v>2349</v>
      </c>
      <c r="O323" t="s">
        <v>2823</v>
      </c>
      <c r="P323" s="12">
        <v>1</v>
      </c>
      <c r="Q323" s="12" t="s">
        <v>2824</v>
      </c>
      <c r="R323" s="31" t="s">
        <v>2825</v>
      </c>
      <c r="S323" t="s">
        <v>2826</v>
      </c>
      <c r="T323">
        <v>321</v>
      </c>
      <c r="AI323" s="2"/>
    </row>
    <row r="324" spans="1:35" x14ac:dyDescent="0.25">
      <c r="A324" t="str">
        <f t="shared" ref="A324:A387" si="5">LEFT(B324,4)</f>
        <v>0322</v>
      </c>
      <c r="B324" s="2" t="s">
        <v>2321</v>
      </c>
      <c r="C324" t="s">
        <v>2320</v>
      </c>
      <c r="D324" t="s">
        <v>349</v>
      </c>
      <c r="E324" t="s">
        <v>350</v>
      </c>
      <c r="F324" t="s">
        <v>2322</v>
      </c>
      <c r="G324" t="s">
        <v>2323</v>
      </c>
      <c r="I324" t="s">
        <v>2320</v>
      </c>
      <c r="J324" t="s">
        <v>344</v>
      </c>
      <c r="K324" s="2" t="s">
        <v>2324</v>
      </c>
      <c r="L324" t="s">
        <v>2325</v>
      </c>
      <c r="M324" t="s">
        <v>2326</v>
      </c>
      <c r="N324" t="s">
        <v>2327</v>
      </c>
      <c r="O324" t="s">
        <v>2823</v>
      </c>
      <c r="P324" s="12">
        <v>1</v>
      </c>
      <c r="Q324" s="12" t="s">
        <v>2824</v>
      </c>
      <c r="R324" s="31" t="s">
        <v>2825</v>
      </c>
      <c r="S324" t="s">
        <v>2839</v>
      </c>
      <c r="T324">
        <v>322</v>
      </c>
      <c r="AI324" s="2"/>
    </row>
    <row r="325" spans="1:35" x14ac:dyDescent="0.25">
      <c r="A325" t="str">
        <f t="shared" si="5"/>
        <v>0323</v>
      </c>
      <c r="B325" s="2" t="s">
        <v>2329</v>
      </c>
      <c r="C325" t="s">
        <v>2328</v>
      </c>
      <c r="D325" t="s">
        <v>349</v>
      </c>
      <c r="E325" t="s">
        <v>350</v>
      </c>
      <c r="F325" t="s">
        <v>2330</v>
      </c>
      <c r="G325" t="s">
        <v>2331</v>
      </c>
      <c r="I325" t="s">
        <v>2328</v>
      </c>
      <c r="J325" t="s">
        <v>344</v>
      </c>
      <c r="K325" s="2" t="s">
        <v>2332</v>
      </c>
      <c r="L325" t="s">
        <v>2333</v>
      </c>
      <c r="M325" t="s">
        <v>2334</v>
      </c>
      <c r="N325" t="s">
        <v>2335</v>
      </c>
      <c r="O325" t="s">
        <v>2823</v>
      </c>
      <c r="P325" s="12">
        <v>1</v>
      </c>
      <c r="Q325" s="12" t="s">
        <v>2824</v>
      </c>
      <c r="R325" s="31" t="s">
        <v>2825</v>
      </c>
      <c r="S325" t="s">
        <v>2826</v>
      </c>
      <c r="T325">
        <v>323</v>
      </c>
      <c r="AI325" s="2"/>
    </row>
    <row r="326" spans="1:35" x14ac:dyDescent="0.25">
      <c r="A326" t="str">
        <f t="shared" si="5"/>
        <v>0324</v>
      </c>
      <c r="B326" s="2" t="s">
        <v>3193</v>
      </c>
      <c r="C326" t="s">
        <v>3194</v>
      </c>
      <c r="D326" t="s">
        <v>349</v>
      </c>
      <c r="E326" t="s">
        <v>350</v>
      </c>
      <c r="F326" t="s">
        <v>1954</v>
      </c>
      <c r="G326" t="s">
        <v>3195</v>
      </c>
      <c r="H326" t="s">
        <v>1956</v>
      </c>
      <c r="I326" t="s">
        <v>1957</v>
      </c>
      <c r="J326" t="s">
        <v>344</v>
      </c>
      <c r="K326" s="2" t="s">
        <v>1958</v>
      </c>
      <c r="L326" t="s">
        <v>3183</v>
      </c>
      <c r="M326" t="s">
        <v>1960</v>
      </c>
      <c r="N326" t="s">
        <v>3184</v>
      </c>
      <c r="O326" t="s">
        <v>2830</v>
      </c>
      <c r="P326" s="12">
        <v>0</v>
      </c>
      <c r="Q326" s="12" t="s">
        <v>2824</v>
      </c>
      <c r="R326" s="31" t="s">
        <v>2825</v>
      </c>
      <c r="S326" t="s">
        <v>2826</v>
      </c>
      <c r="T326">
        <v>324</v>
      </c>
      <c r="AI326" s="2"/>
    </row>
    <row r="327" spans="1:35" x14ac:dyDescent="0.25">
      <c r="A327" t="str">
        <f t="shared" si="5"/>
        <v>0325</v>
      </c>
      <c r="B327" s="2" t="s">
        <v>2351</v>
      </c>
      <c r="C327" t="s">
        <v>2350</v>
      </c>
      <c r="D327" t="s">
        <v>349</v>
      </c>
      <c r="E327" t="s">
        <v>350</v>
      </c>
      <c r="F327" t="s">
        <v>2352</v>
      </c>
      <c r="G327" t="s">
        <v>2353</v>
      </c>
      <c r="H327" t="s">
        <v>2354</v>
      </c>
      <c r="I327" t="s">
        <v>2350</v>
      </c>
      <c r="J327" t="s">
        <v>344</v>
      </c>
      <c r="K327" s="2" t="s">
        <v>2355</v>
      </c>
      <c r="L327" t="s">
        <v>2356</v>
      </c>
      <c r="M327" t="s">
        <v>2357</v>
      </c>
      <c r="N327" t="s">
        <v>2358</v>
      </c>
      <c r="O327" t="s">
        <v>2823</v>
      </c>
      <c r="P327" s="12">
        <v>1</v>
      </c>
      <c r="Q327" s="12" t="s">
        <v>2838</v>
      </c>
      <c r="R327" s="31" t="s">
        <v>2825</v>
      </c>
      <c r="S327" t="s">
        <v>2839</v>
      </c>
      <c r="T327">
        <v>325</v>
      </c>
      <c r="AI327" s="2"/>
    </row>
    <row r="328" spans="1:35" x14ac:dyDescent="0.25">
      <c r="A328" t="str">
        <f t="shared" si="5"/>
        <v>0326</v>
      </c>
      <c r="B328" s="2" t="s">
        <v>2359</v>
      </c>
      <c r="C328" t="s">
        <v>1676</v>
      </c>
      <c r="D328" t="s">
        <v>349</v>
      </c>
      <c r="E328" t="s">
        <v>350</v>
      </c>
      <c r="F328" t="s">
        <v>2360</v>
      </c>
      <c r="G328" t="s">
        <v>2361</v>
      </c>
      <c r="I328" t="s">
        <v>1676</v>
      </c>
      <c r="J328" t="s">
        <v>344</v>
      </c>
      <c r="K328" s="2" t="s">
        <v>1677</v>
      </c>
      <c r="L328" t="s">
        <v>2362</v>
      </c>
      <c r="M328" t="s">
        <v>2363</v>
      </c>
      <c r="N328" t="s">
        <v>2364</v>
      </c>
      <c r="O328" t="s">
        <v>2823</v>
      </c>
      <c r="P328" s="12">
        <v>1</v>
      </c>
      <c r="Q328" s="12" t="s">
        <v>2824</v>
      </c>
      <c r="R328" s="31" t="s">
        <v>2825</v>
      </c>
      <c r="S328" t="s">
        <v>2826</v>
      </c>
      <c r="T328">
        <v>326</v>
      </c>
      <c r="AI328" s="2"/>
    </row>
    <row r="329" spans="1:35" x14ac:dyDescent="0.25">
      <c r="A329" t="str">
        <f t="shared" si="5"/>
        <v>0327</v>
      </c>
      <c r="B329" s="2" t="s">
        <v>2365</v>
      </c>
      <c r="C329" t="s">
        <v>812</v>
      </c>
      <c r="D329" t="s">
        <v>349</v>
      </c>
      <c r="E329" t="s">
        <v>350</v>
      </c>
      <c r="F329" t="s">
        <v>2637</v>
      </c>
      <c r="G329" t="s">
        <v>811</v>
      </c>
      <c r="I329" t="s">
        <v>812</v>
      </c>
      <c r="J329" t="s">
        <v>344</v>
      </c>
      <c r="K329" s="2" t="s">
        <v>813</v>
      </c>
      <c r="L329" t="s">
        <v>814</v>
      </c>
      <c r="M329" t="s">
        <v>815</v>
      </c>
      <c r="N329" t="s">
        <v>2641</v>
      </c>
      <c r="O329" t="s">
        <v>2845</v>
      </c>
      <c r="P329" s="12">
        <v>1</v>
      </c>
      <c r="Q329" s="12" t="s">
        <v>2824</v>
      </c>
      <c r="R329" s="31" t="s">
        <v>2825</v>
      </c>
      <c r="S329" t="s">
        <v>2826</v>
      </c>
      <c r="T329">
        <v>327</v>
      </c>
      <c r="AI329" s="2"/>
    </row>
    <row r="330" spans="1:35" x14ac:dyDescent="0.25">
      <c r="A330" t="str">
        <f t="shared" si="5"/>
        <v>0328</v>
      </c>
      <c r="B330" s="2" t="s">
        <v>3196</v>
      </c>
      <c r="C330" t="s">
        <v>3197</v>
      </c>
      <c r="D330" t="s">
        <v>349</v>
      </c>
      <c r="E330" t="s">
        <v>350</v>
      </c>
      <c r="F330" t="s">
        <v>429</v>
      </c>
      <c r="G330" t="s">
        <v>430</v>
      </c>
      <c r="I330" t="s">
        <v>431</v>
      </c>
      <c r="J330" t="s">
        <v>344</v>
      </c>
      <c r="K330" s="2" t="s">
        <v>432</v>
      </c>
      <c r="L330" t="s">
        <v>2723</v>
      </c>
      <c r="M330" t="s">
        <v>433</v>
      </c>
      <c r="N330" t="s">
        <v>434</v>
      </c>
      <c r="O330" t="s">
        <v>2830</v>
      </c>
      <c r="P330" s="12">
        <v>0</v>
      </c>
      <c r="Q330" s="12" t="s">
        <v>2824</v>
      </c>
      <c r="R330" s="31" t="s">
        <v>2825</v>
      </c>
      <c r="S330" t="s">
        <v>2826</v>
      </c>
      <c r="T330">
        <v>328</v>
      </c>
      <c r="AI330" s="2"/>
    </row>
    <row r="331" spans="1:35" x14ac:dyDescent="0.25">
      <c r="A331" t="str">
        <f t="shared" si="5"/>
        <v>0329</v>
      </c>
      <c r="B331" s="2" t="s">
        <v>3198</v>
      </c>
      <c r="C331" t="s">
        <v>3199</v>
      </c>
      <c r="D331" t="s">
        <v>349</v>
      </c>
      <c r="E331" t="s">
        <v>350</v>
      </c>
      <c r="F331" t="s">
        <v>3042</v>
      </c>
      <c r="G331" t="s">
        <v>1189</v>
      </c>
      <c r="I331" t="s">
        <v>1190</v>
      </c>
      <c r="J331" t="s">
        <v>344</v>
      </c>
      <c r="K331" s="2" t="s">
        <v>1191</v>
      </c>
      <c r="L331" t="s">
        <v>1563</v>
      </c>
      <c r="M331" t="s">
        <v>1564</v>
      </c>
      <c r="N331" t="s">
        <v>3043</v>
      </c>
      <c r="O331" t="s">
        <v>2830</v>
      </c>
      <c r="P331" s="12">
        <v>0</v>
      </c>
      <c r="Q331" s="12" t="s">
        <v>2824</v>
      </c>
      <c r="R331" s="31" t="s">
        <v>2825</v>
      </c>
      <c r="S331" t="s">
        <v>2826</v>
      </c>
      <c r="T331">
        <v>329</v>
      </c>
      <c r="AI331" s="2"/>
    </row>
    <row r="332" spans="1:35" x14ac:dyDescent="0.25">
      <c r="A332" t="str">
        <f t="shared" si="5"/>
        <v>0330</v>
      </c>
      <c r="B332" s="2" t="s">
        <v>2367</v>
      </c>
      <c r="C332" t="s">
        <v>2366</v>
      </c>
      <c r="D332" t="s">
        <v>349</v>
      </c>
      <c r="E332" t="s">
        <v>350</v>
      </c>
      <c r="F332" t="s">
        <v>2368</v>
      </c>
      <c r="G332" t="s">
        <v>2369</v>
      </c>
      <c r="I332" t="s">
        <v>2366</v>
      </c>
      <c r="J332" t="s">
        <v>344</v>
      </c>
      <c r="K332" s="2" t="s">
        <v>2370</v>
      </c>
      <c r="L332" t="s">
        <v>2371</v>
      </c>
      <c r="M332" t="s">
        <v>2372</v>
      </c>
      <c r="N332" t="s">
        <v>2373</v>
      </c>
      <c r="O332" t="s">
        <v>2823</v>
      </c>
      <c r="P332" s="12">
        <v>1</v>
      </c>
      <c r="Q332" s="12" t="s">
        <v>2824</v>
      </c>
      <c r="R332" s="31" t="s">
        <v>2825</v>
      </c>
      <c r="S332" t="s">
        <v>2839</v>
      </c>
      <c r="T332">
        <v>330</v>
      </c>
      <c r="AI332" s="2"/>
    </row>
    <row r="333" spans="1:35" x14ac:dyDescent="0.25">
      <c r="A333" t="str">
        <f t="shared" si="5"/>
        <v>0331</v>
      </c>
      <c r="B333" s="2" t="s">
        <v>2375</v>
      </c>
      <c r="C333" t="s">
        <v>2374</v>
      </c>
      <c r="D333" t="s">
        <v>349</v>
      </c>
      <c r="E333" t="s">
        <v>350</v>
      </c>
      <c r="F333" t="s">
        <v>2478</v>
      </c>
      <c r="G333" t="s">
        <v>2376</v>
      </c>
      <c r="I333" t="s">
        <v>2374</v>
      </c>
      <c r="J333" t="s">
        <v>344</v>
      </c>
      <c r="K333" s="2" t="s">
        <v>2377</v>
      </c>
      <c r="L333" t="s">
        <v>2378</v>
      </c>
      <c r="M333" t="s">
        <v>2379</v>
      </c>
      <c r="N333" t="s">
        <v>2713</v>
      </c>
      <c r="O333" t="s">
        <v>2823</v>
      </c>
      <c r="P333" s="12">
        <v>1</v>
      </c>
      <c r="Q333" s="12" t="s">
        <v>2824</v>
      </c>
      <c r="R333" s="31" t="s">
        <v>2825</v>
      </c>
      <c r="S333" t="s">
        <v>2826</v>
      </c>
      <c r="T333">
        <v>331</v>
      </c>
      <c r="AI333" s="2"/>
    </row>
    <row r="334" spans="1:35" x14ac:dyDescent="0.25">
      <c r="A334" t="str">
        <f t="shared" si="5"/>
        <v>0332</v>
      </c>
      <c r="B334" s="2" t="s">
        <v>2336</v>
      </c>
      <c r="C334" t="s">
        <v>1424</v>
      </c>
      <c r="D334" t="s">
        <v>349</v>
      </c>
      <c r="E334" t="s">
        <v>350</v>
      </c>
      <c r="F334" t="s">
        <v>2337</v>
      </c>
      <c r="G334" t="s">
        <v>2338</v>
      </c>
      <c r="I334" t="s">
        <v>1424</v>
      </c>
      <c r="J334" t="s">
        <v>344</v>
      </c>
      <c r="K334" s="2" t="s">
        <v>1425</v>
      </c>
      <c r="L334" t="s">
        <v>2339</v>
      </c>
      <c r="M334" t="s">
        <v>2340</v>
      </c>
      <c r="N334" t="s">
        <v>2341</v>
      </c>
      <c r="O334" t="s">
        <v>2823</v>
      </c>
      <c r="P334" s="12">
        <v>1</v>
      </c>
      <c r="Q334" s="12" t="s">
        <v>2838</v>
      </c>
      <c r="R334" s="31" t="s">
        <v>2825</v>
      </c>
      <c r="S334" t="s">
        <v>2839</v>
      </c>
      <c r="T334">
        <v>332</v>
      </c>
      <c r="AI334" s="2"/>
    </row>
    <row r="335" spans="1:35" x14ac:dyDescent="0.25">
      <c r="A335" t="str">
        <f t="shared" si="5"/>
        <v>0333</v>
      </c>
      <c r="B335" s="2" t="s">
        <v>3200</v>
      </c>
      <c r="C335" t="s">
        <v>3201</v>
      </c>
      <c r="D335" t="s">
        <v>349</v>
      </c>
      <c r="E335" t="s">
        <v>350</v>
      </c>
      <c r="F335" t="s">
        <v>566</v>
      </c>
      <c r="G335" t="s">
        <v>2965</v>
      </c>
      <c r="H335" t="s">
        <v>2966</v>
      </c>
      <c r="I335" t="s">
        <v>2967</v>
      </c>
      <c r="J335" t="s">
        <v>344</v>
      </c>
      <c r="K335" s="2" t="s">
        <v>2968</v>
      </c>
      <c r="L335" t="s">
        <v>2969</v>
      </c>
      <c r="M335" t="s">
        <v>674</v>
      </c>
      <c r="N335" t="s">
        <v>572</v>
      </c>
      <c r="O335" t="s">
        <v>2830</v>
      </c>
      <c r="P335" s="12">
        <v>0</v>
      </c>
      <c r="Q335" s="12" t="s">
        <v>2824</v>
      </c>
      <c r="R335" s="31" t="s">
        <v>2825</v>
      </c>
      <c r="S335" t="s">
        <v>2826</v>
      </c>
      <c r="T335">
        <v>333</v>
      </c>
      <c r="AI335" s="2"/>
    </row>
    <row r="336" spans="1:35" x14ac:dyDescent="0.25">
      <c r="A336" t="str">
        <f t="shared" si="5"/>
        <v>0334</v>
      </c>
      <c r="B336" s="2" t="s">
        <v>3202</v>
      </c>
      <c r="C336" t="s">
        <v>3203</v>
      </c>
      <c r="D336" t="s">
        <v>349</v>
      </c>
      <c r="E336" t="s">
        <v>350</v>
      </c>
      <c r="F336" t="s">
        <v>413</v>
      </c>
      <c r="G336" t="s">
        <v>414</v>
      </c>
      <c r="I336" t="s">
        <v>415</v>
      </c>
      <c r="J336" t="s">
        <v>344</v>
      </c>
      <c r="K336" s="2" t="s">
        <v>416</v>
      </c>
      <c r="L336" t="s">
        <v>417</v>
      </c>
      <c r="M336" t="s">
        <v>418</v>
      </c>
      <c r="N336" t="s">
        <v>3204</v>
      </c>
      <c r="O336" t="s">
        <v>2830</v>
      </c>
      <c r="P336" s="12">
        <v>0</v>
      </c>
      <c r="Q336" s="12" t="s">
        <v>2824</v>
      </c>
      <c r="R336" s="31" t="s">
        <v>2825</v>
      </c>
      <c r="S336" t="s">
        <v>2826</v>
      </c>
      <c r="T336">
        <v>334</v>
      </c>
      <c r="AI336" s="2"/>
    </row>
    <row r="337" spans="1:35" x14ac:dyDescent="0.25">
      <c r="A337" t="str">
        <f t="shared" si="5"/>
        <v>0335</v>
      </c>
      <c r="B337" s="2" t="s">
        <v>2381</v>
      </c>
      <c r="C337" t="s">
        <v>2380</v>
      </c>
      <c r="D337" t="s">
        <v>349</v>
      </c>
      <c r="E337" t="s">
        <v>350</v>
      </c>
      <c r="F337" t="s">
        <v>2559</v>
      </c>
      <c r="G337" t="s">
        <v>2382</v>
      </c>
      <c r="I337" t="s">
        <v>2380</v>
      </c>
      <c r="J337" t="s">
        <v>344</v>
      </c>
      <c r="K337" s="2" t="s">
        <v>2383</v>
      </c>
      <c r="L337" t="s">
        <v>2560</v>
      </c>
      <c r="M337" t="s">
        <v>2384</v>
      </c>
      <c r="N337" t="s">
        <v>2561</v>
      </c>
      <c r="O337" t="s">
        <v>2823</v>
      </c>
      <c r="P337" s="12">
        <v>1</v>
      </c>
      <c r="Q337" s="12" t="s">
        <v>2824</v>
      </c>
      <c r="R337" s="31" t="s">
        <v>2825</v>
      </c>
      <c r="S337" t="s">
        <v>2826</v>
      </c>
      <c r="T337">
        <v>335</v>
      </c>
      <c r="AI337" s="2"/>
    </row>
    <row r="338" spans="1:35" x14ac:dyDescent="0.25">
      <c r="A338" t="str">
        <f t="shared" si="5"/>
        <v>0336</v>
      </c>
      <c r="B338" s="2" t="s">
        <v>2386</v>
      </c>
      <c r="C338" t="s">
        <v>2385</v>
      </c>
      <c r="D338" t="s">
        <v>349</v>
      </c>
      <c r="E338" t="s">
        <v>350</v>
      </c>
      <c r="F338" t="s">
        <v>2387</v>
      </c>
      <c r="G338" t="s">
        <v>2388</v>
      </c>
      <c r="I338" t="s">
        <v>2385</v>
      </c>
      <c r="J338" t="s">
        <v>344</v>
      </c>
      <c r="K338" s="2" t="s">
        <v>2389</v>
      </c>
      <c r="L338" t="s">
        <v>2390</v>
      </c>
      <c r="M338" t="s">
        <v>2391</v>
      </c>
      <c r="N338" t="s">
        <v>2392</v>
      </c>
      <c r="O338" t="s">
        <v>2823</v>
      </c>
      <c r="P338" s="12">
        <v>1</v>
      </c>
      <c r="Q338" s="12" t="s">
        <v>2838</v>
      </c>
      <c r="R338" s="31" t="s">
        <v>2825</v>
      </c>
      <c r="S338" t="s">
        <v>2839</v>
      </c>
      <c r="T338">
        <v>336</v>
      </c>
      <c r="AI338" s="2"/>
    </row>
    <row r="339" spans="1:35" x14ac:dyDescent="0.25">
      <c r="A339" t="str">
        <f t="shared" si="5"/>
        <v>0337</v>
      </c>
      <c r="B339" s="2" t="s">
        <v>2394</v>
      </c>
      <c r="C339" t="s">
        <v>2393</v>
      </c>
      <c r="D339" t="s">
        <v>349</v>
      </c>
      <c r="E339" t="s">
        <v>350</v>
      </c>
      <c r="F339" t="s">
        <v>2642</v>
      </c>
      <c r="G339" t="s">
        <v>861</v>
      </c>
      <c r="I339" t="s">
        <v>862</v>
      </c>
      <c r="J339" t="s">
        <v>344</v>
      </c>
      <c r="K339" s="2" t="s">
        <v>863</v>
      </c>
      <c r="L339" t="s">
        <v>864</v>
      </c>
      <c r="M339" t="s">
        <v>865</v>
      </c>
      <c r="N339" t="s">
        <v>2606</v>
      </c>
      <c r="O339" t="s">
        <v>2845</v>
      </c>
      <c r="P339" s="12">
        <v>1</v>
      </c>
      <c r="Q339" s="12" t="s">
        <v>2824</v>
      </c>
      <c r="R339" s="31" t="s">
        <v>2825</v>
      </c>
      <c r="S339" t="s">
        <v>2826</v>
      </c>
      <c r="T339">
        <v>337</v>
      </c>
      <c r="AI339" s="2"/>
    </row>
    <row r="340" spans="1:35" x14ac:dyDescent="0.25">
      <c r="A340" t="str">
        <f t="shared" si="5"/>
        <v>0338</v>
      </c>
      <c r="B340" s="2" t="s">
        <v>3205</v>
      </c>
      <c r="C340" t="s">
        <v>3206</v>
      </c>
      <c r="D340" t="s">
        <v>349</v>
      </c>
      <c r="E340" t="s">
        <v>350</v>
      </c>
      <c r="F340" t="s">
        <v>2986</v>
      </c>
      <c r="G340" t="s">
        <v>1243</v>
      </c>
      <c r="I340" t="s">
        <v>1244</v>
      </c>
      <c r="J340" t="s">
        <v>344</v>
      </c>
      <c r="K340" s="2" t="s">
        <v>1245</v>
      </c>
      <c r="L340" t="s">
        <v>1246</v>
      </c>
      <c r="M340" t="s">
        <v>1246</v>
      </c>
      <c r="N340" t="s">
        <v>2987</v>
      </c>
      <c r="O340" t="s">
        <v>2830</v>
      </c>
      <c r="P340" s="12">
        <v>0</v>
      </c>
      <c r="Q340" s="12" t="s">
        <v>2824</v>
      </c>
      <c r="R340" s="31" t="s">
        <v>2825</v>
      </c>
      <c r="S340" t="s">
        <v>2826</v>
      </c>
      <c r="T340">
        <v>338</v>
      </c>
      <c r="AI340" s="2"/>
    </row>
    <row r="341" spans="1:35" x14ac:dyDescent="0.25">
      <c r="A341" t="str">
        <f t="shared" si="5"/>
        <v>0339</v>
      </c>
      <c r="B341" s="2" t="s">
        <v>3207</v>
      </c>
      <c r="C341" t="s">
        <v>3208</v>
      </c>
      <c r="D341" t="s">
        <v>349</v>
      </c>
      <c r="E341" t="s">
        <v>350</v>
      </c>
      <c r="F341" t="s">
        <v>2982</v>
      </c>
      <c r="G341" t="s">
        <v>1218</v>
      </c>
      <c r="I341" t="s">
        <v>1219</v>
      </c>
      <c r="J341" t="s">
        <v>344</v>
      </c>
      <c r="K341" s="2" t="s">
        <v>1220</v>
      </c>
      <c r="L341" t="s">
        <v>1221</v>
      </c>
      <c r="M341" t="s">
        <v>1222</v>
      </c>
      <c r="N341" t="s">
        <v>2983</v>
      </c>
      <c r="O341" t="s">
        <v>2830</v>
      </c>
      <c r="P341" s="12">
        <v>0</v>
      </c>
      <c r="Q341" s="12" t="s">
        <v>2824</v>
      </c>
      <c r="R341" s="31" t="s">
        <v>2825</v>
      </c>
      <c r="S341" t="s">
        <v>2826</v>
      </c>
      <c r="T341">
        <v>339</v>
      </c>
      <c r="AI341" s="2"/>
    </row>
    <row r="342" spans="1:35" x14ac:dyDescent="0.25">
      <c r="A342" t="str">
        <f t="shared" si="5"/>
        <v>0340</v>
      </c>
      <c r="B342" s="2" t="s">
        <v>2405</v>
      </c>
      <c r="C342" t="s">
        <v>2404</v>
      </c>
      <c r="D342" t="s">
        <v>349</v>
      </c>
      <c r="E342" t="s">
        <v>350</v>
      </c>
      <c r="F342" t="s">
        <v>2637</v>
      </c>
      <c r="G342" t="s">
        <v>811</v>
      </c>
      <c r="I342" t="s">
        <v>812</v>
      </c>
      <c r="J342" t="s">
        <v>344</v>
      </c>
      <c r="K342" s="2" t="s">
        <v>813</v>
      </c>
      <c r="L342" t="s">
        <v>814</v>
      </c>
      <c r="M342" t="s">
        <v>815</v>
      </c>
      <c r="N342" t="s">
        <v>2641</v>
      </c>
      <c r="O342" t="s">
        <v>2845</v>
      </c>
      <c r="P342" s="12">
        <v>1</v>
      </c>
      <c r="Q342" s="12" t="s">
        <v>2824</v>
      </c>
      <c r="R342" s="31" t="s">
        <v>2825</v>
      </c>
      <c r="S342" t="s">
        <v>2826</v>
      </c>
      <c r="T342">
        <v>340</v>
      </c>
      <c r="AI342" s="2"/>
    </row>
    <row r="343" spans="1:35" x14ac:dyDescent="0.25">
      <c r="A343" t="str">
        <f t="shared" si="5"/>
        <v>0341</v>
      </c>
      <c r="B343" s="2" t="s">
        <v>3209</v>
      </c>
      <c r="C343" t="s">
        <v>3210</v>
      </c>
      <c r="D343" t="s">
        <v>349</v>
      </c>
      <c r="E343" t="s">
        <v>350</v>
      </c>
      <c r="F343" t="s">
        <v>1349</v>
      </c>
      <c r="G343" t="s">
        <v>3211</v>
      </c>
      <c r="I343" t="s">
        <v>1643</v>
      </c>
      <c r="J343" t="s">
        <v>344</v>
      </c>
      <c r="K343" s="2" t="s">
        <v>1644</v>
      </c>
      <c r="L343" t="s">
        <v>1350</v>
      </c>
      <c r="M343" t="s">
        <v>1351</v>
      </c>
      <c r="N343" t="s">
        <v>1352</v>
      </c>
      <c r="O343" t="s">
        <v>2830</v>
      </c>
      <c r="P343" s="12">
        <v>0</v>
      </c>
      <c r="Q343" s="12" t="s">
        <v>2824</v>
      </c>
      <c r="R343" s="31" t="s">
        <v>2825</v>
      </c>
      <c r="S343" t="s">
        <v>2826</v>
      </c>
      <c r="T343">
        <v>341</v>
      </c>
      <c r="AI343" s="2"/>
    </row>
    <row r="344" spans="1:35" x14ac:dyDescent="0.25">
      <c r="A344" t="str">
        <f t="shared" si="5"/>
        <v>0342</v>
      </c>
      <c r="B344" s="2" t="s">
        <v>2407</v>
      </c>
      <c r="C344" t="s">
        <v>2406</v>
      </c>
      <c r="D344" t="s">
        <v>349</v>
      </c>
      <c r="E344" t="s">
        <v>350</v>
      </c>
      <c r="F344" t="s">
        <v>2716</v>
      </c>
      <c r="G344" t="s">
        <v>2408</v>
      </c>
      <c r="I344" t="s">
        <v>2406</v>
      </c>
      <c r="J344" t="s">
        <v>344</v>
      </c>
      <c r="K344" s="2" t="s">
        <v>2409</v>
      </c>
      <c r="L344" t="s">
        <v>2410</v>
      </c>
      <c r="M344" t="s">
        <v>2411</v>
      </c>
      <c r="N344" t="s">
        <v>2717</v>
      </c>
      <c r="O344" t="s">
        <v>2823</v>
      </c>
      <c r="P344" s="12">
        <v>1</v>
      </c>
      <c r="Q344" s="12" t="s">
        <v>2824</v>
      </c>
      <c r="R344" s="31" t="s">
        <v>2825</v>
      </c>
      <c r="S344" t="s">
        <v>2826</v>
      </c>
      <c r="T344">
        <v>342</v>
      </c>
      <c r="AI344" s="2"/>
    </row>
    <row r="345" spans="1:35" x14ac:dyDescent="0.25">
      <c r="A345" t="str">
        <f t="shared" si="5"/>
        <v>0343</v>
      </c>
      <c r="B345" s="2" t="s">
        <v>2413</v>
      </c>
      <c r="C345" t="s">
        <v>2412</v>
      </c>
      <c r="D345" t="s">
        <v>349</v>
      </c>
      <c r="E345" t="s">
        <v>350</v>
      </c>
      <c r="F345" t="s">
        <v>3212</v>
      </c>
      <c r="G345" t="s">
        <v>2414</v>
      </c>
      <c r="I345" t="s">
        <v>2412</v>
      </c>
      <c r="J345" t="s">
        <v>344</v>
      </c>
      <c r="K345" s="2" t="s">
        <v>2415</v>
      </c>
      <c r="L345" t="s">
        <v>2416</v>
      </c>
      <c r="M345" t="s">
        <v>2417</v>
      </c>
      <c r="N345" t="s">
        <v>3213</v>
      </c>
      <c r="O345" t="s">
        <v>2823</v>
      </c>
      <c r="P345" s="12">
        <v>1</v>
      </c>
      <c r="Q345" s="12" t="s">
        <v>2824</v>
      </c>
      <c r="R345" s="31" t="s">
        <v>2825</v>
      </c>
      <c r="S345" t="s">
        <v>2826</v>
      </c>
      <c r="T345">
        <v>343</v>
      </c>
      <c r="AI345" s="2"/>
    </row>
    <row r="346" spans="1:35" x14ac:dyDescent="0.25">
      <c r="A346" t="str">
        <f t="shared" si="5"/>
        <v>0344</v>
      </c>
      <c r="B346" s="2" t="s">
        <v>2419</v>
      </c>
      <c r="C346" t="s">
        <v>2418</v>
      </c>
      <c r="D346" t="s">
        <v>349</v>
      </c>
      <c r="E346" t="s">
        <v>350</v>
      </c>
      <c r="F346" t="s">
        <v>2420</v>
      </c>
      <c r="G346" t="s">
        <v>2421</v>
      </c>
      <c r="I346" t="s">
        <v>2418</v>
      </c>
      <c r="J346" t="s">
        <v>344</v>
      </c>
      <c r="K346" s="2" t="s">
        <v>2422</v>
      </c>
      <c r="L346" t="s">
        <v>2423</v>
      </c>
      <c r="M346" t="s">
        <v>2424</v>
      </c>
      <c r="N346" t="s">
        <v>2425</v>
      </c>
      <c r="O346" t="s">
        <v>2823</v>
      </c>
      <c r="P346" s="12">
        <v>1</v>
      </c>
      <c r="Q346" s="12" t="s">
        <v>2824</v>
      </c>
      <c r="R346" s="31" t="s">
        <v>2825</v>
      </c>
      <c r="S346" t="s">
        <v>2826</v>
      </c>
      <c r="T346">
        <v>344</v>
      </c>
      <c r="AI346" s="2"/>
    </row>
    <row r="347" spans="1:35" x14ac:dyDescent="0.25">
      <c r="A347" t="str">
        <f t="shared" si="5"/>
        <v>0345</v>
      </c>
      <c r="B347" s="2" t="s">
        <v>3214</v>
      </c>
      <c r="C347" t="s">
        <v>3215</v>
      </c>
      <c r="D347" t="s">
        <v>349</v>
      </c>
      <c r="E347" t="s">
        <v>350</v>
      </c>
      <c r="F347" t="s">
        <v>513</v>
      </c>
      <c r="G347" t="s">
        <v>514</v>
      </c>
      <c r="I347" t="s">
        <v>515</v>
      </c>
      <c r="J347" t="s">
        <v>344</v>
      </c>
      <c r="K347" s="2" t="s">
        <v>516</v>
      </c>
      <c r="L347" t="s">
        <v>517</v>
      </c>
      <c r="M347" t="s">
        <v>518</v>
      </c>
      <c r="N347" t="s">
        <v>519</v>
      </c>
      <c r="O347" t="s">
        <v>2830</v>
      </c>
      <c r="P347" s="12">
        <v>0</v>
      </c>
      <c r="Q347" s="12" t="s">
        <v>2824</v>
      </c>
      <c r="R347" s="31" t="s">
        <v>2825</v>
      </c>
      <c r="S347" t="s">
        <v>2826</v>
      </c>
      <c r="T347">
        <v>345</v>
      </c>
      <c r="AI347" s="2"/>
    </row>
    <row r="348" spans="1:35" x14ac:dyDescent="0.25">
      <c r="A348" t="str">
        <f t="shared" si="5"/>
        <v>0346</v>
      </c>
      <c r="B348" s="2" t="s">
        <v>2427</v>
      </c>
      <c r="C348" t="s">
        <v>2426</v>
      </c>
      <c r="D348" t="s">
        <v>349</v>
      </c>
      <c r="E348" t="s">
        <v>350</v>
      </c>
      <c r="F348" t="s">
        <v>2562</v>
      </c>
      <c r="G348" t="s">
        <v>2428</v>
      </c>
      <c r="I348" t="s">
        <v>2426</v>
      </c>
      <c r="J348" t="s">
        <v>344</v>
      </c>
      <c r="K348" s="2" t="s">
        <v>2429</v>
      </c>
      <c r="L348" t="s">
        <v>2430</v>
      </c>
      <c r="M348" t="s">
        <v>2431</v>
      </c>
      <c r="N348" t="s">
        <v>2563</v>
      </c>
      <c r="O348" t="s">
        <v>2823</v>
      </c>
      <c r="P348" s="12">
        <v>1</v>
      </c>
      <c r="Q348" s="12" t="s">
        <v>2838</v>
      </c>
      <c r="R348" s="31" t="s">
        <v>2825</v>
      </c>
      <c r="S348" t="s">
        <v>2826</v>
      </c>
      <c r="T348">
        <v>346</v>
      </c>
      <c r="AI348" s="2"/>
    </row>
    <row r="349" spans="1:35" x14ac:dyDescent="0.25">
      <c r="A349" t="str">
        <f t="shared" si="5"/>
        <v>0347</v>
      </c>
      <c r="B349" s="2" t="s">
        <v>2433</v>
      </c>
      <c r="C349" t="s">
        <v>2432</v>
      </c>
      <c r="D349" t="s">
        <v>349</v>
      </c>
      <c r="E349" t="s">
        <v>350</v>
      </c>
      <c r="F349" t="s">
        <v>2564</v>
      </c>
      <c r="G349" t="s">
        <v>2434</v>
      </c>
      <c r="I349" t="s">
        <v>2432</v>
      </c>
      <c r="J349" t="s">
        <v>344</v>
      </c>
      <c r="K349" s="2" t="s">
        <v>2435</v>
      </c>
      <c r="L349" t="s">
        <v>2436</v>
      </c>
      <c r="M349" t="s">
        <v>2437</v>
      </c>
      <c r="N349" t="s">
        <v>2565</v>
      </c>
      <c r="O349" t="s">
        <v>2823</v>
      </c>
      <c r="P349" s="12">
        <v>1</v>
      </c>
      <c r="Q349" s="12" t="s">
        <v>2838</v>
      </c>
      <c r="R349" s="31" t="s">
        <v>2825</v>
      </c>
      <c r="S349" t="s">
        <v>2826</v>
      </c>
      <c r="T349">
        <v>347</v>
      </c>
      <c r="AI349" s="2"/>
    </row>
    <row r="350" spans="1:35" x14ac:dyDescent="0.25">
      <c r="A350" t="str">
        <f t="shared" si="5"/>
        <v>0348</v>
      </c>
      <c r="B350" s="2" t="s">
        <v>2438</v>
      </c>
      <c r="C350" t="s">
        <v>346</v>
      </c>
      <c r="D350" t="s">
        <v>349</v>
      </c>
      <c r="E350" t="s">
        <v>350</v>
      </c>
      <c r="F350" t="s">
        <v>2439</v>
      </c>
      <c r="G350" t="s">
        <v>2440</v>
      </c>
      <c r="I350" t="s">
        <v>346</v>
      </c>
      <c r="J350" t="s">
        <v>344</v>
      </c>
      <c r="K350" s="2" t="s">
        <v>2441</v>
      </c>
      <c r="L350" t="s">
        <v>2442</v>
      </c>
      <c r="M350" t="s">
        <v>2443</v>
      </c>
      <c r="N350" t="s">
        <v>3216</v>
      </c>
      <c r="O350" t="s">
        <v>2823</v>
      </c>
      <c r="P350" s="12">
        <v>1</v>
      </c>
      <c r="Q350" s="12" t="s">
        <v>2838</v>
      </c>
      <c r="R350" s="31" t="s">
        <v>2825</v>
      </c>
      <c r="S350" t="s">
        <v>2839</v>
      </c>
      <c r="T350">
        <v>348</v>
      </c>
      <c r="AI350" s="2"/>
    </row>
    <row r="351" spans="1:35" x14ac:dyDescent="0.25">
      <c r="A351" t="str">
        <f t="shared" si="5"/>
        <v>0349</v>
      </c>
      <c r="B351" s="2" t="s">
        <v>2445</v>
      </c>
      <c r="C351" t="s">
        <v>2444</v>
      </c>
      <c r="D351" t="s">
        <v>349</v>
      </c>
      <c r="E351" t="s">
        <v>350</v>
      </c>
      <c r="F351" t="s">
        <v>2718</v>
      </c>
      <c r="G351" t="s">
        <v>2719</v>
      </c>
      <c r="I351" t="s">
        <v>2444</v>
      </c>
      <c r="J351" t="s">
        <v>344</v>
      </c>
      <c r="K351" s="2" t="s">
        <v>2720</v>
      </c>
      <c r="L351" t="s">
        <v>2721</v>
      </c>
      <c r="M351" t="s">
        <v>674</v>
      </c>
      <c r="N351" t="s">
        <v>2722</v>
      </c>
      <c r="O351" t="s">
        <v>2845</v>
      </c>
      <c r="P351" s="12">
        <v>1</v>
      </c>
      <c r="Q351" s="12" t="s">
        <v>2824</v>
      </c>
      <c r="R351" s="31" t="s">
        <v>2825</v>
      </c>
      <c r="S351" t="s">
        <v>2839</v>
      </c>
      <c r="T351">
        <v>349</v>
      </c>
      <c r="AI351" s="2"/>
    </row>
    <row r="352" spans="1:35" x14ac:dyDescent="0.25">
      <c r="A352" t="str">
        <f t="shared" si="5"/>
        <v>0350</v>
      </c>
      <c r="B352" s="2" t="s">
        <v>2447</v>
      </c>
      <c r="C352" t="s">
        <v>2446</v>
      </c>
      <c r="D352" t="s">
        <v>349</v>
      </c>
      <c r="E352" t="s">
        <v>350</v>
      </c>
      <c r="F352" t="s">
        <v>2448</v>
      </c>
      <c r="G352" t="s">
        <v>2449</v>
      </c>
      <c r="I352" t="s">
        <v>2446</v>
      </c>
      <c r="J352" t="s">
        <v>344</v>
      </c>
      <c r="K352" s="2" t="s">
        <v>2450</v>
      </c>
      <c r="L352" t="s">
        <v>2451</v>
      </c>
      <c r="M352" t="s">
        <v>2452</v>
      </c>
      <c r="N352" t="s">
        <v>2453</v>
      </c>
      <c r="O352" t="s">
        <v>2845</v>
      </c>
      <c r="P352" s="12">
        <v>1</v>
      </c>
      <c r="Q352" s="12" t="s">
        <v>2824</v>
      </c>
      <c r="R352" s="31" t="s">
        <v>2825</v>
      </c>
      <c r="S352" t="s">
        <v>2826</v>
      </c>
      <c r="T352">
        <v>350</v>
      </c>
      <c r="AI352" s="2"/>
    </row>
    <row r="353" spans="1:35" x14ac:dyDescent="0.25">
      <c r="A353" t="str">
        <f t="shared" si="5"/>
        <v>0351</v>
      </c>
      <c r="B353" s="2" t="s">
        <v>3217</v>
      </c>
      <c r="C353" t="s">
        <v>3218</v>
      </c>
      <c r="D353" t="s">
        <v>349</v>
      </c>
      <c r="E353" t="s">
        <v>350</v>
      </c>
      <c r="F353" t="s">
        <v>892</v>
      </c>
      <c r="G353" t="s">
        <v>893</v>
      </c>
      <c r="I353" t="s">
        <v>894</v>
      </c>
      <c r="J353" t="s">
        <v>344</v>
      </c>
      <c r="K353" s="2" t="s">
        <v>895</v>
      </c>
      <c r="L353" t="s">
        <v>2927</v>
      </c>
      <c r="M353" t="s">
        <v>896</v>
      </c>
      <c r="N353" t="s">
        <v>897</v>
      </c>
      <c r="O353" t="s">
        <v>2830</v>
      </c>
      <c r="P353" s="12">
        <v>0</v>
      </c>
      <c r="Q353" s="12" t="s">
        <v>2824</v>
      </c>
      <c r="R353" s="31" t="s">
        <v>2825</v>
      </c>
      <c r="S353" t="s">
        <v>2826</v>
      </c>
      <c r="T353">
        <v>351</v>
      </c>
      <c r="AI353" s="2"/>
    </row>
    <row r="354" spans="1:35" x14ac:dyDescent="0.25">
      <c r="A354" t="str">
        <f t="shared" si="5"/>
        <v>0352</v>
      </c>
      <c r="B354" s="2" t="s">
        <v>3219</v>
      </c>
      <c r="C354" t="s">
        <v>3220</v>
      </c>
      <c r="D354" t="s">
        <v>349</v>
      </c>
      <c r="E354" t="s">
        <v>350</v>
      </c>
      <c r="F354" t="s">
        <v>901</v>
      </c>
      <c r="G354" t="s">
        <v>3221</v>
      </c>
      <c r="I354" t="s">
        <v>3222</v>
      </c>
      <c r="J354" t="s">
        <v>344</v>
      </c>
      <c r="K354" s="2" t="s">
        <v>493</v>
      </c>
      <c r="L354" t="s">
        <v>3223</v>
      </c>
      <c r="M354" t="s">
        <v>3224</v>
      </c>
      <c r="N354" t="s">
        <v>902</v>
      </c>
      <c r="O354" t="s">
        <v>2830</v>
      </c>
      <c r="P354" s="12">
        <v>0</v>
      </c>
      <c r="R354" s="31" t="s">
        <v>2825</v>
      </c>
      <c r="S354" t="s">
        <v>2839</v>
      </c>
      <c r="T354" t="s">
        <v>2825</v>
      </c>
      <c r="AI354" s="2"/>
    </row>
    <row r="355" spans="1:35" x14ac:dyDescent="0.25">
      <c r="A355" t="str">
        <f t="shared" si="5"/>
        <v>0370</v>
      </c>
      <c r="B355" s="2" t="s">
        <v>2567</v>
      </c>
      <c r="C355" t="s">
        <v>2566</v>
      </c>
      <c r="D355" t="s">
        <v>349</v>
      </c>
      <c r="E355" t="s">
        <v>350</v>
      </c>
      <c r="F355" t="s">
        <v>2568</v>
      </c>
      <c r="G355" t="s">
        <v>2569</v>
      </c>
      <c r="H355" t="s">
        <v>2570</v>
      </c>
      <c r="I355" t="s">
        <v>1334</v>
      </c>
      <c r="J355" t="s">
        <v>344</v>
      </c>
      <c r="K355" s="2" t="s">
        <v>1335</v>
      </c>
      <c r="L355" t="s">
        <v>2571</v>
      </c>
      <c r="M355" t="s">
        <v>674</v>
      </c>
      <c r="N355" t="s">
        <v>2572</v>
      </c>
      <c r="O355" t="s">
        <v>3225</v>
      </c>
      <c r="P355" s="12">
        <v>1</v>
      </c>
      <c r="R355" s="31" t="s">
        <v>2825</v>
      </c>
      <c r="S355" t="s">
        <v>2839</v>
      </c>
      <c r="T355" t="s">
        <v>2825</v>
      </c>
      <c r="AI355" s="2"/>
    </row>
    <row r="356" spans="1:35" x14ac:dyDescent="0.25">
      <c r="A356" t="str">
        <f t="shared" si="5"/>
        <v>0406</v>
      </c>
      <c r="B356" s="2" t="s">
        <v>1781</v>
      </c>
      <c r="C356" t="s">
        <v>1780</v>
      </c>
      <c r="D356" t="s">
        <v>349</v>
      </c>
      <c r="E356" t="s">
        <v>350</v>
      </c>
      <c r="F356" t="s">
        <v>2573</v>
      </c>
      <c r="G356" t="s">
        <v>1782</v>
      </c>
      <c r="I356" t="s">
        <v>846</v>
      </c>
      <c r="J356" t="s">
        <v>344</v>
      </c>
      <c r="K356" s="2" t="s">
        <v>847</v>
      </c>
      <c r="L356" t="s">
        <v>1783</v>
      </c>
      <c r="M356" t="s">
        <v>1784</v>
      </c>
      <c r="N356" t="s">
        <v>2574</v>
      </c>
      <c r="O356" t="s">
        <v>3226</v>
      </c>
      <c r="P356" s="12">
        <v>1</v>
      </c>
      <c r="R356" s="31" t="s">
        <v>2825</v>
      </c>
      <c r="S356" t="s">
        <v>2839</v>
      </c>
      <c r="T356" t="s">
        <v>2825</v>
      </c>
      <c r="AI356" s="2"/>
    </row>
    <row r="357" spans="1:35" x14ac:dyDescent="0.25">
      <c r="A357" t="str">
        <f t="shared" si="5"/>
        <v>0407</v>
      </c>
      <c r="B357" s="2" t="s">
        <v>3227</v>
      </c>
      <c r="C357" t="s">
        <v>3228</v>
      </c>
      <c r="D357" t="s">
        <v>3229</v>
      </c>
      <c r="E357" t="s">
        <v>3230</v>
      </c>
      <c r="F357" t="s">
        <v>3231</v>
      </c>
      <c r="G357" t="s">
        <v>3232</v>
      </c>
      <c r="I357" t="s">
        <v>635</v>
      </c>
      <c r="J357" t="s">
        <v>344</v>
      </c>
      <c r="K357" s="2" t="s">
        <v>639</v>
      </c>
      <c r="L357" t="s">
        <v>3233</v>
      </c>
      <c r="M357" t="s">
        <v>3234</v>
      </c>
      <c r="N357" t="s">
        <v>3235</v>
      </c>
      <c r="O357" t="s">
        <v>2869</v>
      </c>
      <c r="P357" s="12" t="s">
        <v>2838</v>
      </c>
      <c r="R357" s="31" t="s">
        <v>2825</v>
      </c>
      <c r="S357" t="s">
        <v>2839</v>
      </c>
      <c r="T357" t="s">
        <v>2825</v>
      </c>
      <c r="AI357" s="2"/>
    </row>
    <row r="358" spans="1:35" x14ac:dyDescent="0.25">
      <c r="A358" t="str">
        <f t="shared" si="5"/>
        <v>0409</v>
      </c>
      <c r="B358" s="2" t="s">
        <v>3236</v>
      </c>
      <c r="C358" t="s">
        <v>3237</v>
      </c>
      <c r="D358" t="s">
        <v>3229</v>
      </c>
      <c r="E358" t="s">
        <v>3230</v>
      </c>
      <c r="F358" t="s">
        <v>3238</v>
      </c>
      <c r="G358" t="s">
        <v>3239</v>
      </c>
      <c r="I358" t="s">
        <v>388</v>
      </c>
      <c r="J358" t="s">
        <v>344</v>
      </c>
      <c r="K358" s="2" t="s">
        <v>3240</v>
      </c>
      <c r="L358" t="s">
        <v>3241</v>
      </c>
      <c r="M358" t="s">
        <v>3242</v>
      </c>
      <c r="N358" t="s">
        <v>3243</v>
      </c>
      <c r="O358" t="s">
        <v>3244</v>
      </c>
      <c r="P358" s="12" t="s">
        <v>2838</v>
      </c>
      <c r="R358" s="31" t="s">
        <v>2825</v>
      </c>
      <c r="S358" t="s">
        <v>2839</v>
      </c>
      <c r="T358" t="s">
        <v>2825</v>
      </c>
      <c r="AI358" s="2"/>
    </row>
    <row r="359" spans="1:35" x14ac:dyDescent="0.25">
      <c r="A359" t="str">
        <f t="shared" si="5"/>
        <v>0410</v>
      </c>
      <c r="B359" s="2" t="s">
        <v>3245</v>
      </c>
      <c r="C359" t="s">
        <v>3246</v>
      </c>
      <c r="D359" t="s">
        <v>3229</v>
      </c>
      <c r="E359" t="s">
        <v>3230</v>
      </c>
      <c r="F359" t="s">
        <v>3247</v>
      </c>
      <c r="G359" t="s">
        <v>3248</v>
      </c>
      <c r="I359" t="s">
        <v>3249</v>
      </c>
      <c r="J359" t="s">
        <v>344</v>
      </c>
      <c r="K359" s="2" t="s">
        <v>3250</v>
      </c>
      <c r="L359" t="s">
        <v>3251</v>
      </c>
      <c r="M359" t="s">
        <v>3252</v>
      </c>
      <c r="N359" t="s">
        <v>3253</v>
      </c>
      <c r="O359" t="s">
        <v>3254</v>
      </c>
      <c r="P359" s="12" t="s">
        <v>2838</v>
      </c>
      <c r="R359" s="31" t="s">
        <v>2825</v>
      </c>
      <c r="S359" t="s">
        <v>2839</v>
      </c>
      <c r="T359" t="s">
        <v>2825</v>
      </c>
      <c r="AI359" s="2"/>
    </row>
    <row r="360" spans="1:35" x14ac:dyDescent="0.25">
      <c r="A360" t="str">
        <f t="shared" si="5"/>
        <v>0411</v>
      </c>
      <c r="B360" s="2" t="s">
        <v>3255</v>
      </c>
      <c r="C360" t="s">
        <v>3256</v>
      </c>
      <c r="D360" t="s">
        <v>3229</v>
      </c>
      <c r="E360" t="s">
        <v>3230</v>
      </c>
      <c r="F360" t="s">
        <v>3257</v>
      </c>
      <c r="G360" t="s">
        <v>3258</v>
      </c>
      <c r="I360" t="s">
        <v>3259</v>
      </c>
      <c r="J360" t="s">
        <v>344</v>
      </c>
      <c r="K360" s="2" t="s">
        <v>3260</v>
      </c>
      <c r="L360" t="s">
        <v>3261</v>
      </c>
      <c r="M360" t="s">
        <v>3262</v>
      </c>
      <c r="N360" t="s">
        <v>3263</v>
      </c>
      <c r="O360" t="s">
        <v>3264</v>
      </c>
      <c r="P360" s="12" t="s">
        <v>2838</v>
      </c>
      <c r="R360" s="31" t="s">
        <v>2825</v>
      </c>
      <c r="S360" t="s">
        <v>2839</v>
      </c>
      <c r="T360" t="s">
        <v>2825</v>
      </c>
      <c r="AI360" s="2"/>
    </row>
    <row r="361" spans="1:35" x14ac:dyDescent="0.25">
      <c r="A361" t="str">
        <f t="shared" si="5"/>
        <v>0412</v>
      </c>
      <c r="B361" s="2" t="s">
        <v>3265</v>
      </c>
      <c r="C361" t="s">
        <v>3266</v>
      </c>
      <c r="D361" t="s">
        <v>3229</v>
      </c>
      <c r="E361" t="s">
        <v>3230</v>
      </c>
      <c r="F361" t="s">
        <v>3267</v>
      </c>
      <c r="G361" t="s">
        <v>3268</v>
      </c>
      <c r="I361" t="s">
        <v>3269</v>
      </c>
      <c r="J361" t="s">
        <v>344</v>
      </c>
      <c r="K361" s="2" t="s">
        <v>3270</v>
      </c>
      <c r="L361" t="s">
        <v>3271</v>
      </c>
      <c r="M361" t="s">
        <v>3272</v>
      </c>
      <c r="N361" t="s">
        <v>3273</v>
      </c>
      <c r="O361" t="s">
        <v>3274</v>
      </c>
      <c r="P361" s="12" t="s">
        <v>2838</v>
      </c>
      <c r="R361" s="31" t="s">
        <v>2825</v>
      </c>
      <c r="S361" t="s">
        <v>2839</v>
      </c>
      <c r="T361" t="s">
        <v>2825</v>
      </c>
      <c r="AI361" s="2"/>
    </row>
    <row r="362" spans="1:35" x14ac:dyDescent="0.25">
      <c r="A362" t="str">
        <f t="shared" si="5"/>
        <v>0413</v>
      </c>
      <c r="B362" s="2" t="s">
        <v>3275</v>
      </c>
      <c r="C362" t="s">
        <v>3276</v>
      </c>
      <c r="D362" t="s">
        <v>3229</v>
      </c>
      <c r="E362" t="s">
        <v>3230</v>
      </c>
      <c r="F362" t="s">
        <v>3277</v>
      </c>
      <c r="G362" t="s">
        <v>3278</v>
      </c>
      <c r="I362" t="s">
        <v>1052</v>
      </c>
      <c r="J362" t="s">
        <v>344</v>
      </c>
      <c r="K362" s="2" t="s">
        <v>1053</v>
      </c>
      <c r="L362" t="s">
        <v>3279</v>
      </c>
      <c r="M362" t="s">
        <v>3280</v>
      </c>
      <c r="N362" t="s">
        <v>3281</v>
      </c>
      <c r="O362" t="s">
        <v>3282</v>
      </c>
      <c r="P362" s="12" t="s">
        <v>2838</v>
      </c>
      <c r="R362" s="31" t="s">
        <v>2825</v>
      </c>
      <c r="S362" t="s">
        <v>2839</v>
      </c>
      <c r="T362" t="s">
        <v>2825</v>
      </c>
      <c r="AI362" s="2"/>
    </row>
    <row r="363" spans="1:35" x14ac:dyDescent="0.25">
      <c r="A363" t="str">
        <f t="shared" si="5"/>
        <v>0414</v>
      </c>
      <c r="B363" s="2" t="s">
        <v>3283</v>
      </c>
      <c r="C363" t="s">
        <v>3284</v>
      </c>
      <c r="D363" t="s">
        <v>3229</v>
      </c>
      <c r="E363" t="s">
        <v>3230</v>
      </c>
      <c r="F363" t="s">
        <v>3285</v>
      </c>
      <c r="G363" t="s">
        <v>3286</v>
      </c>
      <c r="H363" t="s">
        <v>3287</v>
      </c>
      <c r="I363" t="s">
        <v>2750</v>
      </c>
      <c r="J363" t="s">
        <v>344</v>
      </c>
      <c r="K363" s="2" t="s">
        <v>3288</v>
      </c>
      <c r="L363" t="s">
        <v>3289</v>
      </c>
      <c r="M363" t="s">
        <v>3290</v>
      </c>
      <c r="N363" t="s">
        <v>3291</v>
      </c>
      <c r="O363" t="s">
        <v>3264</v>
      </c>
      <c r="P363" s="12" t="s">
        <v>2838</v>
      </c>
      <c r="R363" s="31" t="s">
        <v>2825</v>
      </c>
      <c r="S363" t="s">
        <v>2839</v>
      </c>
      <c r="T363" t="s">
        <v>2825</v>
      </c>
      <c r="AI363" s="2"/>
    </row>
    <row r="364" spans="1:35" x14ac:dyDescent="0.25">
      <c r="A364" t="str">
        <f t="shared" si="5"/>
        <v>0416</v>
      </c>
      <c r="B364" s="2" t="s">
        <v>3292</v>
      </c>
      <c r="C364" t="s">
        <v>3293</v>
      </c>
      <c r="D364" t="s">
        <v>3229</v>
      </c>
      <c r="E364" t="s">
        <v>3230</v>
      </c>
      <c r="F364" t="s">
        <v>3294</v>
      </c>
      <c r="G364" t="s">
        <v>3295</v>
      </c>
      <c r="I364" t="s">
        <v>3269</v>
      </c>
      <c r="J364" t="s">
        <v>344</v>
      </c>
      <c r="K364" s="2" t="s">
        <v>3270</v>
      </c>
      <c r="L364" t="s">
        <v>3296</v>
      </c>
      <c r="M364" t="s">
        <v>3297</v>
      </c>
      <c r="N364" t="s">
        <v>3298</v>
      </c>
      <c r="O364" t="s">
        <v>3264</v>
      </c>
      <c r="P364" s="12" t="s">
        <v>2838</v>
      </c>
      <c r="R364" s="31" t="s">
        <v>2825</v>
      </c>
      <c r="S364" t="s">
        <v>2839</v>
      </c>
      <c r="T364" t="s">
        <v>2825</v>
      </c>
      <c r="AI364" s="2"/>
    </row>
    <row r="365" spans="1:35" x14ac:dyDescent="0.25">
      <c r="A365" t="str">
        <f t="shared" si="5"/>
        <v>0417</v>
      </c>
      <c r="B365" s="2" t="s">
        <v>3299</v>
      </c>
      <c r="C365" t="s">
        <v>3300</v>
      </c>
      <c r="D365" t="s">
        <v>3229</v>
      </c>
      <c r="E365" t="s">
        <v>3230</v>
      </c>
      <c r="F365" t="s">
        <v>3301</v>
      </c>
      <c r="G365" t="s">
        <v>3302</v>
      </c>
      <c r="I365" t="s">
        <v>638</v>
      </c>
      <c r="J365" t="s">
        <v>344</v>
      </c>
      <c r="K365" s="2" t="s">
        <v>639</v>
      </c>
      <c r="L365" t="s">
        <v>3303</v>
      </c>
      <c r="M365" t="s">
        <v>674</v>
      </c>
      <c r="N365" t="s">
        <v>3304</v>
      </c>
      <c r="O365" t="s">
        <v>2869</v>
      </c>
      <c r="P365" s="12" t="s">
        <v>2838</v>
      </c>
      <c r="R365" s="31" t="s">
        <v>2825</v>
      </c>
      <c r="S365" t="s">
        <v>2839</v>
      </c>
      <c r="T365" t="s">
        <v>2825</v>
      </c>
      <c r="AI365" s="2"/>
    </row>
    <row r="366" spans="1:35" x14ac:dyDescent="0.25">
      <c r="A366" t="str">
        <f t="shared" si="5"/>
        <v>0418</v>
      </c>
      <c r="B366" s="2" t="s">
        <v>3305</v>
      </c>
      <c r="C366" t="s">
        <v>3306</v>
      </c>
      <c r="D366" t="s">
        <v>3229</v>
      </c>
      <c r="E366" t="s">
        <v>3230</v>
      </c>
      <c r="F366" t="s">
        <v>3307</v>
      </c>
      <c r="G366" t="s">
        <v>3308</v>
      </c>
      <c r="I366" t="s">
        <v>826</v>
      </c>
      <c r="J366" t="s">
        <v>344</v>
      </c>
      <c r="K366" s="2" t="s">
        <v>3309</v>
      </c>
      <c r="L366" t="s">
        <v>3310</v>
      </c>
      <c r="M366" t="s">
        <v>3311</v>
      </c>
      <c r="N366" t="s">
        <v>3312</v>
      </c>
      <c r="O366" t="s">
        <v>3313</v>
      </c>
      <c r="P366" s="12" t="s">
        <v>2838</v>
      </c>
      <c r="R366" s="31" t="s">
        <v>2825</v>
      </c>
      <c r="S366" t="s">
        <v>2839</v>
      </c>
      <c r="T366" t="s">
        <v>2825</v>
      </c>
      <c r="AI366" s="2"/>
    </row>
    <row r="367" spans="1:35" x14ac:dyDescent="0.25">
      <c r="A367" t="str">
        <f t="shared" si="5"/>
        <v>0419</v>
      </c>
      <c r="B367" s="2" t="s">
        <v>3314</v>
      </c>
      <c r="C367" t="s">
        <v>3315</v>
      </c>
      <c r="D367" t="s">
        <v>3229</v>
      </c>
      <c r="E367" t="s">
        <v>3230</v>
      </c>
      <c r="F367" t="s">
        <v>3316</v>
      </c>
      <c r="G367" t="s">
        <v>3317</v>
      </c>
      <c r="I367" t="s">
        <v>635</v>
      </c>
      <c r="J367" t="s">
        <v>344</v>
      </c>
      <c r="K367" s="2" t="s">
        <v>3318</v>
      </c>
      <c r="L367" t="s">
        <v>3319</v>
      </c>
      <c r="M367" t="s">
        <v>3320</v>
      </c>
      <c r="N367" t="s">
        <v>3321</v>
      </c>
      <c r="O367" t="s">
        <v>3313</v>
      </c>
      <c r="P367" s="12" t="s">
        <v>2838</v>
      </c>
      <c r="R367" s="31" t="s">
        <v>2825</v>
      </c>
      <c r="S367" t="s">
        <v>2839</v>
      </c>
      <c r="T367" t="s">
        <v>2825</v>
      </c>
      <c r="AI367" s="2"/>
    </row>
    <row r="368" spans="1:35" x14ac:dyDescent="0.25">
      <c r="A368" t="str">
        <f t="shared" si="5"/>
        <v>0420</v>
      </c>
      <c r="B368" s="2" t="s">
        <v>3322</v>
      </c>
      <c r="C368" t="s">
        <v>3323</v>
      </c>
      <c r="D368" t="s">
        <v>3229</v>
      </c>
      <c r="E368" t="s">
        <v>3230</v>
      </c>
      <c r="F368" t="s">
        <v>3324</v>
      </c>
      <c r="G368" t="s">
        <v>3325</v>
      </c>
      <c r="I368" t="s">
        <v>551</v>
      </c>
      <c r="J368" t="s">
        <v>344</v>
      </c>
      <c r="K368" s="2" t="s">
        <v>3326</v>
      </c>
      <c r="L368" t="s">
        <v>3327</v>
      </c>
      <c r="M368" t="s">
        <v>3328</v>
      </c>
      <c r="N368" t="s">
        <v>3329</v>
      </c>
      <c r="O368" t="s">
        <v>2845</v>
      </c>
      <c r="P368" s="12" t="s">
        <v>2838</v>
      </c>
      <c r="R368" s="31" t="s">
        <v>2825</v>
      </c>
      <c r="S368" t="s">
        <v>2839</v>
      </c>
      <c r="T368" t="s">
        <v>2825</v>
      </c>
      <c r="AI368" s="2"/>
    </row>
    <row r="369" spans="1:35" x14ac:dyDescent="0.25">
      <c r="A369" t="str">
        <f t="shared" si="5"/>
        <v>0424</v>
      </c>
      <c r="B369" s="2" t="s">
        <v>3330</v>
      </c>
      <c r="C369" t="s">
        <v>3331</v>
      </c>
      <c r="D369" t="s">
        <v>3229</v>
      </c>
      <c r="E369" t="s">
        <v>3230</v>
      </c>
      <c r="F369" t="s">
        <v>3332</v>
      </c>
      <c r="G369" t="s">
        <v>3333</v>
      </c>
      <c r="I369" t="s">
        <v>638</v>
      </c>
      <c r="J369" t="s">
        <v>344</v>
      </c>
      <c r="K369" s="2" t="s">
        <v>639</v>
      </c>
      <c r="L369" t="s">
        <v>3334</v>
      </c>
      <c r="M369" t="s">
        <v>3335</v>
      </c>
      <c r="N369" t="s">
        <v>3336</v>
      </c>
      <c r="O369" t="s">
        <v>3226</v>
      </c>
      <c r="P369" s="12" t="s">
        <v>2838</v>
      </c>
      <c r="R369" s="31" t="s">
        <v>2825</v>
      </c>
      <c r="S369" t="s">
        <v>2839</v>
      </c>
      <c r="T369" t="s">
        <v>2825</v>
      </c>
      <c r="AI369" s="2"/>
    </row>
    <row r="370" spans="1:35" x14ac:dyDescent="0.25">
      <c r="A370" t="str">
        <f t="shared" si="5"/>
        <v>0426</v>
      </c>
      <c r="B370" s="2" t="s">
        <v>3337</v>
      </c>
      <c r="C370" t="s">
        <v>3338</v>
      </c>
      <c r="D370" t="s">
        <v>3229</v>
      </c>
      <c r="E370" t="s">
        <v>3230</v>
      </c>
      <c r="F370" t="s">
        <v>3339</v>
      </c>
      <c r="G370" t="s">
        <v>3340</v>
      </c>
      <c r="I370" t="s">
        <v>851</v>
      </c>
      <c r="J370" t="s">
        <v>344</v>
      </c>
      <c r="K370" s="2" t="s">
        <v>852</v>
      </c>
      <c r="L370" t="s">
        <v>3341</v>
      </c>
      <c r="M370" t="s">
        <v>3342</v>
      </c>
      <c r="N370" t="s">
        <v>3343</v>
      </c>
      <c r="O370" t="s">
        <v>2869</v>
      </c>
      <c r="P370" s="12" t="s">
        <v>2838</v>
      </c>
      <c r="R370" s="31" t="s">
        <v>2825</v>
      </c>
      <c r="S370" t="s">
        <v>2839</v>
      </c>
      <c r="T370" t="s">
        <v>2825</v>
      </c>
      <c r="AI370" s="2"/>
    </row>
    <row r="371" spans="1:35" x14ac:dyDescent="0.25">
      <c r="A371" t="str">
        <f t="shared" si="5"/>
        <v>0427</v>
      </c>
      <c r="B371" s="2" t="s">
        <v>3344</v>
      </c>
      <c r="C371" t="s">
        <v>3345</v>
      </c>
      <c r="D371" t="s">
        <v>3229</v>
      </c>
      <c r="E371" t="s">
        <v>3230</v>
      </c>
      <c r="F371" t="s">
        <v>3346</v>
      </c>
      <c r="G371" t="s">
        <v>3347</v>
      </c>
      <c r="I371" t="s">
        <v>504</v>
      </c>
      <c r="J371" t="s">
        <v>344</v>
      </c>
      <c r="K371" s="2" t="s">
        <v>505</v>
      </c>
      <c r="L371" t="s">
        <v>3348</v>
      </c>
      <c r="M371" t="s">
        <v>3349</v>
      </c>
      <c r="N371" t="s">
        <v>3350</v>
      </c>
      <c r="O371" t="s">
        <v>3351</v>
      </c>
      <c r="P371" s="12" t="s">
        <v>2838</v>
      </c>
      <c r="R371" s="31" t="s">
        <v>2825</v>
      </c>
      <c r="S371" t="s">
        <v>2839</v>
      </c>
      <c r="T371" t="s">
        <v>2825</v>
      </c>
      <c r="AI371" s="2"/>
    </row>
    <row r="372" spans="1:35" x14ac:dyDescent="0.25">
      <c r="A372" t="str">
        <f t="shared" si="5"/>
        <v>0428</v>
      </c>
      <c r="B372" s="2" t="s">
        <v>3352</v>
      </c>
      <c r="C372" t="s">
        <v>3353</v>
      </c>
      <c r="D372" t="s">
        <v>3229</v>
      </c>
      <c r="E372" t="s">
        <v>3230</v>
      </c>
      <c r="F372" t="s">
        <v>3354</v>
      </c>
      <c r="G372" t="s">
        <v>3355</v>
      </c>
      <c r="I372" t="s">
        <v>3356</v>
      </c>
      <c r="J372" t="s">
        <v>344</v>
      </c>
      <c r="K372" s="2" t="s">
        <v>3357</v>
      </c>
      <c r="L372" t="s">
        <v>3358</v>
      </c>
      <c r="M372" t="s">
        <v>3359</v>
      </c>
      <c r="N372" t="s">
        <v>3360</v>
      </c>
      <c r="O372" t="s">
        <v>3361</v>
      </c>
      <c r="P372" s="12" t="s">
        <v>2838</v>
      </c>
      <c r="R372" s="31" t="s">
        <v>2825</v>
      </c>
      <c r="S372" t="s">
        <v>2839</v>
      </c>
      <c r="T372" t="s">
        <v>2825</v>
      </c>
      <c r="AI372" s="2"/>
    </row>
    <row r="373" spans="1:35" x14ac:dyDescent="0.25">
      <c r="A373" t="str">
        <f t="shared" si="5"/>
        <v>0429</v>
      </c>
      <c r="B373" s="2" t="s">
        <v>3362</v>
      </c>
      <c r="C373" t="s">
        <v>3363</v>
      </c>
      <c r="D373" t="s">
        <v>3229</v>
      </c>
      <c r="E373" t="s">
        <v>3230</v>
      </c>
      <c r="F373" t="s">
        <v>3364</v>
      </c>
      <c r="G373" t="s">
        <v>3365</v>
      </c>
      <c r="I373" t="s">
        <v>1342</v>
      </c>
      <c r="J373" t="s">
        <v>344</v>
      </c>
      <c r="K373" s="2" t="s">
        <v>3366</v>
      </c>
      <c r="L373" t="s">
        <v>3367</v>
      </c>
      <c r="M373" t="s">
        <v>3368</v>
      </c>
      <c r="N373" t="s">
        <v>3369</v>
      </c>
      <c r="O373" t="s">
        <v>3370</v>
      </c>
      <c r="P373" s="12" t="s">
        <v>2838</v>
      </c>
      <c r="R373" s="31" t="s">
        <v>2825</v>
      </c>
      <c r="S373" t="s">
        <v>2839</v>
      </c>
      <c r="T373" t="s">
        <v>2825</v>
      </c>
      <c r="AI373" s="2"/>
    </row>
    <row r="374" spans="1:35" x14ac:dyDescent="0.25">
      <c r="A374" t="str">
        <f t="shared" si="5"/>
        <v>0430</v>
      </c>
      <c r="B374" s="2" t="s">
        <v>3371</v>
      </c>
      <c r="C374" t="s">
        <v>3372</v>
      </c>
      <c r="D374" t="s">
        <v>3229</v>
      </c>
      <c r="E374" t="s">
        <v>3230</v>
      </c>
      <c r="F374" t="s">
        <v>3373</v>
      </c>
      <c r="G374" t="s">
        <v>3374</v>
      </c>
      <c r="I374" t="s">
        <v>375</v>
      </c>
      <c r="J374" t="s">
        <v>344</v>
      </c>
      <c r="K374" s="2" t="s">
        <v>376</v>
      </c>
      <c r="L374" t="s">
        <v>3375</v>
      </c>
      <c r="M374" t="s">
        <v>3376</v>
      </c>
      <c r="N374" t="s">
        <v>3377</v>
      </c>
      <c r="O374" t="s">
        <v>3264</v>
      </c>
      <c r="P374" s="12" t="s">
        <v>2838</v>
      </c>
      <c r="R374" s="31" t="s">
        <v>2825</v>
      </c>
      <c r="S374" t="s">
        <v>2839</v>
      </c>
      <c r="T374" t="s">
        <v>2825</v>
      </c>
      <c r="AI374" s="2"/>
    </row>
    <row r="375" spans="1:35" x14ac:dyDescent="0.25">
      <c r="A375" t="str">
        <f t="shared" si="5"/>
        <v>0431</v>
      </c>
      <c r="B375" s="2" t="s">
        <v>3378</v>
      </c>
      <c r="C375" t="s">
        <v>3379</v>
      </c>
      <c r="D375" t="s">
        <v>3229</v>
      </c>
      <c r="E375" t="s">
        <v>3230</v>
      </c>
      <c r="F375" t="s">
        <v>3339</v>
      </c>
      <c r="G375" t="s">
        <v>3340</v>
      </c>
      <c r="I375" t="s">
        <v>851</v>
      </c>
      <c r="J375" t="s">
        <v>344</v>
      </c>
      <c r="K375" s="2" t="s">
        <v>852</v>
      </c>
      <c r="L375" t="s">
        <v>3380</v>
      </c>
      <c r="M375" t="s">
        <v>3381</v>
      </c>
      <c r="N375" t="s">
        <v>3343</v>
      </c>
      <c r="O375" t="s">
        <v>2869</v>
      </c>
      <c r="P375" s="12" t="s">
        <v>2838</v>
      </c>
      <c r="R375" s="31" t="s">
        <v>2825</v>
      </c>
      <c r="S375" t="s">
        <v>2839</v>
      </c>
      <c r="T375" t="s">
        <v>2825</v>
      </c>
      <c r="AI375" s="2"/>
    </row>
    <row r="376" spans="1:35" x14ac:dyDescent="0.25">
      <c r="A376" t="str">
        <f t="shared" si="5"/>
        <v>0432</v>
      </c>
      <c r="B376" s="2" t="s">
        <v>3382</v>
      </c>
      <c r="C376" t="s">
        <v>3383</v>
      </c>
      <c r="D376" t="s">
        <v>3229</v>
      </c>
      <c r="E376" t="s">
        <v>3230</v>
      </c>
      <c r="F376" t="s">
        <v>3384</v>
      </c>
      <c r="G376" t="s">
        <v>3385</v>
      </c>
      <c r="I376" t="s">
        <v>3386</v>
      </c>
      <c r="J376" t="s">
        <v>344</v>
      </c>
      <c r="K376" s="2" t="s">
        <v>756</v>
      </c>
      <c r="L376" t="s">
        <v>3387</v>
      </c>
      <c r="M376" t="s">
        <v>3388</v>
      </c>
      <c r="N376" t="s">
        <v>3389</v>
      </c>
      <c r="O376" t="s">
        <v>3313</v>
      </c>
      <c r="P376" s="12" t="s">
        <v>2838</v>
      </c>
      <c r="R376" s="31" t="s">
        <v>2825</v>
      </c>
      <c r="S376" t="s">
        <v>2839</v>
      </c>
      <c r="T376" t="s">
        <v>2825</v>
      </c>
      <c r="AI376" s="2"/>
    </row>
    <row r="377" spans="1:35" x14ac:dyDescent="0.25">
      <c r="A377" t="str">
        <f t="shared" si="5"/>
        <v>0435</v>
      </c>
      <c r="B377" s="2" t="s">
        <v>3390</v>
      </c>
      <c r="C377" t="s">
        <v>3391</v>
      </c>
      <c r="D377" t="s">
        <v>3229</v>
      </c>
      <c r="E377" t="s">
        <v>3230</v>
      </c>
      <c r="F377" t="s">
        <v>3392</v>
      </c>
      <c r="G377" t="s">
        <v>3393</v>
      </c>
      <c r="I377" t="s">
        <v>1168</v>
      </c>
      <c r="J377" t="s">
        <v>344</v>
      </c>
      <c r="K377" s="2" t="s">
        <v>1169</v>
      </c>
      <c r="L377" t="s">
        <v>3394</v>
      </c>
      <c r="M377" t="s">
        <v>3395</v>
      </c>
      <c r="N377" t="s">
        <v>3396</v>
      </c>
      <c r="O377" t="s">
        <v>3274</v>
      </c>
      <c r="P377" s="12" t="s">
        <v>2838</v>
      </c>
      <c r="R377" s="31" t="s">
        <v>2825</v>
      </c>
      <c r="S377" t="s">
        <v>2839</v>
      </c>
      <c r="T377" t="s">
        <v>2825</v>
      </c>
      <c r="AI377" s="2"/>
    </row>
    <row r="378" spans="1:35" x14ac:dyDescent="0.25">
      <c r="A378" t="str">
        <f t="shared" si="5"/>
        <v>0436</v>
      </c>
      <c r="B378" s="2" t="s">
        <v>3397</v>
      </c>
      <c r="C378" t="s">
        <v>3398</v>
      </c>
      <c r="D378" t="s">
        <v>3229</v>
      </c>
      <c r="E378" t="s">
        <v>3230</v>
      </c>
      <c r="F378" t="s">
        <v>3399</v>
      </c>
      <c r="G378" t="s">
        <v>3400</v>
      </c>
      <c r="I378" t="s">
        <v>551</v>
      </c>
      <c r="J378" t="s">
        <v>344</v>
      </c>
      <c r="K378" s="2" t="s">
        <v>745</v>
      </c>
      <c r="L378" t="s">
        <v>3401</v>
      </c>
      <c r="M378" t="s">
        <v>3402</v>
      </c>
      <c r="N378" t="s">
        <v>3403</v>
      </c>
      <c r="O378" t="s">
        <v>3264</v>
      </c>
      <c r="P378" s="12" t="s">
        <v>2838</v>
      </c>
      <c r="R378" s="31" t="s">
        <v>2825</v>
      </c>
      <c r="S378" t="s">
        <v>2839</v>
      </c>
      <c r="T378" t="s">
        <v>2825</v>
      </c>
      <c r="AI378" s="2"/>
    </row>
    <row r="379" spans="1:35" x14ac:dyDescent="0.25">
      <c r="A379" t="str">
        <f t="shared" si="5"/>
        <v>0437</v>
      </c>
      <c r="B379" s="2" t="s">
        <v>3404</v>
      </c>
      <c r="C379" t="s">
        <v>3405</v>
      </c>
      <c r="D379" t="s">
        <v>3229</v>
      </c>
      <c r="E379" t="s">
        <v>3230</v>
      </c>
      <c r="F379" t="s">
        <v>3406</v>
      </c>
      <c r="G379" t="s">
        <v>3407</v>
      </c>
      <c r="H379" t="s">
        <v>365</v>
      </c>
      <c r="I379" t="s">
        <v>635</v>
      </c>
      <c r="J379" t="s">
        <v>344</v>
      </c>
      <c r="K379" s="2" t="s">
        <v>639</v>
      </c>
      <c r="L379" t="s">
        <v>3408</v>
      </c>
      <c r="M379" t="s">
        <v>674</v>
      </c>
      <c r="N379" t="s">
        <v>3409</v>
      </c>
      <c r="O379" t="s">
        <v>3226</v>
      </c>
      <c r="P379" s="12" t="s">
        <v>2838</v>
      </c>
      <c r="R379" s="31" t="s">
        <v>2825</v>
      </c>
      <c r="S379" t="s">
        <v>2839</v>
      </c>
      <c r="T379" t="s">
        <v>2825</v>
      </c>
      <c r="AI379" s="2"/>
    </row>
    <row r="380" spans="1:35" x14ac:dyDescent="0.25">
      <c r="A380" t="str">
        <f t="shared" si="5"/>
        <v>0438</v>
      </c>
      <c r="B380" s="2" t="s">
        <v>3410</v>
      </c>
      <c r="C380" t="s">
        <v>3411</v>
      </c>
      <c r="D380" t="s">
        <v>3229</v>
      </c>
      <c r="E380" t="s">
        <v>3230</v>
      </c>
      <c r="F380" t="s">
        <v>3412</v>
      </c>
      <c r="G380" t="s">
        <v>3413</v>
      </c>
      <c r="I380" t="s">
        <v>3414</v>
      </c>
      <c r="J380" t="s">
        <v>344</v>
      </c>
      <c r="K380" s="2" t="s">
        <v>3415</v>
      </c>
      <c r="L380" t="s">
        <v>3416</v>
      </c>
      <c r="M380" t="s">
        <v>3417</v>
      </c>
      <c r="N380" t="s">
        <v>3418</v>
      </c>
      <c r="O380" t="s">
        <v>2823</v>
      </c>
      <c r="P380" s="12" t="s">
        <v>2838</v>
      </c>
      <c r="R380" s="31" t="s">
        <v>2825</v>
      </c>
      <c r="S380" t="s">
        <v>2839</v>
      </c>
      <c r="T380" t="s">
        <v>2825</v>
      </c>
      <c r="AI380" s="2"/>
    </row>
    <row r="381" spans="1:35" x14ac:dyDescent="0.25">
      <c r="A381" t="str">
        <f t="shared" si="5"/>
        <v>0439</v>
      </c>
      <c r="B381" s="2" t="s">
        <v>3419</v>
      </c>
      <c r="C381" t="s">
        <v>3420</v>
      </c>
      <c r="D381" t="s">
        <v>3229</v>
      </c>
      <c r="E381" t="s">
        <v>3230</v>
      </c>
      <c r="F381" t="s">
        <v>3421</v>
      </c>
      <c r="G381" t="s">
        <v>3422</v>
      </c>
      <c r="I381" t="s">
        <v>3414</v>
      </c>
      <c r="J381" t="s">
        <v>344</v>
      </c>
      <c r="K381" s="2" t="s">
        <v>3415</v>
      </c>
      <c r="L381" t="s">
        <v>3423</v>
      </c>
      <c r="M381" t="s">
        <v>3424</v>
      </c>
      <c r="N381" t="s">
        <v>3425</v>
      </c>
      <c r="O381" t="s">
        <v>2831</v>
      </c>
      <c r="P381" s="12" t="s">
        <v>2838</v>
      </c>
      <c r="R381" s="31" t="s">
        <v>2825</v>
      </c>
      <c r="S381" t="s">
        <v>2839</v>
      </c>
      <c r="T381" t="s">
        <v>2825</v>
      </c>
      <c r="AI381" s="2"/>
    </row>
    <row r="382" spans="1:35" x14ac:dyDescent="0.25">
      <c r="A382" t="str">
        <f t="shared" si="5"/>
        <v>0440</v>
      </c>
      <c r="B382" s="2" t="s">
        <v>3426</v>
      </c>
      <c r="C382" t="s">
        <v>3427</v>
      </c>
      <c r="D382" t="s">
        <v>3229</v>
      </c>
      <c r="E382" t="s">
        <v>3230</v>
      </c>
      <c r="F382" t="s">
        <v>3339</v>
      </c>
      <c r="G382" t="s">
        <v>3340</v>
      </c>
      <c r="I382" t="s">
        <v>851</v>
      </c>
      <c r="J382" t="s">
        <v>344</v>
      </c>
      <c r="K382" s="2" t="s">
        <v>852</v>
      </c>
      <c r="L382" t="s">
        <v>3341</v>
      </c>
      <c r="M382" t="s">
        <v>3428</v>
      </c>
      <c r="N382" t="s">
        <v>3343</v>
      </c>
      <c r="O382" t="s">
        <v>2831</v>
      </c>
      <c r="P382" s="12" t="s">
        <v>2838</v>
      </c>
      <c r="R382" s="31" t="s">
        <v>2825</v>
      </c>
      <c r="S382" t="s">
        <v>2839</v>
      </c>
      <c r="T382" t="s">
        <v>2825</v>
      </c>
      <c r="AI382" s="2"/>
    </row>
    <row r="383" spans="1:35" x14ac:dyDescent="0.25">
      <c r="A383" t="str">
        <f t="shared" si="5"/>
        <v>0441</v>
      </c>
      <c r="B383" s="2" t="s">
        <v>3429</v>
      </c>
      <c r="C383" t="s">
        <v>3430</v>
      </c>
      <c r="D383" t="s">
        <v>3229</v>
      </c>
      <c r="E383" t="s">
        <v>3230</v>
      </c>
      <c r="F383" t="s">
        <v>3431</v>
      </c>
      <c r="G383" t="s">
        <v>3432</v>
      </c>
      <c r="I383" t="s">
        <v>512</v>
      </c>
      <c r="J383" t="s">
        <v>344</v>
      </c>
      <c r="K383" s="2" t="s">
        <v>3433</v>
      </c>
      <c r="L383" t="s">
        <v>3434</v>
      </c>
      <c r="M383" t="s">
        <v>3435</v>
      </c>
      <c r="N383" t="s">
        <v>3436</v>
      </c>
      <c r="O383" t="s">
        <v>3188</v>
      </c>
      <c r="P383" s="12" t="s">
        <v>2838</v>
      </c>
      <c r="R383" s="31" t="s">
        <v>2825</v>
      </c>
      <c r="S383" t="s">
        <v>2839</v>
      </c>
      <c r="T383" t="s">
        <v>2825</v>
      </c>
      <c r="AI383" s="2"/>
    </row>
    <row r="384" spans="1:35" x14ac:dyDescent="0.25">
      <c r="A384" t="str">
        <f t="shared" si="5"/>
        <v>0444</v>
      </c>
      <c r="B384" s="2" t="s">
        <v>3437</v>
      </c>
      <c r="C384" t="s">
        <v>3438</v>
      </c>
      <c r="D384" t="s">
        <v>3229</v>
      </c>
      <c r="E384" t="s">
        <v>3230</v>
      </c>
      <c r="F384" t="s">
        <v>3439</v>
      </c>
      <c r="G384" t="s">
        <v>3440</v>
      </c>
      <c r="I384" t="s">
        <v>3414</v>
      </c>
      <c r="J384" t="s">
        <v>344</v>
      </c>
      <c r="K384" s="2" t="s">
        <v>3318</v>
      </c>
      <c r="L384" t="s">
        <v>3441</v>
      </c>
      <c r="M384" t="s">
        <v>3442</v>
      </c>
      <c r="N384" t="s">
        <v>3443</v>
      </c>
      <c r="O384" t="s">
        <v>2831</v>
      </c>
      <c r="P384" s="12" t="s">
        <v>2838</v>
      </c>
      <c r="R384" s="31" t="s">
        <v>2825</v>
      </c>
      <c r="S384" t="s">
        <v>2839</v>
      </c>
      <c r="T384" t="s">
        <v>2825</v>
      </c>
      <c r="AI384" s="2"/>
    </row>
    <row r="385" spans="1:35" x14ac:dyDescent="0.25">
      <c r="A385" t="str">
        <f t="shared" si="5"/>
        <v>0445</v>
      </c>
      <c r="B385" s="2" t="s">
        <v>3444</v>
      </c>
      <c r="C385" t="s">
        <v>3445</v>
      </c>
      <c r="D385" t="s">
        <v>3229</v>
      </c>
      <c r="E385" t="s">
        <v>3230</v>
      </c>
      <c r="F385" t="s">
        <v>3446</v>
      </c>
      <c r="G385" t="s">
        <v>3447</v>
      </c>
      <c r="I385" t="s">
        <v>346</v>
      </c>
      <c r="J385" t="s">
        <v>344</v>
      </c>
      <c r="K385" s="2" t="s">
        <v>3448</v>
      </c>
      <c r="L385" t="s">
        <v>3449</v>
      </c>
      <c r="M385" t="s">
        <v>3450</v>
      </c>
      <c r="N385" t="s">
        <v>3451</v>
      </c>
      <c r="O385" t="s">
        <v>3188</v>
      </c>
      <c r="P385" s="12" t="s">
        <v>2838</v>
      </c>
      <c r="R385" s="31" t="s">
        <v>2825</v>
      </c>
      <c r="S385" t="s">
        <v>2839</v>
      </c>
      <c r="T385" t="s">
        <v>2825</v>
      </c>
      <c r="AI385" s="2"/>
    </row>
    <row r="386" spans="1:35" x14ac:dyDescent="0.25">
      <c r="A386" t="str">
        <f t="shared" si="5"/>
        <v>0446</v>
      </c>
      <c r="B386" s="2" t="s">
        <v>3452</v>
      </c>
      <c r="C386" t="s">
        <v>3453</v>
      </c>
      <c r="D386" t="s">
        <v>3229</v>
      </c>
      <c r="E386" t="s">
        <v>3230</v>
      </c>
      <c r="F386" t="s">
        <v>3454</v>
      </c>
      <c r="G386" t="s">
        <v>3455</v>
      </c>
      <c r="H386" t="s">
        <v>3456</v>
      </c>
      <c r="I386" t="s">
        <v>1054</v>
      </c>
      <c r="J386" t="s">
        <v>344</v>
      </c>
      <c r="K386" s="2" t="s">
        <v>1058</v>
      </c>
      <c r="L386" t="s">
        <v>3457</v>
      </c>
      <c r="M386" t="s">
        <v>3458</v>
      </c>
      <c r="N386" t="s">
        <v>3459</v>
      </c>
      <c r="O386" t="s">
        <v>3188</v>
      </c>
      <c r="P386" s="12" t="s">
        <v>2838</v>
      </c>
      <c r="R386" s="31" t="s">
        <v>2825</v>
      </c>
      <c r="S386" t="s">
        <v>2839</v>
      </c>
      <c r="T386" t="s">
        <v>2825</v>
      </c>
      <c r="AI386" s="2"/>
    </row>
    <row r="387" spans="1:35" x14ac:dyDescent="0.25">
      <c r="A387" t="str">
        <f t="shared" si="5"/>
        <v>0447</v>
      </c>
      <c r="B387" s="2" t="s">
        <v>3460</v>
      </c>
      <c r="C387" t="s">
        <v>3461</v>
      </c>
      <c r="D387" t="s">
        <v>3229</v>
      </c>
      <c r="E387" t="s">
        <v>3230</v>
      </c>
      <c r="F387" t="s">
        <v>3462</v>
      </c>
      <c r="G387" t="s">
        <v>3463</v>
      </c>
      <c r="I387" t="s">
        <v>552</v>
      </c>
      <c r="J387" t="s">
        <v>344</v>
      </c>
      <c r="K387" s="2" t="s">
        <v>553</v>
      </c>
      <c r="L387" t="s">
        <v>3464</v>
      </c>
      <c r="M387" t="s">
        <v>3465</v>
      </c>
      <c r="N387" t="s">
        <v>3466</v>
      </c>
      <c r="O387" t="s">
        <v>2916</v>
      </c>
      <c r="P387" s="12" t="s">
        <v>2838</v>
      </c>
      <c r="R387" s="31" t="s">
        <v>2825</v>
      </c>
      <c r="S387" t="s">
        <v>2839</v>
      </c>
      <c r="T387" t="s">
        <v>2825</v>
      </c>
      <c r="AI387" s="2"/>
    </row>
    <row r="388" spans="1:35" x14ac:dyDescent="0.25">
      <c r="A388" t="str">
        <f t="shared" ref="A388:A451" si="6">LEFT(B388,4)</f>
        <v>0449</v>
      </c>
      <c r="B388" s="2" t="s">
        <v>3467</v>
      </c>
      <c r="C388" t="s">
        <v>3468</v>
      </c>
      <c r="D388" t="s">
        <v>3229</v>
      </c>
      <c r="E388" t="s">
        <v>3230</v>
      </c>
      <c r="F388" t="s">
        <v>3469</v>
      </c>
      <c r="G388" t="s">
        <v>3470</v>
      </c>
      <c r="I388" t="s">
        <v>3414</v>
      </c>
      <c r="J388" t="s">
        <v>344</v>
      </c>
      <c r="K388" s="2" t="s">
        <v>3471</v>
      </c>
      <c r="L388" t="s">
        <v>3472</v>
      </c>
      <c r="M388" t="s">
        <v>3473</v>
      </c>
      <c r="N388" t="s">
        <v>3474</v>
      </c>
      <c r="O388" t="s">
        <v>3274</v>
      </c>
      <c r="P388" s="12" t="s">
        <v>2838</v>
      </c>
      <c r="R388" s="31" t="s">
        <v>2825</v>
      </c>
      <c r="S388" t="s">
        <v>2839</v>
      </c>
      <c r="T388" t="s">
        <v>2825</v>
      </c>
      <c r="AI388" s="2"/>
    </row>
    <row r="389" spans="1:35" x14ac:dyDescent="0.25">
      <c r="A389" t="str">
        <f t="shared" si="6"/>
        <v>0450</v>
      </c>
      <c r="B389" s="2" t="s">
        <v>3475</v>
      </c>
      <c r="C389" t="s">
        <v>3476</v>
      </c>
      <c r="D389" t="s">
        <v>3229</v>
      </c>
      <c r="E389" t="s">
        <v>3230</v>
      </c>
      <c r="F389" t="s">
        <v>3477</v>
      </c>
      <c r="G389" t="s">
        <v>3478</v>
      </c>
      <c r="I389" t="s">
        <v>969</v>
      </c>
      <c r="J389" t="s">
        <v>344</v>
      </c>
      <c r="K389" s="2" t="s">
        <v>3479</v>
      </c>
      <c r="L389" t="s">
        <v>3480</v>
      </c>
      <c r="M389" t="s">
        <v>3481</v>
      </c>
      <c r="N389" t="s">
        <v>3482</v>
      </c>
      <c r="O389" t="s">
        <v>2916</v>
      </c>
      <c r="P389" s="12" t="s">
        <v>2838</v>
      </c>
      <c r="R389" s="31" t="s">
        <v>2825</v>
      </c>
      <c r="S389" t="s">
        <v>2839</v>
      </c>
      <c r="T389" t="s">
        <v>2825</v>
      </c>
      <c r="AI389" s="2"/>
    </row>
    <row r="390" spans="1:35" x14ac:dyDescent="0.25">
      <c r="A390" t="str">
        <f t="shared" si="6"/>
        <v>0452</v>
      </c>
      <c r="B390" s="2" t="s">
        <v>3483</v>
      </c>
      <c r="C390" t="s">
        <v>3484</v>
      </c>
      <c r="D390" t="s">
        <v>3229</v>
      </c>
      <c r="E390" t="s">
        <v>3230</v>
      </c>
      <c r="F390" t="s">
        <v>3485</v>
      </c>
      <c r="G390" t="s">
        <v>3486</v>
      </c>
      <c r="H390" t="s">
        <v>3487</v>
      </c>
      <c r="I390" t="s">
        <v>635</v>
      </c>
      <c r="J390" t="s">
        <v>344</v>
      </c>
      <c r="K390" s="2" t="s">
        <v>3488</v>
      </c>
      <c r="L390" t="s">
        <v>3489</v>
      </c>
      <c r="M390" t="s">
        <v>3490</v>
      </c>
      <c r="N390" t="s">
        <v>3491</v>
      </c>
      <c r="O390" t="s">
        <v>3226</v>
      </c>
      <c r="P390" s="12" t="s">
        <v>2838</v>
      </c>
      <c r="R390" s="31" t="s">
        <v>2825</v>
      </c>
      <c r="S390" t="s">
        <v>2839</v>
      </c>
      <c r="T390" t="s">
        <v>2825</v>
      </c>
      <c r="AI390" s="2"/>
    </row>
    <row r="391" spans="1:35" x14ac:dyDescent="0.25">
      <c r="A391" t="str">
        <f t="shared" si="6"/>
        <v>0453</v>
      </c>
      <c r="B391" s="2" t="s">
        <v>3492</v>
      </c>
      <c r="C391" t="s">
        <v>3493</v>
      </c>
      <c r="D391" t="s">
        <v>3229</v>
      </c>
      <c r="E391" t="s">
        <v>3230</v>
      </c>
      <c r="F391" t="s">
        <v>3494</v>
      </c>
      <c r="G391" t="s">
        <v>3495</v>
      </c>
      <c r="I391" t="s">
        <v>1301</v>
      </c>
      <c r="J391" t="s">
        <v>344</v>
      </c>
      <c r="K391" s="2" t="s">
        <v>1305</v>
      </c>
      <c r="L391" t="s">
        <v>3496</v>
      </c>
      <c r="M391" t="s">
        <v>3497</v>
      </c>
      <c r="N391" t="s">
        <v>3498</v>
      </c>
      <c r="O391" t="s">
        <v>2916</v>
      </c>
      <c r="P391" s="12" t="s">
        <v>2838</v>
      </c>
      <c r="R391" s="31" t="s">
        <v>2825</v>
      </c>
      <c r="S391" t="s">
        <v>2839</v>
      </c>
      <c r="T391" t="s">
        <v>2825</v>
      </c>
      <c r="AI391" s="2"/>
    </row>
    <row r="392" spans="1:35" x14ac:dyDescent="0.25">
      <c r="A392" t="str">
        <f t="shared" si="6"/>
        <v>0454</v>
      </c>
      <c r="B392" s="2" t="s">
        <v>3499</v>
      </c>
      <c r="C392" t="s">
        <v>3500</v>
      </c>
      <c r="D392" t="s">
        <v>3229</v>
      </c>
      <c r="E392" t="s">
        <v>3230</v>
      </c>
      <c r="F392" t="s">
        <v>3501</v>
      </c>
      <c r="G392" t="s">
        <v>3502</v>
      </c>
      <c r="I392" t="s">
        <v>851</v>
      </c>
      <c r="J392" t="s">
        <v>344</v>
      </c>
      <c r="K392" s="2" t="s">
        <v>3503</v>
      </c>
      <c r="L392" t="s">
        <v>3504</v>
      </c>
      <c r="M392" t="s">
        <v>3505</v>
      </c>
      <c r="N392" t="s">
        <v>3506</v>
      </c>
      <c r="O392" t="s">
        <v>2831</v>
      </c>
      <c r="P392" s="12" t="s">
        <v>2838</v>
      </c>
      <c r="R392" s="31" t="s">
        <v>2825</v>
      </c>
      <c r="S392" t="s">
        <v>2839</v>
      </c>
      <c r="T392" t="s">
        <v>2825</v>
      </c>
      <c r="AI392" s="2"/>
    </row>
    <row r="393" spans="1:35" x14ac:dyDescent="0.25">
      <c r="A393" t="str">
        <f t="shared" si="6"/>
        <v>0455</v>
      </c>
      <c r="B393" s="2" t="s">
        <v>3507</v>
      </c>
      <c r="C393" t="s">
        <v>3508</v>
      </c>
      <c r="D393" t="s">
        <v>3229</v>
      </c>
      <c r="E393" t="s">
        <v>3230</v>
      </c>
      <c r="F393" t="s">
        <v>3509</v>
      </c>
      <c r="G393" t="s">
        <v>3510</v>
      </c>
      <c r="H393" t="s">
        <v>3511</v>
      </c>
      <c r="I393" t="s">
        <v>1262</v>
      </c>
      <c r="J393" t="s">
        <v>344</v>
      </c>
      <c r="K393" s="2" t="s">
        <v>3512</v>
      </c>
      <c r="L393" t="s">
        <v>3513</v>
      </c>
      <c r="M393" t="s">
        <v>3514</v>
      </c>
      <c r="N393" t="s">
        <v>3515</v>
      </c>
      <c r="O393" t="s">
        <v>2916</v>
      </c>
      <c r="P393" s="12" t="s">
        <v>2838</v>
      </c>
      <c r="R393" s="31" t="s">
        <v>2825</v>
      </c>
      <c r="S393" t="s">
        <v>2839</v>
      </c>
      <c r="T393" t="s">
        <v>2825</v>
      </c>
      <c r="AI393" s="2"/>
    </row>
    <row r="394" spans="1:35" x14ac:dyDescent="0.25">
      <c r="A394" t="str">
        <f t="shared" si="6"/>
        <v>0456</v>
      </c>
      <c r="B394" s="2" t="s">
        <v>3516</v>
      </c>
      <c r="C394" t="s">
        <v>3517</v>
      </c>
      <c r="D394" t="s">
        <v>3229</v>
      </c>
      <c r="E394" t="s">
        <v>3230</v>
      </c>
      <c r="F394" t="s">
        <v>3518</v>
      </c>
      <c r="G394" t="s">
        <v>3519</v>
      </c>
      <c r="I394" t="s">
        <v>850</v>
      </c>
      <c r="J394" t="s">
        <v>344</v>
      </c>
      <c r="K394" s="2" t="s">
        <v>1421</v>
      </c>
      <c r="L394" t="s">
        <v>3520</v>
      </c>
      <c r="M394" t="s">
        <v>3521</v>
      </c>
      <c r="N394" t="s">
        <v>3522</v>
      </c>
      <c r="O394" t="s">
        <v>2831</v>
      </c>
      <c r="P394" s="12" t="s">
        <v>2838</v>
      </c>
      <c r="R394" s="31" t="s">
        <v>2825</v>
      </c>
      <c r="S394" t="s">
        <v>2839</v>
      </c>
      <c r="T394" t="s">
        <v>2825</v>
      </c>
      <c r="AI394" s="2"/>
    </row>
    <row r="395" spans="1:35" x14ac:dyDescent="0.25">
      <c r="A395" t="str">
        <f t="shared" si="6"/>
        <v>0458</v>
      </c>
      <c r="B395" s="2" t="s">
        <v>3523</v>
      </c>
      <c r="C395" t="s">
        <v>3524</v>
      </c>
      <c r="D395" t="s">
        <v>3229</v>
      </c>
      <c r="E395" t="s">
        <v>3230</v>
      </c>
      <c r="F395" t="s">
        <v>3525</v>
      </c>
      <c r="G395" t="s">
        <v>3526</v>
      </c>
      <c r="I395" t="s">
        <v>850</v>
      </c>
      <c r="J395" t="s">
        <v>344</v>
      </c>
      <c r="K395" s="2" t="s">
        <v>1421</v>
      </c>
      <c r="L395" t="s">
        <v>3527</v>
      </c>
      <c r="M395" t="s">
        <v>3528</v>
      </c>
      <c r="N395" t="s">
        <v>3529</v>
      </c>
      <c r="O395" t="s">
        <v>3226</v>
      </c>
      <c r="P395" s="12" t="s">
        <v>2838</v>
      </c>
      <c r="R395" s="31" t="s">
        <v>2825</v>
      </c>
      <c r="S395" t="s">
        <v>2839</v>
      </c>
      <c r="T395" t="s">
        <v>2825</v>
      </c>
      <c r="AI395" s="2"/>
    </row>
    <row r="396" spans="1:35" x14ac:dyDescent="0.25">
      <c r="A396" t="str">
        <f t="shared" si="6"/>
        <v>0463</v>
      </c>
      <c r="B396" s="2" t="s">
        <v>3530</v>
      </c>
      <c r="C396" t="s">
        <v>3531</v>
      </c>
      <c r="D396" t="s">
        <v>3229</v>
      </c>
      <c r="E396" t="s">
        <v>3230</v>
      </c>
      <c r="F396" t="s">
        <v>3364</v>
      </c>
      <c r="G396" t="s">
        <v>3532</v>
      </c>
      <c r="H396" t="s">
        <v>3533</v>
      </c>
      <c r="I396" t="s">
        <v>3534</v>
      </c>
      <c r="J396" t="s">
        <v>344</v>
      </c>
      <c r="K396" s="2" t="s">
        <v>3535</v>
      </c>
      <c r="L396" t="s">
        <v>3536</v>
      </c>
      <c r="M396" t="s">
        <v>3537</v>
      </c>
      <c r="N396" t="s">
        <v>3369</v>
      </c>
      <c r="O396" t="s">
        <v>3538</v>
      </c>
      <c r="P396" s="12" t="s">
        <v>2838</v>
      </c>
      <c r="R396" s="31" t="s">
        <v>2825</v>
      </c>
      <c r="S396" t="s">
        <v>2839</v>
      </c>
      <c r="T396" t="s">
        <v>2825</v>
      </c>
      <c r="AI396" s="2"/>
    </row>
    <row r="397" spans="1:35" x14ac:dyDescent="0.25">
      <c r="A397" t="str">
        <f t="shared" si="6"/>
        <v>0464</v>
      </c>
      <c r="B397" s="2" t="s">
        <v>3539</v>
      </c>
      <c r="C397" t="s">
        <v>3540</v>
      </c>
      <c r="D397" t="s">
        <v>3229</v>
      </c>
      <c r="E397" t="s">
        <v>3230</v>
      </c>
      <c r="F397" t="s">
        <v>3541</v>
      </c>
      <c r="G397" t="s">
        <v>3542</v>
      </c>
      <c r="I397" t="s">
        <v>1470</v>
      </c>
      <c r="J397" t="s">
        <v>344</v>
      </c>
      <c r="K397" s="2" t="s">
        <v>1473</v>
      </c>
      <c r="L397" t="s">
        <v>3543</v>
      </c>
      <c r="M397" t="s">
        <v>3544</v>
      </c>
      <c r="N397" t="s">
        <v>3545</v>
      </c>
      <c r="O397" t="s">
        <v>3546</v>
      </c>
      <c r="P397" s="12" t="s">
        <v>2838</v>
      </c>
      <c r="R397" s="31" t="s">
        <v>2825</v>
      </c>
      <c r="S397" t="s">
        <v>2839</v>
      </c>
      <c r="T397" t="s">
        <v>2825</v>
      </c>
      <c r="AI397" s="2"/>
    </row>
    <row r="398" spans="1:35" x14ac:dyDescent="0.25">
      <c r="A398" t="str">
        <f t="shared" si="6"/>
        <v>0466</v>
      </c>
      <c r="B398" s="2" t="s">
        <v>3547</v>
      </c>
      <c r="C398" t="s">
        <v>3548</v>
      </c>
      <c r="D398" t="s">
        <v>3229</v>
      </c>
      <c r="E398" t="s">
        <v>3230</v>
      </c>
      <c r="F398" t="s">
        <v>3549</v>
      </c>
      <c r="G398" t="s">
        <v>3550</v>
      </c>
      <c r="I398" t="s">
        <v>2815</v>
      </c>
      <c r="J398" t="s">
        <v>344</v>
      </c>
      <c r="K398" s="2" t="s">
        <v>3551</v>
      </c>
      <c r="L398" t="s">
        <v>3552</v>
      </c>
      <c r="M398" t="s">
        <v>3553</v>
      </c>
      <c r="N398" t="s">
        <v>3554</v>
      </c>
      <c r="O398" t="s">
        <v>3188</v>
      </c>
      <c r="P398" s="12" t="s">
        <v>2838</v>
      </c>
      <c r="R398" s="31" t="s">
        <v>2825</v>
      </c>
      <c r="S398" t="s">
        <v>2839</v>
      </c>
      <c r="T398" t="s">
        <v>2825</v>
      </c>
      <c r="AI398" s="2"/>
    </row>
    <row r="399" spans="1:35" x14ac:dyDescent="0.25">
      <c r="A399" t="str">
        <f t="shared" si="6"/>
        <v>0468</v>
      </c>
      <c r="B399" s="2" t="s">
        <v>2576</v>
      </c>
      <c r="C399" t="s">
        <v>2575</v>
      </c>
      <c r="D399" t="s">
        <v>349</v>
      </c>
      <c r="E399" t="s">
        <v>350</v>
      </c>
      <c r="F399" t="s">
        <v>2577</v>
      </c>
      <c r="G399" t="s">
        <v>2578</v>
      </c>
      <c r="I399" t="s">
        <v>346</v>
      </c>
      <c r="J399" t="s">
        <v>344</v>
      </c>
      <c r="K399" s="2" t="s">
        <v>2579</v>
      </c>
      <c r="L399" t="s">
        <v>2580</v>
      </c>
      <c r="M399" t="s">
        <v>2581</v>
      </c>
      <c r="N399" t="s">
        <v>2582</v>
      </c>
      <c r="O399" t="s">
        <v>3555</v>
      </c>
      <c r="P399" s="12" t="s">
        <v>2838</v>
      </c>
      <c r="R399" s="31" t="s">
        <v>2825</v>
      </c>
      <c r="S399" t="s">
        <v>2839</v>
      </c>
      <c r="T399" t="s">
        <v>2825</v>
      </c>
      <c r="AI399" s="2"/>
    </row>
    <row r="400" spans="1:35" x14ac:dyDescent="0.25">
      <c r="A400" t="str">
        <f t="shared" si="6"/>
        <v>0469</v>
      </c>
      <c r="B400" s="2" t="s">
        <v>3556</v>
      </c>
      <c r="C400" t="s">
        <v>3557</v>
      </c>
      <c r="D400" t="s">
        <v>3229</v>
      </c>
      <c r="E400" t="s">
        <v>3230</v>
      </c>
      <c r="F400" t="s">
        <v>3558</v>
      </c>
      <c r="G400" t="s">
        <v>3559</v>
      </c>
      <c r="I400" t="s">
        <v>635</v>
      </c>
      <c r="J400" t="s">
        <v>344</v>
      </c>
      <c r="K400" s="2" t="s">
        <v>3560</v>
      </c>
      <c r="L400" t="s">
        <v>3561</v>
      </c>
      <c r="M400" t="s">
        <v>3562</v>
      </c>
      <c r="N400" t="s">
        <v>3563</v>
      </c>
      <c r="O400" t="s">
        <v>2823</v>
      </c>
      <c r="P400" s="12" t="s">
        <v>2838</v>
      </c>
      <c r="R400" s="31" t="s">
        <v>2825</v>
      </c>
      <c r="S400" t="s">
        <v>2839</v>
      </c>
      <c r="T400" t="s">
        <v>2825</v>
      </c>
      <c r="AI400" s="2"/>
    </row>
    <row r="401" spans="1:35" x14ac:dyDescent="0.25">
      <c r="A401" t="str">
        <f t="shared" si="6"/>
        <v>0470</v>
      </c>
      <c r="B401" s="2" t="s">
        <v>3564</v>
      </c>
      <c r="C401" t="s">
        <v>3565</v>
      </c>
      <c r="D401" t="s">
        <v>3229</v>
      </c>
      <c r="E401" t="s">
        <v>3230</v>
      </c>
      <c r="F401" t="s">
        <v>3566</v>
      </c>
      <c r="G401" t="s">
        <v>3567</v>
      </c>
      <c r="I401" t="s">
        <v>1334</v>
      </c>
      <c r="J401" t="s">
        <v>344</v>
      </c>
      <c r="K401" s="2" t="s">
        <v>1335</v>
      </c>
      <c r="L401" t="s">
        <v>3568</v>
      </c>
      <c r="M401" t="s">
        <v>3569</v>
      </c>
      <c r="N401" t="s">
        <v>3570</v>
      </c>
      <c r="O401" t="s">
        <v>3188</v>
      </c>
      <c r="P401" s="12" t="s">
        <v>2838</v>
      </c>
      <c r="R401" s="31" t="s">
        <v>2825</v>
      </c>
      <c r="S401" t="s">
        <v>2839</v>
      </c>
      <c r="T401" t="s">
        <v>2825</v>
      </c>
      <c r="AI401" s="2"/>
    </row>
    <row r="402" spans="1:35" x14ac:dyDescent="0.25">
      <c r="A402" t="str">
        <f t="shared" si="6"/>
        <v>0474</v>
      </c>
      <c r="B402" s="2" t="s">
        <v>3571</v>
      </c>
      <c r="C402" t="s">
        <v>3572</v>
      </c>
      <c r="D402" t="s">
        <v>3229</v>
      </c>
      <c r="E402" t="s">
        <v>3230</v>
      </c>
      <c r="F402" t="s">
        <v>3573</v>
      </c>
      <c r="G402" t="s">
        <v>3574</v>
      </c>
      <c r="I402" t="s">
        <v>1041</v>
      </c>
      <c r="J402" t="s">
        <v>344</v>
      </c>
      <c r="K402" s="2" t="s">
        <v>1044</v>
      </c>
      <c r="L402" t="s">
        <v>3575</v>
      </c>
      <c r="M402" t="s">
        <v>3576</v>
      </c>
      <c r="N402" t="s">
        <v>3577</v>
      </c>
      <c r="O402" t="s">
        <v>3282</v>
      </c>
      <c r="P402" s="12" t="s">
        <v>2838</v>
      </c>
      <c r="R402" s="31" t="s">
        <v>2825</v>
      </c>
      <c r="S402" t="s">
        <v>2839</v>
      </c>
      <c r="T402" t="s">
        <v>2825</v>
      </c>
      <c r="AI402" s="2"/>
    </row>
    <row r="403" spans="1:35" x14ac:dyDescent="0.25">
      <c r="A403" t="str">
        <f t="shared" si="6"/>
        <v>0478</v>
      </c>
      <c r="B403" s="2" t="s">
        <v>3578</v>
      </c>
      <c r="C403" t="s">
        <v>3579</v>
      </c>
      <c r="D403" t="s">
        <v>3229</v>
      </c>
      <c r="E403" t="s">
        <v>3230</v>
      </c>
      <c r="F403" t="s">
        <v>3580</v>
      </c>
      <c r="G403" t="s">
        <v>3581</v>
      </c>
      <c r="I403" t="s">
        <v>3222</v>
      </c>
      <c r="J403" t="s">
        <v>344</v>
      </c>
      <c r="K403" s="2" t="s">
        <v>3582</v>
      </c>
      <c r="L403" t="s">
        <v>3583</v>
      </c>
      <c r="M403" t="s">
        <v>3584</v>
      </c>
      <c r="N403" t="s">
        <v>3585</v>
      </c>
      <c r="O403" t="s">
        <v>3282</v>
      </c>
      <c r="P403" s="12" t="s">
        <v>2838</v>
      </c>
      <c r="R403" s="31" t="s">
        <v>2825</v>
      </c>
      <c r="S403" t="s">
        <v>2839</v>
      </c>
      <c r="T403" t="s">
        <v>2825</v>
      </c>
      <c r="AI403" s="2"/>
    </row>
    <row r="404" spans="1:35" x14ac:dyDescent="0.25">
      <c r="A404" t="str">
        <f t="shared" si="6"/>
        <v>0479</v>
      </c>
      <c r="B404" s="2" t="s">
        <v>3586</v>
      </c>
      <c r="C404" t="s">
        <v>3587</v>
      </c>
      <c r="D404" t="s">
        <v>3229</v>
      </c>
      <c r="E404" t="s">
        <v>3230</v>
      </c>
      <c r="F404" t="s">
        <v>3588</v>
      </c>
      <c r="G404" t="s">
        <v>3589</v>
      </c>
      <c r="I404" t="s">
        <v>1914</v>
      </c>
      <c r="J404" t="s">
        <v>344</v>
      </c>
      <c r="K404" s="2" t="s">
        <v>1915</v>
      </c>
      <c r="L404" t="s">
        <v>3590</v>
      </c>
      <c r="M404" t="s">
        <v>3591</v>
      </c>
      <c r="N404" t="s">
        <v>3592</v>
      </c>
      <c r="O404" t="s">
        <v>3282</v>
      </c>
      <c r="P404" s="12" t="s">
        <v>2838</v>
      </c>
      <c r="R404" s="31" t="s">
        <v>2825</v>
      </c>
      <c r="S404" t="s">
        <v>2839</v>
      </c>
      <c r="T404" t="s">
        <v>2825</v>
      </c>
      <c r="AI404" s="2"/>
    </row>
    <row r="405" spans="1:35" x14ac:dyDescent="0.25">
      <c r="A405" t="str">
        <f t="shared" si="6"/>
        <v>0480</v>
      </c>
      <c r="B405" s="2" t="s">
        <v>3593</v>
      </c>
      <c r="C405" t="s">
        <v>3594</v>
      </c>
      <c r="D405" t="s">
        <v>3229</v>
      </c>
      <c r="E405" t="s">
        <v>3230</v>
      </c>
      <c r="F405" t="s">
        <v>3595</v>
      </c>
      <c r="G405" t="s">
        <v>3596</v>
      </c>
      <c r="I405" t="s">
        <v>635</v>
      </c>
      <c r="J405" t="s">
        <v>344</v>
      </c>
      <c r="K405" s="2" t="s">
        <v>3597</v>
      </c>
      <c r="L405" t="s">
        <v>3598</v>
      </c>
      <c r="M405" t="s">
        <v>674</v>
      </c>
      <c r="N405" t="s">
        <v>3599</v>
      </c>
      <c r="O405" t="s">
        <v>3313</v>
      </c>
      <c r="P405" s="12" t="s">
        <v>2838</v>
      </c>
      <c r="R405" s="31" t="s">
        <v>2825</v>
      </c>
      <c r="S405" t="s">
        <v>2839</v>
      </c>
      <c r="T405" t="s">
        <v>2825</v>
      </c>
      <c r="AI405" s="2"/>
    </row>
    <row r="406" spans="1:35" x14ac:dyDescent="0.25">
      <c r="A406" t="str">
        <f t="shared" si="6"/>
        <v>0481</v>
      </c>
      <c r="B406" s="2" t="s">
        <v>3600</v>
      </c>
      <c r="C406" t="s">
        <v>3601</v>
      </c>
      <c r="D406" t="s">
        <v>3229</v>
      </c>
      <c r="E406" t="s">
        <v>3230</v>
      </c>
      <c r="F406" t="s">
        <v>3602</v>
      </c>
      <c r="G406" t="s">
        <v>3603</v>
      </c>
      <c r="I406" t="s">
        <v>3269</v>
      </c>
      <c r="J406" t="s">
        <v>344</v>
      </c>
      <c r="K406" s="2" t="s">
        <v>3270</v>
      </c>
      <c r="L406" t="s">
        <v>3604</v>
      </c>
      <c r="M406" t="s">
        <v>3605</v>
      </c>
      <c r="N406" t="s">
        <v>3606</v>
      </c>
      <c r="O406" t="s">
        <v>2845</v>
      </c>
      <c r="P406" s="12" t="s">
        <v>2838</v>
      </c>
      <c r="R406" s="31" t="s">
        <v>2825</v>
      </c>
      <c r="S406" t="s">
        <v>2839</v>
      </c>
      <c r="T406" t="s">
        <v>2825</v>
      </c>
      <c r="AI406" s="2"/>
    </row>
    <row r="407" spans="1:35" x14ac:dyDescent="0.25">
      <c r="A407" t="str">
        <f t="shared" si="6"/>
        <v>0482</v>
      </c>
      <c r="B407" s="2" t="s">
        <v>3607</v>
      </c>
      <c r="C407" t="s">
        <v>3608</v>
      </c>
      <c r="D407" t="s">
        <v>3229</v>
      </c>
      <c r="E407" t="s">
        <v>3230</v>
      </c>
      <c r="F407" t="s">
        <v>3609</v>
      </c>
      <c r="G407" t="s">
        <v>3610</v>
      </c>
      <c r="I407" t="s">
        <v>1707</v>
      </c>
      <c r="J407" t="s">
        <v>344</v>
      </c>
      <c r="K407" s="2" t="s">
        <v>1710</v>
      </c>
      <c r="L407" t="s">
        <v>3611</v>
      </c>
      <c r="M407" t="s">
        <v>3612</v>
      </c>
      <c r="N407" t="s">
        <v>3613</v>
      </c>
      <c r="O407" t="s">
        <v>2916</v>
      </c>
      <c r="P407" s="12" t="s">
        <v>2838</v>
      </c>
      <c r="R407" s="31" t="s">
        <v>2825</v>
      </c>
      <c r="S407" t="s">
        <v>2839</v>
      </c>
      <c r="T407" t="s">
        <v>2825</v>
      </c>
      <c r="AI407" s="2"/>
    </row>
    <row r="408" spans="1:35" x14ac:dyDescent="0.25">
      <c r="A408" t="str">
        <f t="shared" si="6"/>
        <v>0483</v>
      </c>
      <c r="B408" s="2" t="s">
        <v>3614</v>
      </c>
      <c r="C408" t="s">
        <v>3615</v>
      </c>
      <c r="D408" t="s">
        <v>3229</v>
      </c>
      <c r="E408" t="s">
        <v>3230</v>
      </c>
      <c r="F408" t="s">
        <v>3616</v>
      </c>
      <c r="G408" t="s">
        <v>3617</v>
      </c>
      <c r="I408" t="s">
        <v>1932</v>
      </c>
      <c r="J408" t="s">
        <v>344</v>
      </c>
      <c r="K408" s="2" t="s">
        <v>1935</v>
      </c>
      <c r="L408" t="s">
        <v>3618</v>
      </c>
      <c r="M408" t="s">
        <v>3619</v>
      </c>
      <c r="N408" t="s">
        <v>3620</v>
      </c>
      <c r="O408" t="s">
        <v>3274</v>
      </c>
      <c r="P408" s="12" t="s">
        <v>2838</v>
      </c>
      <c r="R408" s="31" t="s">
        <v>2825</v>
      </c>
      <c r="S408" t="s">
        <v>2839</v>
      </c>
      <c r="T408" t="s">
        <v>2825</v>
      </c>
      <c r="AI408" s="2"/>
    </row>
    <row r="409" spans="1:35" x14ac:dyDescent="0.25">
      <c r="A409" t="str">
        <f t="shared" si="6"/>
        <v>0484</v>
      </c>
      <c r="B409" s="2" t="s">
        <v>3621</v>
      </c>
      <c r="C409" t="s">
        <v>3622</v>
      </c>
      <c r="D409" t="s">
        <v>3229</v>
      </c>
      <c r="E409" t="s">
        <v>3230</v>
      </c>
      <c r="F409" t="s">
        <v>3623</v>
      </c>
      <c r="G409" t="s">
        <v>3624</v>
      </c>
      <c r="I409" t="s">
        <v>638</v>
      </c>
      <c r="J409" t="s">
        <v>344</v>
      </c>
      <c r="K409" s="2" t="s">
        <v>3625</v>
      </c>
      <c r="L409" t="s">
        <v>3626</v>
      </c>
      <c r="M409" t="s">
        <v>3627</v>
      </c>
      <c r="N409" t="s">
        <v>3628</v>
      </c>
      <c r="O409" t="s">
        <v>3254</v>
      </c>
      <c r="P409" s="12" t="s">
        <v>2838</v>
      </c>
      <c r="R409" s="31" t="s">
        <v>2825</v>
      </c>
      <c r="S409" t="s">
        <v>2839</v>
      </c>
      <c r="T409" t="s">
        <v>2825</v>
      </c>
      <c r="AI409" s="2"/>
    </row>
    <row r="410" spans="1:35" x14ac:dyDescent="0.25">
      <c r="A410" t="str">
        <f t="shared" si="6"/>
        <v>0485</v>
      </c>
      <c r="B410" s="2" t="s">
        <v>3629</v>
      </c>
      <c r="C410" t="s">
        <v>3630</v>
      </c>
      <c r="D410" t="s">
        <v>3229</v>
      </c>
      <c r="E410" t="s">
        <v>3230</v>
      </c>
      <c r="F410" t="s">
        <v>3631</v>
      </c>
      <c r="G410" t="s">
        <v>3632</v>
      </c>
      <c r="H410" t="s">
        <v>3633</v>
      </c>
      <c r="I410" t="s">
        <v>554</v>
      </c>
      <c r="J410" t="s">
        <v>344</v>
      </c>
      <c r="K410" s="2" t="s">
        <v>555</v>
      </c>
      <c r="L410" t="s">
        <v>3634</v>
      </c>
      <c r="M410" t="s">
        <v>3635</v>
      </c>
      <c r="N410" t="s">
        <v>3636</v>
      </c>
      <c r="O410" t="s">
        <v>3264</v>
      </c>
      <c r="P410" s="12" t="s">
        <v>2838</v>
      </c>
      <c r="R410" s="31" t="s">
        <v>2825</v>
      </c>
      <c r="S410" t="s">
        <v>2839</v>
      </c>
      <c r="T410" t="s">
        <v>2825</v>
      </c>
      <c r="AI410" s="2"/>
    </row>
    <row r="411" spans="1:35" x14ac:dyDescent="0.25">
      <c r="A411" t="str">
        <f t="shared" si="6"/>
        <v>0486</v>
      </c>
      <c r="B411" s="2" t="s">
        <v>3637</v>
      </c>
      <c r="C411" t="s">
        <v>3638</v>
      </c>
      <c r="D411" t="s">
        <v>3229</v>
      </c>
      <c r="E411" t="s">
        <v>3230</v>
      </c>
      <c r="F411" t="s">
        <v>3639</v>
      </c>
      <c r="G411" t="s">
        <v>3640</v>
      </c>
      <c r="I411" t="s">
        <v>346</v>
      </c>
      <c r="J411" t="s">
        <v>344</v>
      </c>
      <c r="K411" s="2" t="s">
        <v>2579</v>
      </c>
      <c r="L411" t="s">
        <v>3641</v>
      </c>
      <c r="M411" t="s">
        <v>3642</v>
      </c>
      <c r="N411" t="s">
        <v>3643</v>
      </c>
      <c r="O411" t="s">
        <v>2916</v>
      </c>
      <c r="P411" s="12" t="s">
        <v>2838</v>
      </c>
      <c r="R411" s="31" t="s">
        <v>2825</v>
      </c>
      <c r="S411" t="s">
        <v>2839</v>
      </c>
      <c r="T411" t="s">
        <v>2825</v>
      </c>
      <c r="AI411" s="2"/>
    </row>
    <row r="412" spans="1:35" x14ac:dyDescent="0.25">
      <c r="A412" t="str">
        <f t="shared" si="6"/>
        <v>0487</v>
      </c>
      <c r="B412" s="2" t="s">
        <v>3644</v>
      </c>
      <c r="C412" t="s">
        <v>3645</v>
      </c>
      <c r="D412" t="s">
        <v>3229</v>
      </c>
      <c r="E412" t="s">
        <v>3230</v>
      </c>
      <c r="F412" t="s">
        <v>3646</v>
      </c>
      <c r="G412" t="s">
        <v>3647</v>
      </c>
      <c r="I412" t="s">
        <v>551</v>
      </c>
      <c r="J412" t="s">
        <v>344</v>
      </c>
      <c r="K412" s="2" t="s">
        <v>3648</v>
      </c>
      <c r="L412" t="s">
        <v>3649</v>
      </c>
      <c r="M412" t="s">
        <v>3650</v>
      </c>
      <c r="N412" t="s">
        <v>3651</v>
      </c>
      <c r="O412" t="s">
        <v>3188</v>
      </c>
      <c r="P412" s="12" t="s">
        <v>2838</v>
      </c>
      <c r="R412" s="31" t="s">
        <v>2825</v>
      </c>
      <c r="S412" t="s">
        <v>2839</v>
      </c>
      <c r="T412" t="s">
        <v>2825</v>
      </c>
      <c r="AI412" s="2"/>
    </row>
    <row r="413" spans="1:35" x14ac:dyDescent="0.25">
      <c r="A413" t="str">
        <f t="shared" si="6"/>
        <v>0488</v>
      </c>
      <c r="B413" s="2" t="s">
        <v>3652</v>
      </c>
      <c r="C413" t="s">
        <v>3653</v>
      </c>
      <c r="D413" t="s">
        <v>3229</v>
      </c>
      <c r="E413" t="s">
        <v>3230</v>
      </c>
      <c r="F413" t="s">
        <v>3654</v>
      </c>
      <c r="G413" t="s">
        <v>3655</v>
      </c>
      <c r="I413" t="s">
        <v>1828</v>
      </c>
      <c r="J413" t="s">
        <v>344</v>
      </c>
      <c r="K413" s="2" t="s">
        <v>1832</v>
      </c>
      <c r="L413" t="s">
        <v>3656</v>
      </c>
      <c r="M413" t="s">
        <v>3657</v>
      </c>
      <c r="N413" t="s">
        <v>3658</v>
      </c>
      <c r="O413" t="s">
        <v>3188</v>
      </c>
      <c r="P413" s="12" t="s">
        <v>2838</v>
      </c>
      <c r="R413" s="31" t="s">
        <v>2825</v>
      </c>
      <c r="S413" t="s">
        <v>2839</v>
      </c>
      <c r="T413" t="s">
        <v>2825</v>
      </c>
      <c r="AI413" s="2"/>
    </row>
    <row r="414" spans="1:35" x14ac:dyDescent="0.25">
      <c r="A414" t="str">
        <f t="shared" si="6"/>
        <v>0489</v>
      </c>
      <c r="B414" s="2" t="s">
        <v>3659</v>
      </c>
      <c r="C414" t="s">
        <v>3660</v>
      </c>
      <c r="D414" t="s">
        <v>3229</v>
      </c>
      <c r="E414" t="s">
        <v>3230</v>
      </c>
      <c r="F414" t="s">
        <v>3661</v>
      </c>
      <c r="G414" t="s">
        <v>3662</v>
      </c>
      <c r="I414" t="s">
        <v>504</v>
      </c>
      <c r="J414" t="s">
        <v>344</v>
      </c>
      <c r="K414" s="2" t="s">
        <v>505</v>
      </c>
      <c r="L414" t="s">
        <v>3663</v>
      </c>
      <c r="M414" t="s">
        <v>3664</v>
      </c>
      <c r="N414" t="s">
        <v>3665</v>
      </c>
      <c r="O414" t="s">
        <v>3226</v>
      </c>
      <c r="P414" s="12" t="s">
        <v>2838</v>
      </c>
      <c r="R414" s="31" t="s">
        <v>2825</v>
      </c>
      <c r="S414" t="s">
        <v>2839</v>
      </c>
      <c r="T414" t="s">
        <v>2825</v>
      </c>
      <c r="AI414" s="2"/>
    </row>
    <row r="415" spans="1:35" x14ac:dyDescent="0.25">
      <c r="A415" t="str">
        <f t="shared" si="6"/>
        <v>0491</v>
      </c>
      <c r="B415" s="2" t="s">
        <v>3666</v>
      </c>
      <c r="C415" t="s">
        <v>3667</v>
      </c>
      <c r="D415" t="s">
        <v>3229</v>
      </c>
      <c r="E415" t="s">
        <v>3230</v>
      </c>
      <c r="F415" t="s">
        <v>3668</v>
      </c>
      <c r="G415" t="s">
        <v>3669</v>
      </c>
      <c r="I415" t="s">
        <v>420</v>
      </c>
      <c r="J415" t="s">
        <v>344</v>
      </c>
      <c r="K415" s="2" t="s">
        <v>3670</v>
      </c>
      <c r="L415" t="s">
        <v>3671</v>
      </c>
      <c r="M415" t="s">
        <v>3672</v>
      </c>
      <c r="N415" t="s">
        <v>3673</v>
      </c>
      <c r="O415" t="s">
        <v>3674</v>
      </c>
      <c r="P415" s="12" t="s">
        <v>2838</v>
      </c>
      <c r="R415" s="31" t="s">
        <v>2825</v>
      </c>
      <c r="S415" t="s">
        <v>2839</v>
      </c>
      <c r="T415" t="s">
        <v>2825</v>
      </c>
      <c r="AI415" s="2"/>
    </row>
    <row r="416" spans="1:35" x14ac:dyDescent="0.25">
      <c r="A416" t="str">
        <f t="shared" si="6"/>
        <v>0492</v>
      </c>
      <c r="B416" s="2" t="s">
        <v>3675</v>
      </c>
      <c r="C416" t="s">
        <v>3676</v>
      </c>
      <c r="D416" t="s">
        <v>3229</v>
      </c>
      <c r="E416" t="s">
        <v>3230</v>
      </c>
      <c r="F416" t="s">
        <v>3677</v>
      </c>
      <c r="G416" t="s">
        <v>3678</v>
      </c>
      <c r="I416" t="s">
        <v>512</v>
      </c>
      <c r="J416" t="s">
        <v>344</v>
      </c>
      <c r="K416" s="2" t="s">
        <v>3679</v>
      </c>
      <c r="L416" t="s">
        <v>3680</v>
      </c>
      <c r="M416" t="s">
        <v>3681</v>
      </c>
      <c r="N416" t="s">
        <v>3682</v>
      </c>
      <c r="O416" t="s">
        <v>3094</v>
      </c>
      <c r="P416" s="12" t="s">
        <v>2838</v>
      </c>
      <c r="R416" s="31" t="s">
        <v>2825</v>
      </c>
      <c r="S416" t="s">
        <v>2839</v>
      </c>
      <c r="T416" t="s">
        <v>2825</v>
      </c>
      <c r="AI416" s="2"/>
    </row>
    <row r="417" spans="1:35" x14ac:dyDescent="0.25">
      <c r="A417" t="str">
        <f t="shared" si="6"/>
        <v>0493</v>
      </c>
      <c r="B417" s="2" t="s">
        <v>3683</v>
      </c>
      <c r="C417" t="s">
        <v>3684</v>
      </c>
      <c r="D417" t="s">
        <v>3229</v>
      </c>
      <c r="E417" t="s">
        <v>3230</v>
      </c>
      <c r="F417" t="s">
        <v>3685</v>
      </c>
      <c r="G417" t="s">
        <v>3686</v>
      </c>
      <c r="I417" t="s">
        <v>802</v>
      </c>
      <c r="J417" t="s">
        <v>344</v>
      </c>
      <c r="K417" s="2" t="s">
        <v>807</v>
      </c>
      <c r="L417" t="s">
        <v>3687</v>
      </c>
      <c r="M417" t="s">
        <v>3688</v>
      </c>
      <c r="N417" t="s">
        <v>3689</v>
      </c>
      <c r="O417" t="s">
        <v>3226</v>
      </c>
      <c r="P417" s="12" t="s">
        <v>2838</v>
      </c>
      <c r="R417" s="31" t="s">
        <v>2825</v>
      </c>
      <c r="S417" t="s">
        <v>2839</v>
      </c>
      <c r="T417" t="s">
        <v>2825</v>
      </c>
      <c r="AI417" s="2"/>
    </row>
    <row r="418" spans="1:35" x14ac:dyDescent="0.25">
      <c r="A418" t="str">
        <f t="shared" si="6"/>
        <v>0494</v>
      </c>
      <c r="B418" s="2" t="s">
        <v>3690</v>
      </c>
      <c r="C418" t="s">
        <v>3691</v>
      </c>
      <c r="D418" t="s">
        <v>3229</v>
      </c>
      <c r="E418" t="s">
        <v>3230</v>
      </c>
      <c r="F418" t="s">
        <v>3692</v>
      </c>
      <c r="G418" t="s">
        <v>3693</v>
      </c>
      <c r="I418" t="s">
        <v>1003</v>
      </c>
      <c r="J418" t="s">
        <v>344</v>
      </c>
      <c r="K418" s="2" t="s">
        <v>1006</v>
      </c>
      <c r="L418" t="s">
        <v>3694</v>
      </c>
      <c r="M418" t="s">
        <v>3695</v>
      </c>
      <c r="N418" t="s">
        <v>3696</v>
      </c>
      <c r="O418" t="s">
        <v>3697</v>
      </c>
      <c r="P418" s="12" t="s">
        <v>2838</v>
      </c>
      <c r="R418" s="31" t="s">
        <v>2825</v>
      </c>
      <c r="S418" t="s">
        <v>2839</v>
      </c>
      <c r="T418" t="s">
        <v>2825</v>
      </c>
      <c r="AI418" s="2"/>
    </row>
    <row r="419" spans="1:35" x14ac:dyDescent="0.25">
      <c r="A419" t="str">
        <f t="shared" si="6"/>
        <v>0496</v>
      </c>
      <c r="B419" s="2" t="s">
        <v>3698</v>
      </c>
      <c r="C419" t="s">
        <v>3699</v>
      </c>
      <c r="D419" t="s">
        <v>3229</v>
      </c>
      <c r="E419" t="s">
        <v>3230</v>
      </c>
      <c r="F419" t="s">
        <v>3700</v>
      </c>
      <c r="G419" t="s">
        <v>3701</v>
      </c>
      <c r="I419" t="s">
        <v>388</v>
      </c>
      <c r="J419" t="s">
        <v>344</v>
      </c>
      <c r="K419" s="2" t="s">
        <v>3240</v>
      </c>
      <c r="L419" t="s">
        <v>3702</v>
      </c>
      <c r="M419" t="s">
        <v>3703</v>
      </c>
      <c r="N419" t="s">
        <v>3704</v>
      </c>
      <c r="O419" t="s">
        <v>3274</v>
      </c>
      <c r="P419" s="12" t="s">
        <v>2838</v>
      </c>
      <c r="R419" s="31" t="s">
        <v>2825</v>
      </c>
      <c r="S419" t="s">
        <v>2839</v>
      </c>
      <c r="T419" t="s">
        <v>2825</v>
      </c>
      <c r="AI419" s="2"/>
    </row>
    <row r="420" spans="1:35" x14ac:dyDescent="0.25">
      <c r="A420" t="str">
        <f t="shared" si="6"/>
        <v>0497</v>
      </c>
      <c r="B420" s="2" t="s">
        <v>3705</v>
      </c>
      <c r="C420" t="s">
        <v>3706</v>
      </c>
      <c r="D420" t="s">
        <v>3229</v>
      </c>
      <c r="E420" t="s">
        <v>3230</v>
      </c>
      <c r="F420" t="s">
        <v>3707</v>
      </c>
      <c r="G420" t="s">
        <v>3708</v>
      </c>
      <c r="I420" t="s">
        <v>1192</v>
      </c>
      <c r="J420" t="s">
        <v>344</v>
      </c>
      <c r="K420" s="2" t="s">
        <v>1196</v>
      </c>
      <c r="L420" t="s">
        <v>3709</v>
      </c>
      <c r="M420" t="s">
        <v>3710</v>
      </c>
      <c r="N420" t="s">
        <v>3711</v>
      </c>
      <c r="O420" t="s">
        <v>3188</v>
      </c>
      <c r="P420" s="12" t="s">
        <v>2838</v>
      </c>
      <c r="R420" s="31" t="s">
        <v>2825</v>
      </c>
      <c r="S420" t="s">
        <v>2839</v>
      </c>
      <c r="T420" t="s">
        <v>2825</v>
      </c>
      <c r="AI420" s="2"/>
    </row>
    <row r="421" spans="1:35" x14ac:dyDescent="0.25">
      <c r="A421" t="str">
        <f t="shared" si="6"/>
        <v>0498</v>
      </c>
      <c r="B421" s="2" t="s">
        <v>3712</v>
      </c>
      <c r="C421" t="s">
        <v>3713</v>
      </c>
      <c r="D421" t="s">
        <v>3229</v>
      </c>
      <c r="E421" t="s">
        <v>3230</v>
      </c>
      <c r="F421" t="s">
        <v>3714</v>
      </c>
      <c r="G421" t="s">
        <v>3715</v>
      </c>
      <c r="I421" t="s">
        <v>512</v>
      </c>
      <c r="J421" t="s">
        <v>344</v>
      </c>
      <c r="K421" s="2" t="s">
        <v>3716</v>
      </c>
      <c r="L421" t="s">
        <v>3717</v>
      </c>
      <c r="M421" t="s">
        <v>3718</v>
      </c>
      <c r="N421" t="s">
        <v>3719</v>
      </c>
      <c r="O421" t="s">
        <v>3720</v>
      </c>
      <c r="P421" s="12" t="s">
        <v>2838</v>
      </c>
      <c r="R421" s="31" t="s">
        <v>2825</v>
      </c>
      <c r="S421" t="s">
        <v>2839</v>
      </c>
      <c r="T421" t="s">
        <v>2825</v>
      </c>
      <c r="AI421" s="2"/>
    </row>
    <row r="422" spans="1:35" x14ac:dyDescent="0.25">
      <c r="A422" t="str">
        <f t="shared" si="6"/>
        <v>0499</v>
      </c>
      <c r="B422" s="2" t="s">
        <v>3721</v>
      </c>
      <c r="C422" t="s">
        <v>3722</v>
      </c>
      <c r="D422" t="s">
        <v>3229</v>
      </c>
      <c r="E422" t="s">
        <v>3230</v>
      </c>
      <c r="F422" t="s">
        <v>3723</v>
      </c>
      <c r="G422" t="s">
        <v>3724</v>
      </c>
      <c r="I422" t="s">
        <v>818</v>
      </c>
      <c r="J422" t="s">
        <v>344</v>
      </c>
      <c r="K422" s="2" t="s">
        <v>3725</v>
      </c>
      <c r="L422" t="s">
        <v>3726</v>
      </c>
      <c r="M422" t="s">
        <v>3727</v>
      </c>
      <c r="N422" t="s">
        <v>3728</v>
      </c>
      <c r="O422" t="s">
        <v>3264</v>
      </c>
      <c r="P422" s="12" t="s">
        <v>2838</v>
      </c>
      <c r="R422" s="31">
        <v>210</v>
      </c>
      <c r="S422" t="s">
        <v>2839</v>
      </c>
      <c r="T422">
        <v>210</v>
      </c>
      <c r="AI422" s="2"/>
    </row>
    <row r="423" spans="1:35" x14ac:dyDescent="0.25">
      <c r="A423" t="str">
        <f t="shared" si="6"/>
        <v>0600</v>
      </c>
      <c r="B423" s="2" t="s">
        <v>361</v>
      </c>
      <c r="C423" t="s">
        <v>360</v>
      </c>
      <c r="D423" t="s">
        <v>349</v>
      </c>
      <c r="E423" t="s">
        <v>350</v>
      </c>
      <c r="F423" t="s">
        <v>2623</v>
      </c>
      <c r="G423" t="s">
        <v>3729</v>
      </c>
      <c r="I423" t="s">
        <v>356</v>
      </c>
      <c r="J423" t="s">
        <v>344</v>
      </c>
      <c r="K423" s="2" t="s">
        <v>357</v>
      </c>
      <c r="L423" t="s">
        <v>358</v>
      </c>
      <c r="M423" t="s">
        <v>359</v>
      </c>
      <c r="N423" t="s">
        <v>2625</v>
      </c>
      <c r="O423" t="s">
        <v>2823</v>
      </c>
      <c r="P423" s="12">
        <v>1</v>
      </c>
      <c r="R423" s="31">
        <v>2</v>
      </c>
      <c r="S423" t="s">
        <v>2839</v>
      </c>
      <c r="T423">
        <v>2</v>
      </c>
      <c r="AI423" s="2"/>
    </row>
    <row r="424" spans="1:35" x14ac:dyDescent="0.25">
      <c r="A424" t="str">
        <f t="shared" si="6"/>
        <v>0603</v>
      </c>
      <c r="B424" s="2" t="s">
        <v>372</v>
      </c>
      <c r="C424" t="s">
        <v>3949</v>
      </c>
      <c r="D424" t="s">
        <v>349</v>
      </c>
      <c r="E424" t="s">
        <v>350</v>
      </c>
      <c r="F424" t="s">
        <v>2628</v>
      </c>
      <c r="G424" t="s">
        <v>373</v>
      </c>
      <c r="I424" t="s">
        <v>369</v>
      </c>
      <c r="J424" t="s">
        <v>344</v>
      </c>
      <c r="K424" s="2" t="s">
        <v>370</v>
      </c>
      <c r="L424" t="s">
        <v>374</v>
      </c>
      <c r="M424" t="s">
        <v>371</v>
      </c>
      <c r="N424" t="s">
        <v>2629</v>
      </c>
      <c r="O424" t="s">
        <v>2823</v>
      </c>
      <c r="P424" s="12">
        <v>1</v>
      </c>
      <c r="R424" s="31">
        <v>4</v>
      </c>
      <c r="S424" t="s">
        <v>2839</v>
      </c>
      <c r="T424">
        <v>4</v>
      </c>
      <c r="AI424" s="2"/>
    </row>
    <row r="425" spans="1:35" x14ac:dyDescent="0.25">
      <c r="A425" t="str">
        <f t="shared" si="6"/>
        <v>0605</v>
      </c>
      <c r="B425" s="2" t="s">
        <v>404</v>
      </c>
      <c r="C425" t="s">
        <v>403</v>
      </c>
      <c r="D425" t="s">
        <v>349</v>
      </c>
      <c r="E425" t="s">
        <v>350</v>
      </c>
      <c r="F425" t="s">
        <v>397</v>
      </c>
      <c r="G425" t="s">
        <v>398</v>
      </c>
      <c r="I425" t="s">
        <v>395</v>
      </c>
      <c r="J425" t="s">
        <v>344</v>
      </c>
      <c r="K425" s="2" t="s">
        <v>399</v>
      </c>
      <c r="L425" t="s">
        <v>400</v>
      </c>
      <c r="M425" t="s">
        <v>401</v>
      </c>
      <c r="N425" t="s">
        <v>402</v>
      </c>
      <c r="O425" t="s">
        <v>3282</v>
      </c>
      <c r="P425" s="12">
        <v>1</v>
      </c>
      <c r="R425" s="31">
        <v>8</v>
      </c>
      <c r="S425" t="s">
        <v>2839</v>
      </c>
      <c r="T425">
        <v>8</v>
      </c>
      <c r="AI425" s="2"/>
    </row>
    <row r="426" spans="1:35" x14ac:dyDescent="0.25">
      <c r="A426" t="str">
        <f t="shared" si="6"/>
        <v>0610</v>
      </c>
      <c r="B426" s="2" t="s">
        <v>436</v>
      </c>
      <c r="C426" t="s">
        <v>435</v>
      </c>
      <c r="D426" t="s">
        <v>349</v>
      </c>
      <c r="E426" t="s">
        <v>350</v>
      </c>
      <c r="F426" t="s">
        <v>429</v>
      </c>
      <c r="G426" t="s">
        <v>430</v>
      </c>
      <c r="I426" t="s">
        <v>431</v>
      </c>
      <c r="J426" t="s">
        <v>344</v>
      </c>
      <c r="K426" s="2" t="s">
        <v>432</v>
      </c>
      <c r="L426" t="s">
        <v>437</v>
      </c>
      <c r="M426" t="s">
        <v>433</v>
      </c>
      <c r="N426" t="s">
        <v>434</v>
      </c>
      <c r="O426" t="s">
        <v>2823</v>
      </c>
      <c r="P426" s="12">
        <v>1</v>
      </c>
      <c r="R426" s="31">
        <v>328</v>
      </c>
      <c r="S426" t="s">
        <v>2839</v>
      </c>
      <c r="T426">
        <v>328</v>
      </c>
      <c r="AI426" s="2"/>
    </row>
    <row r="427" spans="1:35" x14ac:dyDescent="0.25">
      <c r="A427" t="str">
        <f t="shared" si="6"/>
        <v>0615</v>
      </c>
      <c r="B427" s="2" t="s">
        <v>467</v>
      </c>
      <c r="C427" t="s">
        <v>466</v>
      </c>
      <c r="D427" t="s">
        <v>349</v>
      </c>
      <c r="E427" t="s">
        <v>350</v>
      </c>
      <c r="F427" t="s">
        <v>2583</v>
      </c>
      <c r="G427" t="s">
        <v>468</v>
      </c>
      <c r="I427" t="s">
        <v>462</v>
      </c>
      <c r="J427" t="s">
        <v>344</v>
      </c>
      <c r="K427" s="2" t="s">
        <v>463</v>
      </c>
      <c r="L427" t="s">
        <v>464</v>
      </c>
      <c r="M427" t="s">
        <v>465</v>
      </c>
      <c r="N427" t="s">
        <v>2584</v>
      </c>
      <c r="O427" t="s">
        <v>2823</v>
      </c>
      <c r="P427" s="12">
        <v>1</v>
      </c>
      <c r="R427" s="31">
        <v>15</v>
      </c>
      <c r="S427" t="s">
        <v>2839</v>
      </c>
      <c r="T427">
        <v>15</v>
      </c>
      <c r="AI427" s="2"/>
    </row>
    <row r="428" spans="1:35" x14ac:dyDescent="0.25">
      <c r="A428" t="str">
        <f t="shared" si="6"/>
        <v>0616</v>
      </c>
      <c r="B428" s="2" t="s">
        <v>496</v>
      </c>
      <c r="C428" t="s">
        <v>495</v>
      </c>
      <c r="D428" t="s">
        <v>349</v>
      </c>
      <c r="E428" t="s">
        <v>350</v>
      </c>
      <c r="F428" t="s">
        <v>491</v>
      </c>
      <c r="G428" t="s">
        <v>497</v>
      </c>
      <c r="I428" t="s">
        <v>492</v>
      </c>
      <c r="J428" t="s">
        <v>344</v>
      </c>
      <c r="K428" s="2" t="s">
        <v>493</v>
      </c>
      <c r="L428" t="s">
        <v>498</v>
      </c>
      <c r="M428" t="s">
        <v>499</v>
      </c>
      <c r="N428" t="s">
        <v>494</v>
      </c>
      <c r="O428" t="s">
        <v>2823</v>
      </c>
      <c r="P428" s="12">
        <v>1</v>
      </c>
      <c r="R428" s="31">
        <v>19</v>
      </c>
      <c r="S428" t="s">
        <v>2839</v>
      </c>
      <c r="T428">
        <v>19</v>
      </c>
      <c r="AI428" s="2"/>
    </row>
    <row r="429" spans="1:35" x14ac:dyDescent="0.25">
      <c r="A429" t="str">
        <f t="shared" si="6"/>
        <v>0618</v>
      </c>
      <c r="B429" s="2" t="s">
        <v>565</v>
      </c>
      <c r="C429" t="s">
        <v>564</v>
      </c>
      <c r="D429" t="s">
        <v>349</v>
      </c>
      <c r="E429" t="s">
        <v>350</v>
      </c>
      <c r="F429" t="s">
        <v>566</v>
      </c>
      <c r="G429" t="s">
        <v>567</v>
      </c>
      <c r="H429" t="s">
        <v>568</v>
      </c>
      <c r="I429" t="s">
        <v>569</v>
      </c>
      <c r="J429" t="s">
        <v>344</v>
      </c>
      <c r="K429" s="2" t="s">
        <v>570</v>
      </c>
      <c r="L429" t="s">
        <v>571</v>
      </c>
      <c r="M429" t="s">
        <v>571</v>
      </c>
      <c r="N429" t="s">
        <v>572</v>
      </c>
      <c r="O429" t="s">
        <v>2823</v>
      </c>
      <c r="P429" s="12">
        <v>1</v>
      </c>
      <c r="R429" s="31">
        <v>283</v>
      </c>
      <c r="S429" t="s">
        <v>2839</v>
      </c>
      <c r="T429">
        <v>283</v>
      </c>
      <c r="AI429" s="2"/>
    </row>
    <row r="430" spans="1:35" x14ac:dyDescent="0.25">
      <c r="A430" t="str">
        <f t="shared" si="6"/>
        <v>0620</v>
      </c>
      <c r="B430" s="2" t="s">
        <v>580</v>
      </c>
      <c r="C430" t="s">
        <v>579</v>
      </c>
      <c r="D430" t="s">
        <v>349</v>
      </c>
      <c r="E430" t="s">
        <v>350</v>
      </c>
      <c r="F430" t="s">
        <v>2493</v>
      </c>
      <c r="G430" t="s">
        <v>574</v>
      </c>
      <c r="I430" t="s">
        <v>575</v>
      </c>
      <c r="J430" t="s">
        <v>344</v>
      </c>
      <c r="K430" s="2" t="s">
        <v>576</v>
      </c>
      <c r="L430" t="s">
        <v>577</v>
      </c>
      <c r="M430" t="s">
        <v>578</v>
      </c>
      <c r="N430" t="s">
        <v>2494</v>
      </c>
      <c r="O430" t="s">
        <v>3264</v>
      </c>
      <c r="P430" s="12">
        <v>1</v>
      </c>
      <c r="R430" s="31">
        <v>39</v>
      </c>
      <c r="S430" t="s">
        <v>2839</v>
      </c>
      <c r="T430">
        <v>39</v>
      </c>
      <c r="AI430" s="2"/>
    </row>
    <row r="431" spans="1:35" x14ac:dyDescent="0.25">
      <c r="A431" t="str">
        <f t="shared" si="6"/>
        <v>0622</v>
      </c>
      <c r="B431" s="2" t="s">
        <v>614</v>
      </c>
      <c r="C431" t="s">
        <v>613</v>
      </c>
      <c r="D431" t="s">
        <v>349</v>
      </c>
      <c r="E431" t="s">
        <v>350</v>
      </c>
      <c r="F431" t="s">
        <v>2633</v>
      </c>
      <c r="G431" t="s">
        <v>599</v>
      </c>
      <c r="I431" t="s">
        <v>600</v>
      </c>
      <c r="J431" t="s">
        <v>344</v>
      </c>
      <c r="K431" s="2" t="s">
        <v>601</v>
      </c>
      <c r="L431" t="s">
        <v>602</v>
      </c>
      <c r="M431" t="s">
        <v>603</v>
      </c>
      <c r="N431" t="s">
        <v>2634</v>
      </c>
      <c r="O431" t="s">
        <v>2823</v>
      </c>
      <c r="P431" s="12">
        <v>1</v>
      </c>
      <c r="R431" s="31">
        <v>32</v>
      </c>
      <c r="S431" t="s">
        <v>2839</v>
      </c>
      <c r="T431">
        <v>32</v>
      </c>
      <c r="AI431" s="2"/>
    </row>
    <row r="432" spans="1:35" x14ac:dyDescent="0.25">
      <c r="A432" t="str">
        <f t="shared" si="6"/>
        <v>0625</v>
      </c>
      <c r="B432" s="2" t="s">
        <v>683</v>
      </c>
      <c r="C432" t="s">
        <v>682</v>
      </c>
      <c r="D432" t="s">
        <v>349</v>
      </c>
      <c r="E432" t="s">
        <v>350</v>
      </c>
      <c r="F432" t="s">
        <v>675</v>
      </c>
      <c r="G432" t="s">
        <v>676</v>
      </c>
      <c r="I432" t="s">
        <v>677</v>
      </c>
      <c r="J432" t="s">
        <v>344</v>
      </c>
      <c r="K432" s="2" t="s">
        <v>678</v>
      </c>
      <c r="L432" t="s">
        <v>679</v>
      </c>
      <c r="M432" t="s">
        <v>680</v>
      </c>
      <c r="N432" t="s">
        <v>681</v>
      </c>
      <c r="O432" t="s">
        <v>2823</v>
      </c>
      <c r="P432" s="12">
        <v>1</v>
      </c>
      <c r="R432" s="31">
        <v>245</v>
      </c>
      <c r="S432" t="s">
        <v>2839</v>
      </c>
      <c r="T432">
        <v>245</v>
      </c>
      <c r="AI432" s="2"/>
    </row>
    <row r="433" spans="1:35" x14ac:dyDescent="0.25">
      <c r="A433" t="str">
        <f t="shared" si="6"/>
        <v>0632</v>
      </c>
      <c r="B433" s="2" t="s">
        <v>817</v>
      </c>
      <c r="C433" t="s">
        <v>816</v>
      </c>
      <c r="D433" t="s">
        <v>349</v>
      </c>
      <c r="E433" t="s">
        <v>350</v>
      </c>
      <c r="F433" t="s">
        <v>2637</v>
      </c>
      <c r="G433" t="s">
        <v>2638</v>
      </c>
      <c r="I433" t="s">
        <v>2639</v>
      </c>
      <c r="J433" t="s">
        <v>344</v>
      </c>
      <c r="K433" s="2" t="s">
        <v>2640</v>
      </c>
      <c r="L433" t="s">
        <v>814</v>
      </c>
      <c r="M433" t="s">
        <v>815</v>
      </c>
      <c r="N433" t="s">
        <v>2641</v>
      </c>
      <c r="O433" t="s">
        <v>2845</v>
      </c>
      <c r="P433" s="12">
        <v>1</v>
      </c>
      <c r="R433" s="31">
        <v>327</v>
      </c>
      <c r="S433" t="s">
        <v>2839</v>
      </c>
      <c r="T433">
        <v>327</v>
      </c>
      <c r="AI433" s="2"/>
    </row>
    <row r="434" spans="1:35" x14ac:dyDescent="0.25">
      <c r="A434" t="str">
        <f t="shared" si="6"/>
        <v>0635</v>
      </c>
      <c r="B434" s="2" t="s">
        <v>780</v>
      </c>
      <c r="C434" t="s">
        <v>779</v>
      </c>
      <c r="D434" t="s">
        <v>349</v>
      </c>
      <c r="E434" t="s">
        <v>350</v>
      </c>
      <c r="F434" t="s">
        <v>513</v>
      </c>
      <c r="G434" t="s">
        <v>514</v>
      </c>
      <c r="H434" t="s">
        <v>781</v>
      </c>
      <c r="I434" t="s">
        <v>515</v>
      </c>
      <c r="J434" t="s">
        <v>344</v>
      </c>
      <c r="K434" s="2" t="s">
        <v>516</v>
      </c>
      <c r="L434" t="s">
        <v>517</v>
      </c>
      <c r="M434" t="s">
        <v>518</v>
      </c>
      <c r="N434" t="s">
        <v>519</v>
      </c>
      <c r="O434" t="s">
        <v>2823</v>
      </c>
      <c r="P434" s="12">
        <v>1</v>
      </c>
      <c r="R434" s="31">
        <v>70</v>
      </c>
      <c r="S434" t="s">
        <v>2839</v>
      </c>
      <c r="T434">
        <v>70</v>
      </c>
      <c r="AI434" s="2"/>
    </row>
    <row r="435" spans="1:35" x14ac:dyDescent="0.25">
      <c r="A435" t="str">
        <f t="shared" si="6"/>
        <v>0640</v>
      </c>
      <c r="B435" s="2" t="s">
        <v>857</v>
      </c>
      <c r="C435" t="s">
        <v>856</v>
      </c>
      <c r="D435" t="s">
        <v>349</v>
      </c>
      <c r="E435" t="s">
        <v>350</v>
      </c>
      <c r="F435" t="s">
        <v>2497</v>
      </c>
      <c r="G435" t="s">
        <v>737</v>
      </c>
      <c r="I435" t="s">
        <v>738</v>
      </c>
      <c r="J435" t="s">
        <v>344</v>
      </c>
      <c r="K435" s="2" t="s">
        <v>739</v>
      </c>
      <c r="L435" t="s">
        <v>858</v>
      </c>
      <c r="M435" t="s">
        <v>855</v>
      </c>
      <c r="N435" t="s">
        <v>2498</v>
      </c>
      <c r="O435" t="s">
        <v>3226</v>
      </c>
      <c r="P435" s="12">
        <v>1</v>
      </c>
      <c r="R435" s="31">
        <v>67</v>
      </c>
      <c r="S435" t="s">
        <v>2839</v>
      </c>
      <c r="T435">
        <v>67</v>
      </c>
      <c r="AI435" s="2"/>
    </row>
    <row r="436" spans="1:35" x14ac:dyDescent="0.25">
      <c r="A436" t="str">
        <f t="shared" si="6"/>
        <v>0645</v>
      </c>
      <c r="B436" s="2" t="s">
        <v>899</v>
      </c>
      <c r="C436" t="s">
        <v>898</v>
      </c>
      <c r="D436" t="s">
        <v>349</v>
      </c>
      <c r="E436" t="s">
        <v>350</v>
      </c>
      <c r="F436" t="s">
        <v>892</v>
      </c>
      <c r="G436" t="s">
        <v>893</v>
      </c>
      <c r="I436" t="s">
        <v>894</v>
      </c>
      <c r="J436" t="s">
        <v>344</v>
      </c>
      <c r="K436" s="2" t="s">
        <v>895</v>
      </c>
      <c r="L436" t="s">
        <v>900</v>
      </c>
      <c r="M436" t="s">
        <v>896</v>
      </c>
      <c r="N436" t="s">
        <v>897</v>
      </c>
      <c r="O436" t="s">
        <v>2823</v>
      </c>
      <c r="P436" s="12">
        <v>1</v>
      </c>
      <c r="R436" s="31">
        <v>351</v>
      </c>
      <c r="S436" t="s">
        <v>2839</v>
      </c>
      <c r="T436">
        <v>351</v>
      </c>
      <c r="AI436" s="2"/>
    </row>
    <row r="437" spans="1:35" x14ac:dyDescent="0.25">
      <c r="A437" t="str">
        <f t="shared" si="6"/>
        <v>0650</v>
      </c>
      <c r="B437" s="2" t="s">
        <v>911</v>
      </c>
      <c r="C437" t="s">
        <v>910</v>
      </c>
      <c r="D437" t="s">
        <v>349</v>
      </c>
      <c r="E437" t="s">
        <v>350</v>
      </c>
      <c r="F437" t="s">
        <v>903</v>
      </c>
      <c r="G437" t="s">
        <v>904</v>
      </c>
      <c r="I437" t="s">
        <v>905</v>
      </c>
      <c r="J437" t="s">
        <v>344</v>
      </c>
      <c r="K437" s="2" t="s">
        <v>906</v>
      </c>
      <c r="L437" t="s">
        <v>907</v>
      </c>
      <c r="M437" t="s">
        <v>908</v>
      </c>
      <c r="N437" t="s">
        <v>909</v>
      </c>
      <c r="O437" t="s">
        <v>2823</v>
      </c>
      <c r="P437" s="12">
        <v>1</v>
      </c>
      <c r="R437" s="31">
        <v>76</v>
      </c>
      <c r="S437" t="s">
        <v>2839</v>
      </c>
      <c r="T437">
        <v>76</v>
      </c>
      <c r="AI437" s="2"/>
    </row>
    <row r="438" spans="1:35" x14ac:dyDescent="0.25">
      <c r="A438" t="str">
        <f t="shared" si="6"/>
        <v>0655</v>
      </c>
      <c r="B438" s="2" t="s">
        <v>925</v>
      </c>
      <c r="C438" t="s">
        <v>924</v>
      </c>
      <c r="D438" t="s">
        <v>349</v>
      </c>
      <c r="E438" t="s">
        <v>350</v>
      </c>
      <c r="F438" t="s">
        <v>2501</v>
      </c>
      <c r="G438" t="s">
        <v>920</v>
      </c>
      <c r="I438" t="s">
        <v>918</v>
      </c>
      <c r="J438" t="s">
        <v>344</v>
      </c>
      <c r="K438" s="2" t="s">
        <v>921</v>
      </c>
      <c r="L438" t="s">
        <v>922</v>
      </c>
      <c r="M438" t="s">
        <v>923</v>
      </c>
      <c r="N438" t="s">
        <v>2502</v>
      </c>
      <c r="O438" t="s">
        <v>3264</v>
      </c>
      <c r="P438" s="12">
        <v>1</v>
      </c>
      <c r="R438" s="31">
        <v>78</v>
      </c>
      <c r="S438" t="s">
        <v>2839</v>
      </c>
      <c r="T438">
        <v>78</v>
      </c>
      <c r="AI438" s="2"/>
    </row>
    <row r="439" spans="1:35" x14ac:dyDescent="0.25">
      <c r="A439" t="str">
        <f t="shared" si="6"/>
        <v>0658</v>
      </c>
      <c r="B439" s="2" t="s">
        <v>935</v>
      </c>
      <c r="C439" t="s">
        <v>4035</v>
      </c>
      <c r="D439" t="s">
        <v>349</v>
      </c>
      <c r="E439" t="s">
        <v>350</v>
      </c>
      <c r="F439" t="s">
        <v>2537</v>
      </c>
      <c r="G439" t="s">
        <v>782</v>
      </c>
      <c r="I439" t="s">
        <v>783</v>
      </c>
      <c r="J439" t="s">
        <v>344</v>
      </c>
      <c r="K439" s="2" t="s">
        <v>784</v>
      </c>
      <c r="L439" t="s">
        <v>785</v>
      </c>
      <c r="M439" t="s">
        <v>786</v>
      </c>
      <c r="N439" t="s">
        <v>2643</v>
      </c>
      <c r="O439" t="s">
        <v>2823</v>
      </c>
      <c r="P439" s="12">
        <v>1</v>
      </c>
      <c r="R439" s="31">
        <v>80</v>
      </c>
      <c r="S439" t="s">
        <v>2839</v>
      </c>
      <c r="T439">
        <v>80</v>
      </c>
      <c r="AI439" s="2"/>
    </row>
    <row r="440" spans="1:35" x14ac:dyDescent="0.25">
      <c r="A440" t="str">
        <f t="shared" si="6"/>
        <v>0660</v>
      </c>
      <c r="B440" s="2" t="s">
        <v>1685</v>
      </c>
      <c r="C440" t="s">
        <v>1684</v>
      </c>
      <c r="D440" t="s">
        <v>349</v>
      </c>
      <c r="E440" t="s">
        <v>350</v>
      </c>
      <c r="F440" t="s">
        <v>667</v>
      </c>
      <c r="G440" t="s">
        <v>668</v>
      </c>
      <c r="I440" t="s">
        <v>669</v>
      </c>
      <c r="J440" t="s">
        <v>344</v>
      </c>
      <c r="K440" s="2" t="s">
        <v>670</v>
      </c>
      <c r="L440" t="s">
        <v>671</v>
      </c>
      <c r="M440" t="s">
        <v>672</v>
      </c>
      <c r="N440" t="s">
        <v>673</v>
      </c>
      <c r="O440" t="s">
        <v>3264</v>
      </c>
      <c r="P440" s="12">
        <v>1</v>
      </c>
      <c r="R440" s="31">
        <v>224</v>
      </c>
      <c r="S440" t="s">
        <v>2839</v>
      </c>
      <c r="T440">
        <v>224</v>
      </c>
      <c r="AI440" s="2"/>
    </row>
    <row r="441" spans="1:35" x14ac:dyDescent="0.25">
      <c r="A441" t="str">
        <f t="shared" si="6"/>
        <v>0662</v>
      </c>
      <c r="B441" s="2" t="s">
        <v>1032</v>
      </c>
      <c r="C441" t="s">
        <v>2810</v>
      </c>
      <c r="D441" t="s">
        <v>349</v>
      </c>
      <c r="E441" t="s">
        <v>350</v>
      </c>
      <c r="F441" t="s">
        <v>1033</v>
      </c>
      <c r="G441" t="s">
        <v>1034</v>
      </c>
      <c r="H441" t="s">
        <v>1035</v>
      </c>
      <c r="I441" t="s">
        <v>1036</v>
      </c>
      <c r="J441" t="s">
        <v>344</v>
      </c>
      <c r="K441" s="2" t="s">
        <v>1037</v>
      </c>
      <c r="L441" t="s">
        <v>1038</v>
      </c>
      <c r="M441" t="s">
        <v>1039</v>
      </c>
      <c r="N441" t="s">
        <v>1040</v>
      </c>
      <c r="O441" t="s">
        <v>2845</v>
      </c>
      <c r="P441" s="12">
        <v>1</v>
      </c>
      <c r="R441" s="31">
        <v>225</v>
      </c>
      <c r="S441" t="s">
        <v>2839</v>
      </c>
      <c r="T441">
        <v>225</v>
      </c>
      <c r="AI441" s="2"/>
    </row>
    <row r="442" spans="1:35" x14ac:dyDescent="0.25">
      <c r="A442" t="str">
        <f t="shared" si="6"/>
        <v>0665</v>
      </c>
      <c r="B442" s="2" t="s">
        <v>1084</v>
      </c>
      <c r="C442" t="s">
        <v>1083</v>
      </c>
      <c r="D442" t="s">
        <v>349</v>
      </c>
      <c r="E442" t="s">
        <v>350</v>
      </c>
      <c r="F442" t="s">
        <v>1077</v>
      </c>
      <c r="G442" t="s">
        <v>1078</v>
      </c>
      <c r="I442" t="s">
        <v>1079</v>
      </c>
      <c r="J442" t="s">
        <v>344</v>
      </c>
      <c r="K442" s="2" t="s">
        <v>1080</v>
      </c>
      <c r="L442" t="s">
        <v>1085</v>
      </c>
      <c r="M442" t="s">
        <v>1081</v>
      </c>
      <c r="N442" t="s">
        <v>1082</v>
      </c>
      <c r="O442" t="s">
        <v>2823</v>
      </c>
      <c r="P442" s="12">
        <v>1</v>
      </c>
      <c r="R442" s="31">
        <v>102</v>
      </c>
      <c r="S442" t="s">
        <v>2839</v>
      </c>
      <c r="T442">
        <v>146</v>
      </c>
      <c r="AI442" s="2"/>
    </row>
    <row r="443" spans="1:35" x14ac:dyDescent="0.25">
      <c r="A443" t="str">
        <f t="shared" si="6"/>
        <v>0670</v>
      </c>
      <c r="B443" s="2" t="s">
        <v>1087</v>
      </c>
      <c r="C443" t="s">
        <v>1086</v>
      </c>
      <c r="D443" t="s">
        <v>349</v>
      </c>
      <c r="E443" t="s">
        <v>350</v>
      </c>
      <c r="F443" t="s">
        <v>2642</v>
      </c>
      <c r="G443" t="s">
        <v>861</v>
      </c>
      <c r="I443" t="s">
        <v>862</v>
      </c>
      <c r="J443" t="s">
        <v>344</v>
      </c>
      <c r="K443" s="2" t="s">
        <v>863</v>
      </c>
      <c r="L443" t="s">
        <v>864</v>
      </c>
      <c r="M443" t="s">
        <v>865</v>
      </c>
      <c r="N443" t="s">
        <v>2606</v>
      </c>
      <c r="O443" t="s">
        <v>3282</v>
      </c>
      <c r="P443" s="12">
        <v>1</v>
      </c>
      <c r="R443" s="31">
        <v>74</v>
      </c>
      <c r="S443" t="s">
        <v>2839</v>
      </c>
      <c r="T443">
        <v>74</v>
      </c>
      <c r="AI443" s="2"/>
    </row>
    <row r="444" spans="1:35" x14ac:dyDescent="0.25">
      <c r="A444" t="str">
        <f t="shared" si="6"/>
        <v>0672</v>
      </c>
      <c r="B444" s="2" t="s">
        <v>1097</v>
      </c>
      <c r="C444" t="s">
        <v>1096</v>
      </c>
      <c r="D444" t="s">
        <v>349</v>
      </c>
      <c r="E444" t="s">
        <v>350</v>
      </c>
      <c r="F444" t="s">
        <v>615</v>
      </c>
      <c r="G444" t="s">
        <v>616</v>
      </c>
      <c r="I444" t="s">
        <v>617</v>
      </c>
      <c r="J444" t="s">
        <v>344</v>
      </c>
      <c r="K444" s="2" t="s">
        <v>618</v>
      </c>
      <c r="L444" t="s">
        <v>1098</v>
      </c>
      <c r="M444" t="s">
        <v>619</v>
      </c>
      <c r="N444" t="s">
        <v>620</v>
      </c>
      <c r="O444" t="s">
        <v>2823</v>
      </c>
      <c r="P444" s="12">
        <v>1</v>
      </c>
      <c r="R444" s="31">
        <v>143</v>
      </c>
      <c r="S444" t="s">
        <v>2839</v>
      </c>
      <c r="T444">
        <v>143</v>
      </c>
      <c r="AI444" s="2"/>
    </row>
    <row r="445" spans="1:35" x14ac:dyDescent="0.25">
      <c r="A445" t="str">
        <f t="shared" si="6"/>
        <v>0673</v>
      </c>
      <c r="B445" s="2" t="s">
        <v>1187</v>
      </c>
      <c r="C445" t="s">
        <v>1186</v>
      </c>
      <c r="D445" t="s">
        <v>349</v>
      </c>
      <c r="E445" t="s">
        <v>350</v>
      </c>
      <c r="F445" t="s">
        <v>2585</v>
      </c>
      <c r="G445" t="s">
        <v>936</v>
      </c>
      <c r="I445" t="s">
        <v>937</v>
      </c>
      <c r="J445" t="s">
        <v>344</v>
      </c>
      <c r="K445" s="2" t="s">
        <v>938</v>
      </c>
      <c r="L445" t="s">
        <v>1188</v>
      </c>
      <c r="M445" t="s">
        <v>939</v>
      </c>
      <c r="N445" t="s">
        <v>2586</v>
      </c>
      <c r="O445" t="s">
        <v>2823</v>
      </c>
      <c r="P445" s="12">
        <v>1</v>
      </c>
      <c r="R445" s="31">
        <v>115</v>
      </c>
      <c r="S445" t="s">
        <v>2839</v>
      </c>
      <c r="T445">
        <v>115</v>
      </c>
      <c r="AI445" s="2"/>
    </row>
    <row r="446" spans="1:35" x14ac:dyDescent="0.25">
      <c r="A446" t="str">
        <f t="shared" si="6"/>
        <v>0674</v>
      </c>
      <c r="B446" s="2" t="s">
        <v>1113</v>
      </c>
      <c r="C446" t="s">
        <v>1112</v>
      </c>
      <c r="D446" t="s">
        <v>349</v>
      </c>
      <c r="E446" t="s">
        <v>350</v>
      </c>
      <c r="F446" t="s">
        <v>1107</v>
      </c>
      <c r="G446" t="s">
        <v>1108</v>
      </c>
      <c r="I446" t="s">
        <v>1073</v>
      </c>
      <c r="J446" t="s">
        <v>344</v>
      </c>
      <c r="K446" s="2" t="s">
        <v>1074</v>
      </c>
      <c r="L446" t="s">
        <v>1109</v>
      </c>
      <c r="M446" t="s">
        <v>1110</v>
      </c>
      <c r="N446" t="s">
        <v>1111</v>
      </c>
      <c r="O446" t="s">
        <v>2823</v>
      </c>
      <c r="P446" s="12">
        <v>1</v>
      </c>
      <c r="R446" s="31">
        <v>192</v>
      </c>
      <c r="S446" t="s">
        <v>2839</v>
      </c>
      <c r="T446">
        <v>192</v>
      </c>
      <c r="AI446" s="2"/>
    </row>
    <row r="447" spans="1:35" x14ac:dyDescent="0.25">
      <c r="A447" t="str">
        <f t="shared" si="6"/>
        <v>0675</v>
      </c>
      <c r="B447" s="2" t="s">
        <v>1217</v>
      </c>
      <c r="C447" t="s">
        <v>1216</v>
      </c>
      <c r="D447" t="s">
        <v>349</v>
      </c>
      <c r="E447" t="s">
        <v>350</v>
      </c>
      <c r="F447" t="s">
        <v>1209</v>
      </c>
      <c r="G447" t="s">
        <v>1210</v>
      </c>
      <c r="I447" t="s">
        <v>1211</v>
      </c>
      <c r="J447" t="s">
        <v>344</v>
      </c>
      <c r="K447" s="2" t="s">
        <v>1212</v>
      </c>
      <c r="L447" t="s">
        <v>1213</v>
      </c>
      <c r="M447" t="s">
        <v>1214</v>
      </c>
      <c r="N447" t="s">
        <v>1215</v>
      </c>
      <c r="O447" t="s">
        <v>2823</v>
      </c>
      <c r="P447" s="12">
        <v>1</v>
      </c>
      <c r="R447" s="31">
        <v>119</v>
      </c>
      <c r="S447" t="s">
        <v>2839</v>
      </c>
      <c r="T447">
        <v>119</v>
      </c>
      <c r="AI447" s="2"/>
    </row>
    <row r="448" spans="1:35" x14ac:dyDescent="0.25">
      <c r="A448" t="str">
        <f t="shared" si="6"/>
        <v>0680</v>
      </c>
      <c r="B448" s="2" t="s">
        <v>1224</v>
      </c>
      <c r="C448" t="s">
        <v>1223</v>
      </c>
      <c r="D448" t="s">
        <v>349</v>
      </c>
      <c r="E448" t="s">
        <v>350</v>
      </c>
      <c r="F448" t="s">
        <v>1225</v>
      </c>
      <c r="G448" t="s">
        <v>1218</v>
      </c>
      <c r="I448" t="s">
        <v>1219</v>
      </c>
      <c r="J448" t="s">
        <v>344</v>
      </c>
      <c r="K448" s="2" t="s">
        <v>1220</v>
      </c>
      <c r="L448" t="s">
        <v>1221</v>
      </c>
      <c r="M448" t="s">
        <v>1222</v>
      </c>
      <c r="N448" t="s">
        <v>1226</v>
      </c>
      <c r="O448" t="s">
        <v>2823</v>
      </c>
      <c r="P448" s="12">
        <v>1</v>
      </c>
      <c r="R448" s="31">
        <v>339</v>
      </c>
      <c r="S448" t="s">
        <v>2839</v>
      </c>
      <c r="T448">
        <v>339</v>
      </c>
      <c r="AI448" s="2"/>
    </row>
    <row r="449" spans="1:35" x14ac:dyDescent="0.25">
      <c r="A449" t="str">
        <f t="shared" si="6"/>
        <v>0683</v>
      </c>
      <c r="B449" s="2" t="s">
        <v>1228</v>
      </c>
      <c r="C449" t="s">
        <v>1227</v>
      </c>
      <c r="D449" t="s">
        <v>349</v>
      </c>
      <c r="E449" t="s">
        <v>350</v>
      </c>
      <c r="F449" t="s">
        <v>2637</v>
      </c>
      <c r="G449" t="s">
        <v>811</v>
      </c>
      <c r="I449" t="s">
        <v>812</v>
      </c>
      <c r="J449" t="s">
        <v>344</v>
      </c>
      <c r="K449" s="2" t="s">
        <v>813</v>
      </c>
      <c r="L449" t="s">
        <v>814</v>
      </c>
      <c r="M449" t="s">
        <v>815</v>
      </c>
      <c r="N449" t="s">
        <v>2641</v>
      </c>
      <c r="O449" t="s">
        <v>3282</v>
      </c>
      <c r="P449" s="12">
        <v>1</v>
      </c>
      <c r="R449" s="31">
        <v>327</v>
      </c>
      <c r="S449" t="s">
        <v>2839</v>
      </c>
      <c r="T449">
        <v>327</v>
      </c>
      <c r="AI449" s="2"/>
    </row>
    <row r="450" spans="1:35" x14ac:dyDescent="0.25">
      <c r="A450" t="str">
        <f t="shared" si="6"/>
        <v>0685</v>
      </c>
      <c r="B450" s="2" t="s">
        <v>1269</v>
      </c>
      <c r="C450" t="s">
        <v>1268</v>
      </c>
      <c r="D450" t="s">
        <v>349</v>
      </c>
      <c r="E450" t="s">
        <v>350</v>
      </c>
      <c r="F450" t="s">
        <v>442</v>
      </c>
      <c r="G450" t="s">
        <v>728</v>
      </c>
      <c r="I450" t="s">
        <v>443</v>
      </c>
      <c r="J450" t="s">
        <v>344</v>
      </c>
      <c r="K450" s="2" t="s">
        <v>444</v>
      </c>
      <c r="L450" t="s">
        <v>445</v>
      </c>
      <c r="M450" t="s">
        <v>446</v>
      </c>
      <c r="N450" t="s">
        <v>1270</v>
      </c>
      <c r="O450" t="s">
        <v>2845</v>
      </c>
      <c r="P450" s="12">
        <v>1</v>
      </c>
      <c r="R450" s="31">
        <v>53</v>
      </c>
      <c r="S450" t="s">
        <v>2839</v>
      </c>
      <c r="T450">
        <v>53</v>
      </c>
      <c r="AI450" s="2"/>
    </row>
    <row r="451" spans="1:35" x14ac:dyDescent="0.25">
      <c r="A451" t="str">
        <f t="shared" si="6"/>
        <v>0690</v>
      </c>
      <c r="B451" s="2" t="s">
        <v>1344</v>
      </c>
      <c r="C451" t="s">
        <v>1343</v>
      </c>
      <c r="D451" t="s">
        <v>349</v>
      </c>
      <c r="E451" t="s">
        <v>350</v>
      </c>
      <c r="F451" t="s">
        <v>2483</v>
      </c>
      <c r="G451" t="s">
        <v>1345</v>
      </c>
      <c r="I451" t="s">
        <v>1346</v>
      </c>
      <c r="J451" t="s">
        <v>344</v>
      </c>
      <c r="K451" s="2" t="s">
        <v>1347</v>
      </c>
      <c r="L451" t="s">
        <v>3730</v>
      </c>
      <c r="M451" t="s">
        <v>3731</v>
      </c>
      <c r="N451" t="s">
        <v>2658</v>
      </c>
      <c r="O451" t="s">
        <v>3282</v>
      </c>
      <c r="P451" s="12">
        <v>1</v>
      </c>
      <c r="R451" s="31">
        <v>350</v>
      </c>
      <c r="S451" t="s">
        <v>2839</v>
      </c>
      <c r="T451">
        <v>350</v>
      </c>
      <c r="AI451" s="2"/>
    </row>
    <row r="452" spans="1:35" x14ac:dyDescent="0.25">
      <c r="A452" t="str">
        <f t="shared" ref="A452:A515" si="7">LEFT(B452,4)</f>
        <v>0695</v>
      </c>
      <c r="B452" s="2" t="s">
        <v>1394</v>
      </c>
      <c r="C452" t="s">
        <v>1393</v>
      </c>
      <c r="D452" t="s">
        <v>349</v>
      </c>
      <c r="E452" t="s">
        <v>350</v>
      </c>
      <c r="F452" t="s">
        <v>1395</v>
      </c>
      <c r="G452" t="s">
        <v>1396</v>
      </c>
      <c r="I452" t="s">
        <v>1397</v>
      </c>
      <c r="J452" t="s">
        <v>344</v>
      </c>
      <c r="K452" s="2" t="s">
        <v>1398</v>
      </c>
      <c r="L452" t="s">
        <v>1399</v>
      </c>
      <c r="M452" t="s">
        <v>1400</v>
      </c>
      <c r="N452" t="s">
        <v>1401</v>
      </c>
      <c r="O452" t="s">
        <v>3226</v>
      </c>
      <c r="P452" s="12">
        <v>1</v>
      </c>
      <c r="R452" s="31">
        <v>288</v>
      </c>
      <c r="S452" t="s">
        <v>2839</v>
      </c>
      <c r="T452">
        <v>288</v>
      </c>
      <c r="AI452" s="2"/>
    </row>
    <row r="453" spans="1:35" x14ac:dyDescent="0.25">
      <c r="A453" t="str">
        <f t="shared" si="7"/>
        <v>0698</v>
      </c>
      <c r="B453" s="2" t="s">
        <v>1459</v>
      </c>
      <c r="C453" t="s">
        <v>2793</v>
      </c>
      <c r="D453" t="s">
        <v>349</v>
      </c>
      <c r="E453" t="s">
        <v>350</v>
      </c>
      <c r="F453" t="s">
        <v>992</v>
      </c>
      <c r="G453" t="s">
        <v>1460</v>
      </c>
      <c r="I453" t="s">
        <v>993</v>
      </c>
      <c r="J453" t="s">
        <v>344</v>
      </c>
      <c r="K453" s="2" t="s">
        <v>994</v>
      </c>
      <c r="L453" t="s">
        <v>995</v>
      </c>
      <c r="M453" t="s">
        <v>1457</v>
      </c>
      <c r="N453" t="s">
        <v>1461</v>
      </c>
      <c r="O453" t="s">
        <v>2823</v>
      </c>
      <c r="P453" s="12">
        <v>1</v>
      </c>
      <c r="R453" s="31">
        <v>166</v>
      </c>
      <c r="S453" t="s">
        <v>2839</v>
      </c>
      <c r="T453">
        <v>166</v>
      </c>
      <c r="AI453" s="2"/>
    </row>
    <row r="454" spans="1:35" x14ac:dyDescent="0.25">
      <c r="A454" t="str">
        <f t="shared" si="7"/>
        <v>0700</v>
      </c>
      <c r="B454" s="2" t="s">
        <v>1498</v>
      </c>
      <c r="C454" t="s">
        <v>1497</v>
      </c>
      <c r="D454" t="s">
        <v>349</v>
      </c>
      <c r="E454" t="s">
        <v>350</v>
      </c>
      <c r="F454" t="s">
        <v>413</v>
      </c>
      <c r="G454" t="s">
        <v>414</v>
      </c>
      <c r="I454" t="s">
        <v>415</v>
      </c>
      <c r="J454" t="s">
        <v>344</v>
      </c>
      <c r="K454" s="2" t="s">
        <v>416</v>
      </c>
      <c r="L454" t="s">
        <v>417</v>
      </c>
      <c r="M454" t="s">
        <v>418</v>
      </c>
      <c r="N454" t="s">
        <v>419</v>
      </c>
      <c r="O454" t="s">
        <v>3226</v>
      </c>
      <c r="P454" s="12">
        <v>1</v>
      </c>
      <c r="R454" s="31">
        <v>296</v>
      </c>
      <c r="S454" t="s">
        <v>2839</v>
      </c>
      <c r="T454">
        <v>296</v>
      </c>
      <c r="AI454" s="2"/>
    </row>
    <row r="455" spans="1:35" x14ac:dyDescent="0.25">
      <c r="A455" t="str">
        <f t="shared" si="7"/>
        <v>0705</v>
      </c>
      <c r="B455" s="2" t="s">
        <v>1500</v>
      </c>
      <c r="C455" t="s">
        <v>1499</v>
      </c>
      <c r="D455" t="s">
        <v>349</v>
      </c>
      <c r="E455" t="s">
        <v>350</v>
      </c>
      <c r="F455" t="s">
        <v>1501</v>
      </c>
      <c r="G455" t="s">
        <v>1502</v>
      </c>
      <c r="I455" t="s">
        <v>650</v>
      </c>
      <c r="J455" t="s">
        <v>344</v>
      </c>
      <c r="K455" s="2" t="s">
        <v>654</v>
      </c>
      <c r="L455" t="s">
        <v>1503</v>
      </c>
      <c r="M455" t="s">
        <v>1504</v>
      </c>
      <c r="N455" t="s">
        <v>1505</v>
      </c>
      <c r="O455" t="s">
        <v>3282</v>
      </c>
      <c r="P455" s="12">
        <v>1</v>
      </c>
      <c r="R455" s="31">
        <v>298</v>
      </c>
      <c r="S455" t="s">
        <v>2839</v>
      </c>
      <c r="T455">
        <v>298</v>
      </c>
      <c r="AI455" s="2"/>
    </row>
    <row r="456" spans="1:35" x14ac:dyDescent="0.25">
      <c r="A456" t="str">
        <f t="shared" si="7"/>
        <v>0710</v>
      </c>
      <c r="B456" s="2" t="s">
        <v>1561</v>
      </c>
      <c r="C456" t="s">
        <v>1560</v>
      </c>
      <c r="D456" t="s">
        <v>349</v>
      </c>
      <c r="E456" t="s">
        <v>350</v>
      </c>
      <c r="F456" t="s">
        <v>1554</v>
      </c>
      <c r="G456" t="s">
        <v>1562</v>
      </c>
      <c r="I456" t="s">
        <v>1555</v>
      </c>
      <c r="J456" t="s">
        <v>344</v>
      </c>
      <c r="K456" s="2" t="s">
        <v>1556</v>
      </c>
      <c r="L456" t="s">
        <v>1557</v>
      </c>
      <c r="M456" t="s">
        <v>1558</v>
      </c>
      <c r="N456" t="s">
        <v>1559</v>
      </c>
      <c r="O456" t="s">
        <v>2823</v>
      </c>
      <c r="P456" s="12">
        <v>1</v>
      </c>
      <c r="R456" s="31">
        <v>303</v>
      </c>
      <c r="S456" t="s">
        <v>2839</v>
      </c>
      <c r="T456">
        <v>303</v>
      </c>
      <c r="AI456" s="2"/>
    </row>
    <row r="457" spans="1:35" x14ac:dyDescent="0.25">
      <c r="A457" t="str">
        <f t="shared" si="7"/>
        <v>0712</v>
      </c>
      <c r="B457" s="2" t="s">
        <v>1623</v>
      </c>
      <c r="C457" t="s">
        <v>2781</v>
      </c>
      <c r="D457" t="s">
        <v>349</v>
      </c>
      <c r="E457" t="s">
        <v>350</v>
      </c>
      <c r="F457" t="s">
        <v>787</v>
      </c>
      <c r="G457" t="s">
        <v>788</v>
      </c>
      <c r="I457" t="s">
        <v>789</v>
      </c>
      <c r="J457" t="s">
        <v>344</v>
      </c>
      <c r="K457" s="2" t="s">
        <v>790</v>
      </c>
      <c r="L457" t="s">
        <v>791</v>
      </c>
      <c r="M457" t="s">
        <v>792</v>
      </c>
      <c r="N457" t="s">
        <v>793</v>
      </c>
      <c r="O457" t="s">
        <v>2823</v>
      </c>
      <c r="P457" s="12">
        <v>1</v>
      </c>
      <c r="R457" s="31">
        <v>126</v>
      </c>
      <c r="S457" t="s">
        <v>2839</v>
      </c>
      <c r="T457">
        <v>126</v>
      </c>
      <c r="AI457" s="2"/>
    </row>
    <row r="458" spans="1:35" x14ac:dyDescent="0.25">
      <c r="A458" t="str">
        <f t="shared" si="7"/>
        <v>0715</v>
      </c>
      <c r="B458" s="2" t="s">
        <v>1641</v>
      </c>
      <c r="C458" t="s">
        <v>1640</v>
      </c>
      <c r="D458" t="s">
        <v>349</v>
      </c>
      <c r="E458" t="s">
        <v>350</v>
      </c>
      <c r="F458" t="s">
        <v>1349</v>
      </c>
      <c r="G458" t="s">
        <v>1642</v>
      </c>
      <c r="I458" t="s">
        <v>1643</v>
      </c>
      <c r="J458" t="s">
        <v>344</v>
      </c>
      <c r="K458" s="2" t="s">
        <v>1644</v>
      </c>
      <c r="L458" t="s">
        <v>1350</v>
      </c>
      <c r="M458" t="s">
        <v>1351</v>
      </c>
      <c r="N458" t="s">
        <v>1352</v>
      </c>
      <c r="O458" t="s">
        <v>2823</v>
      </c>
      <c r="P458" s="12">
        <v>1</v>
      </c>
      <c r="R458" s="31">
        <v>341</v>
      </c>
      <c r="S458" t="s">
        <v>2839</v>
      </c>
      <c r="T458">
        <v>341</v>
      </c>
      <c r="AI458" s="2"/>
    </row>
    <row r="459" spans="1:35" x14ac:dyDescent="0.25">
      <c r="A459" t="str">
        <f t="shared" si="7"/>
        <v>0717</v>
      </c>
      <c r="B459" s="2" t="s">
        <v>1621</v>
      </c>
      <c r="C459" t="s">
        <v>1620</v>
      </c>
      <c r="D459" t="s">
        <v>349</v>
      </c>
      <c r="E459" t="s">
        <v>350</v>
      </c>
      <c r="F459" t="s">
        <v>442</v>
      </c>
      <c r="G459" t="s">
        <v>728</v>
      </c>
      <c r="I459" t="s">
        <v>443</v>
      </c>
      <c r="J459" t="s">
        <v>344</v>
      </c>
      <c r="K459" s="2" t="s">
        <v>444</v>
      </c>
      <c r="L459" t="s">
        <v>445</v>
      </c>
      <c r="M459" t="s">
        <v>446</v>
      </c>
      <c r="N459" t="s">
        <v>1270</v>
      </c>
      <c r="O459" t="s">
        <v>2823</v>
      </c>
      <c r="P459" s="12">
        <v>1</v>
      </c>
      <c r="R459" s="31">
        <v>47</v>
      </c>
      <c r="S459" t="s">
        <v>2839</v>
      </c>
      <c r="T459">
        <v>47</v>
      </c>
      <c r="AI459" s="2"/>
    </row>
    <row r="460" spans="1:35" x14ac:dyDescent="0.25">
      <c r="A460" t="str">
        <f t="shared" si="7"/>
        <v>0720</v>
      </c>
      <c r="B460" s="2" t="s">
        <v>1661</v>
      </c>
      <c r="C460" t="s">
        <v>1660</v>
      </c>
      <c r="D460" t="s">
        <v>349</v>
      </c>
      <c r="E460" t="s">
        <v>350</v>
      </c>
      <c r="F460" t="s">
        <v>1662</v>
      </c>
      <c r="G460" t="s">
        <v>1663</v>
      </c>
      <c r="I460" t="s">
        <v>1664</v>
      </c>
      <c r="J460" t="s">
        <v>344</v>
      </c>
      <c r="K460" s="2" t="s">
        <v>1665</v>
      </c>
      <c r="L460" t="s">
        <v>1666</v>
      </c>
      <c r="M460" t="s">
        <v>1666</v>
      </c>
      <c r="N460" t="s">
        <v>1667</v>
      </c>
      <c r="O460" t="s">
        <v>2823</v>
      </c>
      <c r="P460" s="12">
        <v>1</v>
      </c>
      <c r="R460" s="31">
        <v>294</v>
      </c>
      <c r="S460" t="s">
        <v>2839</v>
      </c>
      <c r="T460">
        <v>294</v>
      </c>
      <c r="AI460" s="2"/>
    </row>
    <row r="461" spans="1:35" x14ac:dyDescent="0.25">
      <c r="A461" t="str">
        <f t="shared" si="7"/>
        <v>0725</v>
      </c>
      <c r="B461" s="2" t="s">
        <v>1669</v>
      </c>
      <c r="C461" t="s">
        <v>1668</v>
      </c>
      <c r="D461" t="s">
        <v>349</v>
      </c>
      <c r="E461" t="s">
        <v>350</v>
      </c>
      <c r="F461" t="s">
        <v>630</v>
      </c>
      <c r="G461" t="s">
        <v>631</v>
      </c>
      <c r="I461" t="s">
        <v>632</v>
      </c>
      <c r="J461" t="s">
        <v>344</v>
      </c>
      <c r="K461" s="2" t="s">
        <v>633</v>
      </c>
      <c r="L461" t="s">
        <v>1670</v>
      </c>
      <c r="M461" t="s">
        <v>1671</v>
      </c>
      <c r="N461" t="s">
        <v>634</v>
      </c>
      <c r="O461" t="s">
        <v>2823</v>
      </c>
      <c r="P461" s="12">
        <v>1</v>
      </c>
      <c r="R461" s="31">
        <v>34</v>
      </c>
      <c r="S461" t="s">
        <v>2839</v>
      </c>
      <c r="T461">
        <v>34</v>
      </c>
      <c r="AI461" s="2"/>
    </row>
    <row r="462" spans="1:35" x14ac:dyDescent="0.25">
      <c r="A462" t="str">
        <f t="shared" si="7"/>
        <v>0728</v>
      </c>
      <c r="B462" s="2" t="s">
        <v>1701</v>
      </c>
      <c r="C462" t="s">
        <v>1700</v>
      </c>
      <c r="D462" t="s">
        <v>349</v>
      </c>
      <c r="E462" t="s">
        <v>350</v>
      </c>
      <c r="F462" t="s">
        <v>986</v>
      </c>
      <c r="G462" t="s">
        <v>987</v>
      </c>
      <c r="I462" t="s">
        <v>984</v>
      </c>
      <c r="J462" t="s">
        <v>344</v>
      </c>
      <c r="K462" s="2" t="s">
        <v>988</v>
      </c>
      <c r="L462" t="s">
        <v>989</v>
      </c>
      <c r="M462" t="s">
        <v>990</v>
      </c>
      <c r="N462" t="s">
        <v>991</v>
      </c>
      <c r="O462" t="s">
        <v>2845</v>
      </c>
      <c r="P462" s="12">
        <v>1</v>
      </c>
      <c r="R462" s="31">
        <v>192</v>
      </c>
      <c r="S462" t="s">
        <v>2839</v>
      </c>
      <c r="T462">
        <v>192</v>
      </c>
      <c r="AI462" s="2"/>
    </row>
    <row r="463" spans="1:35" x14ac:dyDescent="0.25">
      <c r="A463" t="str">
        <f t="shared" si="7"/>
        <v>0730</v>
      </c>
      <c r="B463" s="2" t="s">
        <v>1786</v>
      </c>
      <c r="C463" t="s">
        <v>1785</v>
      </c>
      <c r="D463" t="s">
        <v>349</v>
      </c>
      <c r="E463" t="s">
        <v>350</v>
      </c>
      <c r="F463" t="s">
        <v>1787</v>
      </c>
      <c r="G463" t="s">
        <v>1788</v>
      </c>
      <c r="I463" t="s">
        <v>1789</v>
      </c>
      <c r="J463" t="s">
        <v>344</v>
      </c>
      <c r="K463" s="2" t="s">
        <v>1790</v>
      </c>
      <c r="L463" t="s">
        <v>1791</v>
      </c>
      <c r="M463" t="s">
        <v>1792</v>
      </c>
      <c r="N463" t="s">
        <v>1793</v>
      </c>
      <c r="O463" t="s">
        <v>3226</v>
      </c>
      <c r="P463" s="12">
        <v>1</v>
      </c>
      <c r="R463" s="31">
        <v>213</v>
      </c>
      <c r="S463" t="s">
        <v>2839</v>
      </c>
      <c r="T463">
        <v>213</v>
      </c>
      <c r="AI463" s="2"/>
    </row>
    <row r="464" spans="1:35" x14ac:dyDescent="0.25">
      <c r="A464" t="str">
        <f t="shared" si="7"/>
        <v>0735</v>
      </c>
      <c r="B464" s="2" t="s">
        <v>1763</v>
      </c>
      <c r="C464" t="s">
        <v>1762</v>
      </c>
      <c r="D464" t="s">
        <v>349</v>
      </c>
      <c r="E464" t="s">
        <v>350</v>
      </c>
      <c r="F464" t="s">
        <v>2678</v>
      </c>
      <c r="G464" t="s">
        <v>3732</v>
      </c>
      <c r="I464" t="s">
        <v>2811</v>
      </c>
      <c r="J464" t="s">
        <v>344</v>
      </c>
      <c r="K464" s="2" t="s">
        <v>3733</v>
      </c>
      <c r="L464" t="s">
        <v>440</v>
      </c>
      <c r="M464" t="s">
        <v>441</v>
      </c>
      <c r="N464" t="s">
        <v>2682</v>
      </c>
      <c r="O464" t="s">
        <v>2823</v>
      </c>
      <c r="P464" s="12">
        <v>1</v>
      </c>
      <c r="R464" s="31">
        <v>299</v>
      </c>
      <c r="S464" t="s">
        <v>2839</v>
      </c>
      <c r="T464">
        <v>299</v>
      </c>
      <c r="AI464" s="2"/>
    </row>
    <row r="465" spans="1:35" x14ac:dyDescent="0.25">
      <c r="A465" t="str">
        <f t="shared" si="7"/>
        <v>0740</v>
      </c>
      <c r="B465" s="2" t="s">
        <v>1855</v>
      </c>
      <c r="C465" t="s">
        <v>1854</v>
      </c>
      <c r="D465" t="s">
        <v>349</v>
      </c>
      <c r="E465" t="s">
        <v>350</v>
      </c>
      <c r="F465" t="s">
        <v>1479</v>
      </c>
      <c r="G465" t="s">
        <v>1480</v>
      </c>
      <c r="I465" t="s">
        <v>1481</v>
      </c>
      <c r="J465" t="s">
        <v>344</v>
      </c>
      <c r="K465" s="2" t="s">
        <v>1482</v>
      </c>
      <c r="L465" t="s">
        <v>1483</v>
      </c>
      <c r="M465" t="s">
        <v>1484</v>
      </c>
      <c r="N465" t="s">
        <v>3034</v>
      </c>
      <c r="O465" t="s">
        <v>3282</v>
      </c>
      <c r="P465" s="12">
        <v>1</v>
      </c>
      <c r="R465" s="31">
        <v>173</v>
      </c>
      <c r="S465" t="s">
        <v>2839</v>
      </c>
      <c r="T465">
        <v>173</v>
      </c>
      <c r="AI465" s="2"/>
    </row>
    <row r="466" spans="1:35" x14ac:dyDescent="0.25">
      <c r="A466" t="str">
        <f t="shared" si="7"/>
        <v>0745</v>
      </c>
      <c r="B466" s="2" t="s">
        <v>1902</v>
      </c>
      <c r="C466" t="s">
        <v>1901</v>
      </c>
      <c r="D466" t="s">
        <v>349</v>
      </c>
      <c r="E466" t="s">
        <v>350</v>
      </c>
      <c r="F466" t="s">
        <v>2688</v>
      </c>
      <c r="G466" t="s">
        <v>1189</v>
      </c>
      <c r="I466" t="s">
        <v>1190</v>
      </c>
      <c r="J466" t="s">
        <v>344</v>
      </c>
      <c r="K466" s="2" t="s">
        <v>1191</v>
      </c>
      <c r="L466" t="s">
        <v>1563</v>
      </c>
      <c r="M466" t="s">
        <v>1564</v>
      </c>
      <c r="N466" t="s">
        <v>2689</v>
      </c>
      <c r="O466" t="s">
        <v>2823</v>
      </c>
      <c r="P466" s="12">
        <v>1</v>
      </c>
      <c r="R466" s="31">
        <v>329</v>
      </c>
      <c r="S466" t="s">
        <v>2839</v>
      </c>
      <c r="T466">
        <v>329</v>
      </c>
      <c r="AI466" s="2"/>
    </row>
    <row r="467" spans="1:35" x14ac:dyDescent="0.25">
      <c r="A467" t="str">
        <f t="shared" si="7"/>
        <v>0750</v>
      </c>
      <c r="B467" s="2" t="s">
        <v>1912</v>
      </c>
      <c r="C467" t="s">
        <v>1911</v>
      </c>
      <c r="D467" t="s">
        <v>349</v>
      </c>
      <c r="E467" t="s">
        <v>350</v>
      </c>
      <c r="F467" t="s">
        <v>2690</v>
      </c>
      <c r="G467" t="s">
        <v>2587</v>
      </c>
      <c r="I467" t="s">
        <v>581</v>
      </c>
      <c r="J467" t="s">
        <v>344</v>
      </c>
      <c r="K467" s="2" t="s">
        <v>582</v>
      </c>
      <c r="L467" t="s">
        <v>1913</v>
      </c>
      <c r="M467" t="s">
        <v>1913</v>
      </c>
      <c r="N467" t="s">
        <v>2691</v>
      </c>
      <c r="O467" t="s">
        <v>2823</v>
      </c>
      <c r="P467" s="12">
        <v>1</v>
      </c>
      <c r="R467" s="31">
        <v>216</v>
      </c>
      <c r="S467" t="s">
        <v>2839</v>
      </c>
      <c r="T467">
        <v>216</v>
      </c>
      <c r="AI467" s="2"/>
    </row>
    <row r="468" spans="1:35" x14ac:dyDescent="0.25">
      <c r="A468" t="str">
        <f t="shared" si="7"/>
        <v>0753</v>
      </c>
      <c r="B468" s="2" t="s">
        <v>1950</v>
      </c>
      <c r="C468" t="s">
        <v>1949</v>
      </c>
      <c r="D468" t="s">
        <v>349</v>
      </c>
      <c r="E468" t="s">
        <v>350</v>
      </c>
      <c r="F468" t="s">
        <v>2865</v>
      </c>
      <c r="G468" t="s">
        <v>508</v>
      </c>
      <c r="I468" t="s">
        <v>509</v>
      </c>
      <c r="J468" t="s">
        <v>344</v>
      </c>
      <c r="K468" s="2" t="s">
        <v>510</v>
      </c>
      <c r="L468" t="s">
        <v>1951</v>
      </c>
      <c r="M468" t="s">
        <v>511</v>
      </c>
      <c r="N468" t="s">
        <v>2866</v>
      </c>
      <c r="O468" t="s">
        <v>2823</v>
      </c>
      <c r="P468" s="12">
        <v>1</v>
      </c>
      <c r="R468" s="31">
        <v>21</v>
      </c>
      <c r="S468" t="s">
        <v>2839</v>
      </c>
      <c r="T468">
        <v>21</v>
      </c>
      <c r="AI468" s="2"/>
    </row>
    <row r="469" spans="1:35" x14ac:dyDescent="0.25">
      <c r="A469" t="str">
        <f t="shared" si="7"/>
        <v>0755</v>
      </c>
      <c r="B469" s="2" t="s">
        <v>1971</v>
      </c>
      <c r="C469" t="s">
        <v>4034</v>
      </c>
      <c r="D469" t="s">
        <v>349</v>
      </c>
      <c r="E469" t="s">
        <v>350</v>
      </c>
      <c r="F469" t="s">
        <v>1858</v>
      </c>
      <c r="G469" t="s">
        <v>1972</v>
      </c>
      <c r="I469" t="s">
        <v>1856</v>
      </c>
      <c r="J469" t="s">
        <v>344</v>
      </c>
      <c r="K469" s="2" t="s">
        <v>1861</v>
      </c>
      <c r="L469" t="s">
        <v>1862</v>
      </c>
      <c r="M469" t="s">
        <v>1863</v>
      </c>
      <c r="N469" t="s">
        <v>1864</v>
      </c>
      <c r="O469" t="s">
        <v>3282</v>
      </c>
      <c r="P469" s="12">
        <v>1</v>
      </c>
      <c r="R469" s="31">
        <v>223</v>
      </c>
      <c r="S469" t="s">
        <v>2839</v>
      </c>
      <c r="T469">
        <v>223</v>
      </c>
      <c r="AI469" s="2"/>
    </row>
    <row r="470" spans="1:35" x14ac:dyDescent="0.25">
      <c r="A470" t="str">
        <f t="shared" si="7"/>
        <v>0760</v>
      </c>
      <c r="B470" s="2" t="s">
        <v>2078</v>
      </c>
      <c r="C470" t="s">
        <v>2077</v>
      </c>
      <c r="D470" t="s">
        <v>349</v>
      </c>
      <c r="E470" t="s">
        <v>350</v>
      </c>
      <c r="F470" t="s">
        <v>1202</v>
      </c>
      <c r="G470" t="s">
        <v>1203</v>
      </c>
      <c r="I470" t="s">
        <v>1204</v>
      </c>
      <c r="J470" t="s">
        <v>344</v>
      </c>
      <c r="K470" s="2" t="s">
        <v>1205</v>
      </c>
      <c r="L470" t="s">
        <v>1206</v>
      </c>
      <c r="M470" t="s">
        <v>1207</v>
      </c>
      <c r="N470" t="s">
        <v>1208</v>
      </c>
      <c r="O470" t="s">
        <v>3734</v>
      </c>
      <c r="P470" s="12">
        <v>1</v>
      </c>
      <c r="R470" s="31">
        <v>145</v>
      </c>
      <c r="S470" t="s">
        <v>2839</v>
      </c>
      <c r="T470">
        <v>145</v>
      </c>
      <c r="AI470" s="2"/>
    </row>
    <row r="471" spans="1:35" x14ac:dyDescent="0.25">
      <c r="A471" t="str">
        <f t="shared" si="7"/>
        <v>0763</v>
      </c>
      <c r="B471" s="2" t="s">
        <v>2088</v>
      </c>
      <c r="C471" t="s">
        <v>2768</v>
      </c>
      <c r="D471" t="s">
        <v>349</v>
      </c>
      <c r="E471" t="s">
        <v>350</v>
      </c>
      <c r="F471" t="s">
        <v>2081</v>
      </c>
      <c r="G471" t="s">
        <v>2089</v>
      </c>
      <c r="I471" t="s">
        <v>2079</v>
      </c>
      <c r="J471" t="s">
        <v>344</v>
      </c>
      <c r="K471" s="2" t="s">
        <v>2083</v>
      </c>
      <c r="L471" t="s">
        <v>2090</v>
      </c>
      <c r="M471" t="s">
        <v>2085</v>
      </c>
      <c r="N471" t="s">
        <v>2086</v>
      </c>
      <c r="O471" t="s">
        <v>3226</v>
      </c>
      <c r="P471" s="12">
        <v>1</v>
      </c>
      <c r="R471" s="31">
        <v>263</v>
      </c>
      <c r="S471" t="s">
        <v>2839</v>
      </c>
      <c r="T471">
        <v>272</v>
      </c>
      <c r="AI471" s="2"/>
    </row>
    <row r="472" spans="1:35" x14ac:dyDescent="0.25">
      <c r="A472" t="str">
        <f t="shared" si="7"/>
        <v>0765</v>
      </c>
      <c r="B472" s="2" t="s">
        <v>2140</v>
      </c>
      <c r="C472" t="s">
        <v>2139</v>
      </c>
      <c r="D472" t="s">
        <v>349</v>
      </c>
      <c r="E472" t="s">
        <v>350</v>
      </c>
      <c r="F472" t="s">
        <v>2588</v>
      </c>
      <c r="G472" t="s">
        <v>2141</v>
      </c>
      <c r="I472" t="s">
        <v>384</v>
      </c>
      <c r="J472" t="s">
        <v>344</v>
      </c>
      <c r="K472" s="2" t="s">
        <v>385</v>
      </c>
      <c r="L472" t="s">
        <v>386</v>
      </c>
      <c r="M472" t="s">
        <v>387</v>
      </c>
      <c r="N472" t="s">
        <v>2589</v>
      </c>
      <c r="O472" t="s">
        <v>2823</v>
      </c>
      <c r="P472" s="12">
        <v>1</v>
      </c>
      <c r="R472" s="31">
        <v>267</v>
      </c>
      <c r="S472" t="s">
        <v>2839</v>
      </c>
      <c r="T472">
        <v>267</v>
      </c>
      <c r="AI472" s="2"/>
    </row>
    <row r="473" spans="1:35" x14ac:dyDescent="0.25">
      <c r="A473" t="str">
        <f t="shared" si="7"/>
        <v>0766</v>
      </c>
      <c r="B473" s="2" t="s">
        <v>2151</v>
      </c>
      <c r="C473" t="s">
        <v>4036</v>
      </c>
      <c r="D473" t="s">
        <v>349</v>
      </c>
      <c r="E473" t="s">
        <v>350</v>
      </c>
      <c r="F473" t="s">
        <v>1143</v>
      </c>
      <c r="G473" t="s">
        <v>1144</v>
      </c>
      <c r="I473" t="s">
        <v>1145</v>
      </c>
      <c r="J473" t="s">
        <v>344</v>
      </c>
      <c r="K473" s="2" t="s">
        <v>1146</v>
      </c>
      <c r="L473" t="s">
        <v>1147</v>
      </c>
      <c r="M473" t="s">
        <v>1148</v>
      </c>
      <c r="N473" t="s">
        <v>1149</v>
      </c>
      <c r="O473" t="s">
        <v>2823</v>
      </c>
      <c r="P473" s="12">
        <v>1</v>
      </c>
      <c r="R473" s="31">
        <v>279</v>
      </c>
      <c r="S473" t="s">
        <v>2839</v>
      </c>
      <c r="T473">
        <v>279</v>
      </c>
      <c r="AI473" s="2"/>
    </row>
    <row r="474" spans="1:35" x14ac:dyDescent="0.25">
      <c r="A474" t="str">
        <f t="shared" si="7"/>
        <v>0767</v>
      </c>
      <c r="B474" s="2" t="s">
        <v>2153</v>
      </c>
      <c r="C474" t="s">
        <v>4037</v>
      </c>
      <c r="D474" t="s">
        <v>349</v>
      </c>
      <c r="E474" t="s">
        <v>350</v>
      </c>
      <c r="F474" t="s">
        <v>2700</v>
      </c>
      <c r="G474" t="s">
        <v>954</v>
      </c>
      <c r="I474" t="s">
        <v>955</v>
      </c>
      <c r="J474" t="s">
        <v>344</v>
      </c>
      <c r="K474" s="2" t="s">
        <v>956</v>
      </c>
      <c r="L474" t="s">
        <v>957</v>
      </c>
      <c r="M474" t="s">
        <v>958</v>
      </c>
      <c r="N474" t="s">
        <v>2701</v>
      </c>
      <c r="O474" t="s">
        <v>2823</v>
      </c>
      <c r="P474" s="12">
        <v>1</v>
      </c>
      <c r="R474" s="31">
        <v>280</v>
      </c>
      <c r="S474" t="s">
        <v>2839</v>
      </c>
      <c r="T474">
        <v>280</v>
      </c>
      <c r="AI474" s="2"/>
    </row>
    <row r="475" spans="1:35" x14ac:dyDescent="0.25">
      <c r="A475" t="str">
        <f t="shared" si="7"/>
        <v>0770</v>
      </c>
      <c r="B475" s="2" t="s">
        <v>2201</v>
      </c>
      <c r="C475" t="s">
        <v>2200</v>
      </c>
      <c r="D475" t="s">
        <v>349</v>
      </c>
      <c r="E475" t="s">
        <v>350</v>
      </c>
      <c r="F475" t="s">
        <v>686</v>
      </c>
      <c r="G475" t="s">
        <v>687</v>
      </c>
      <c r="I475" t="s">
        <v>688</v>
      </c>
      <c r="J475" t="s">
        <v>344</v>
      </c>
      <c r="K475" s="2" t="s">
        <v>689</v>
      </c>
      <c r="L475" t="s">
        <v>690</v>
      </c>
      <c r="M475" t="s">
        <v>691</v>
      </c>
      <c r="N475" t="s">
        <v>692</v>
      </c>
      <c r="O475" t="s">
        <v>3282</v>
      </c>
      <c r="P475" s="12">
        <v>1</v>
      </c>
      <c r="R475" s="31">
        <v>287</v>
      </c>
      <c r="S475" t="s">
        <v>2839</v>
      </c>
      <c r="T475">
        <v>287</v>
      </c>
      <c r="AI475" s="2"/>
    </row>
    <row r="476" spans="1:35" x14ac:dyDescent="0.25">
      <c r="A476" t="str">
        <f t="shared" si="7"/>
        <v>0773</v>
      </c>
      <c r="B476" s="2" t="s">
        <v>2226</v>
      </c>
      <c r="C476" t="s">
        <v>2225</v>
      </c>
      <c r="D476" t="s">
        <v>349</v>
      </c>
      <c r="E476" t="s">
        <v>350</v>
      </c>
      <c r="F476" t="s">
        <v>2227</v>
      </c>
      <c r="G476" t="s">
        <v>1702</v>
      </c>
      <c r="I476" t="s">
        <v>1703</v>
      </c>
      <c r="J476" t="s">
        <v>344</v>
      </c>
      <c r="K476" s="2" t="s">
        <v>1704</v>
      </c>
      <c r="L476" t="s">
        <v>1705</v>
      </c>
      <c r="M476" t="s">
        <v>1706</v>
      </c>
      <c r="N476" t="s">
        <v>2472</v>
      </c>
      <c r="O476" t="s">
        <v>2823</v>
      </c>
      <c r="P476" s="12">
        <v>1</v>
      </c>
      <c r="R476" s="31">
        <v>203</v>
      </c>
      <c r="S476" t="s">
        <v>2839</v>
      </c>
      <c r="T476">
        <v>203</v>
      </c>
      <c r="AI476" s="2"/>
    </row>
    <row r="477" spans="1:35" x14ac:dyDescent="0.25">
      <c r="A477" t="str">
        <f t="shared" si="7"/>
        <v>0774</v>
      </c>
      <c r="B477" s="2" t="s">
        <v>2243</v>
      </c>
      <c r="C477" t="s">
        <v>4038</v>
      </c>
      <c r="D477" t="s">
        <v>349</v>
      </c>
      <c r="E477" t="s">
        <v>350</v>
      </c>
      <c r="F477" t="s">
        <v>413</v>
      </c>
      <c r="G477" t="s">
        <v>414</v>
      </c>
      <c r="I477" t="s">
        <v>415</v>
      </c>
      <c r="J477" t="s">
        <v>344</v>
      </c>
      <c r="K477" s="2" t="s">
        <v>416</v>
      </c>
      <c r="L477" t="s">
        <v>417</v>
      </c>
      <c r="M477" t="s">
        <v>418</v>
      </c>
      <c r="N477" t="s">
        <v>419</v>
      </c>
      <c r="O477" t="s">
        <v>2831</v>
      </c>
      <c r="P477" s="12">
        <v>1</v>
      </c>
      <c r="R477" s="31">
        <v>296</v>
      </c>
      <c r="S477" t="s">
        <v>2839</v>
      </c>
      <c r="T477">
        <v>296</v>
      </c>
      <c r="AI477" s="2"/>
    </row>
    <row r="478" spans="1:35" x14ac:dyDescent="0.25">
      <c r="A478" t="str">
        <f t="shared" si="7"/>
        <v>0775</v>
      </c>
      <c r="B478" s="2" t="s">
        <v>2256</v>
      </c>
      <c r="C478" t="s">
        <v>2255</v>
      </c>
      <c r="D478" t="s">
        <v>349</v>
      </c>
      <c r="E478" t="s">
        <v>350</v>
      </c>
      <c r="F478" t="s">
        <v>1285</v>
      </c>
      <c r="G478" t="s">
        <v>1286</v>
      </c>
      <c r="H478" t="s">
        <v>2257</v>
      </c>
      <c r="I478" t="s">
        <v>1287</v>
      </c>
      <c r="J478" t="s">
        <v>344</v>
      </c>
      <c r="K478" s="2" t="s">
        <v>1288</v>
      </c>
      <c r="L478" t="s">
        <v>1289</v>
      </c>
      <c r="M478" t="s">
        <v>1290</v>
      </c>
      <c r="N478" t="s">
        <v>2258</v>
      </c>
      <c r="O478" t="s">
        <v>2823</v>
      </c>
      <c r="P478" s="12">
        <v>1</v>
      </c>
      <c r="R478" s="31">
        <v>134</v>
      </c>
      <c r="S478" t="s">
        <v>2839</v>
      </c>
      <c r="T478">
        <v>134</v>
      </c>
      <c r="AI478" s="2"/>
    </row>
    <row r="479" spans="1:35" x14ac:dyDescent="0.25">
      <c r="A479" t="str">
        <f t="shared" si="7"/>
        <v>0778</v>
      </c>
      <c r="B479" s="2" t="s">
        <v>1953</v>
      </c>
      <c r="C479" t="s">
        <v>2814</v>
      </c>
      <c r="D479" t="s">
        <v>349</v>
      </c>
      <c r="E479" t="s">
        <v>350</v>
      </c>
      <c r="F479" t="s">
        <v>1954</v>
      </c>
      <c r="G479" t="s">
        <v>1955</v>
      </c>
      <c r="H479" t="s">
        <v>1956</v>
      </c>
      <c r="I479" t="s">
        <v>1957</v>
      </c>
      <c r="J479" t="s">
        <v>344</v>
      </c>
      <c r="K479" s="2" t="s">
        <v>1958</v>
      </c>
      <c r="L479" t="s">
        <v>1959</v>
      </c>
      <c r="M479" t="s">
        <v>1960</v>
      </c>
      <c r="N479" t="s">
        <v>1961</v>
      </c>
      <c r="O479" t="s">
        <v>2823</v>
      </c>
      <c r="P479" s="12">
        <v>1</v>
      </c>
      <c r="R479" s="31">
        <v>311</v>
      </c>
      <c r="S479" t="s">
        <v>2839</v>
      </c>
      <c r="T479">
        <v>311</v>
      </c>
      <c r="AI479" s="2"/>
    </row>
    <row r="480" spans="1:35" x14ac:dyDescent="0.25">
      <c r="A480" t="str">
        <f t="shared" si="7"/>
        <v>0780</v>
      </c>
      <c r="B480" s="2" t="s">
        <v>2396</v>
      </c>
      <c r="C480" t="s">
        <v>2395</v>
      </c>
      <c r="D480" t="s">
        <v>349</v>
      </c>
      <c r="E480" t="s">
        <v>350</v>
      </c>
      <c r="F480" t="s">
        <v>2714</v>
      </c>
      <c r="G480" t="s">
        <v>1243</v>
      </c>
      <c r="I480" t="s">
        <v>1244</v>
      </c>
      <c r="J480" t="s">
        <v>344</v>
      </c>
      <c r="K480" s="2" t="s">
        <v>1245</v>
      </c>
      <c r="L480" t="s">
        <v>1246</v>
      </c>
      <c r="M480" t="s">
        <v>1247</v>
      </c>
      <c r="N480" t="s">
        <v>2715</v>
      </c>
      <c r="O480" t="s">
        <v>2823</v>
      </c>
      <c r="P480" s="12">
        <v>1</v>
      </c>
      <c r="R480" s="31">
        <v>338</v>
      </c>
      <c r="S480" t="s">
        <v>2839</v>
      </c>
      <c r="T480">
        <v>338</v>
      </c>
      <c r="AI480" s="2"/>
    </row>
    <row r="481" spans="1:35" x14ac:dyDescent="0.25">
      <c r="A481" t="str">
        <f t="shared" si="7"/>
        <v>0801</v>
      </c>
      <c r="B481" s="2" t="s">
        <v>456</v>
      </c>
      <c r="C481" t="s">
        <v>4039</v>
      </c>
      <c r="D481" t="s">
        <v>349</v>
      </c>
      <c r="E481" t="s">
        <v>350</v>
      </c>
      <c r="F481" t="s">
        <v>457</v>
      </c>
      <c r="G481" t="s">
        <v>458</v>
      </c>
      <c r="I481" t="s">
        <v>375</v>
      </c>
      <c r="J481" t="s">
        <v>344</v>
      </c>
      <c r="K481" s="2" t="s">
        <v>376</v>
      </c>
      <c r="L481" t="s">
        <v>459</v>
      </c>
      <c r="M481" t="s">
        <v>460</v>
      </c>
      <c r="N481" t="s">
        <v>461</v>
      </c>
      <c r="O481" t="s">
        <v>3226</v>
      </c>
      <c r="P481" s="12">
        <v>1</v>
      </c>
      <c r="R481" s="31">
        <v>170</v>
      </c>
      <c r="S481" t="s">
        <v>2839</v>
      </c>
      <c r="T481">
        <v>170</v>
      </c>
      <c r="AI481" s="2"/>
    </row>
    <row r="482" spans="1:35" x14ac:dyDescent="0.25">
      <c r="A482" t="str">
        <f t="shared" si="7"/>
        <v>0805</v>
      </c>
      <c r="B482" s="2" t="s">
        <v>605</v>
      </c>
      <c r="C482" t="s">
        <v>4040</v>
      </c>
      <c r="D482" t="s">
        <v>349</v>
      </c>
      <c r="E482" t="s">
        <v>350</v>
      </c>
      <c r="F482" t="s">
        <v>606</v>
      </c>
      <c r="G482" t="s">
        <v>607</v>
      </c>
      <c r="I482" t="s">
        <v>608</v>
      </c>
      <c r="J482" t="s">
        <v>344</v>
      </c>
      <c r="K482" s="2" t="s">
        <v>609</v>
      </c>
      <c r="L482" t="s">
        <v>610</v>
      </c>
      <c r="M482" t="s">
        <v>611</v>
      </c>
      <c r="N482" t="s">
        <v>612</v>
      </c>
      <c r="O482" t="s">
        <v>3226</v>
      </c>
      <c r="P482" s="12">
        <v>1</v>
      </c>
      <c r="R482" s="31">
        <v>303</v>
      </c>
      <c r="S482" t="s">
        <v>2839</v>
      </c>
      <c r="T482">
        <v>303</v>
      </c>
      <c r="AI482" s="2"/>
    </row>
    <row r="483" spans="1:35" x14ac:dyDescent="0.25">
      <c r="A483" t="str">
        <f t="shared" si="7"/>
        <v>0806</v>
      </c>
      <c r="B483" s="2" t="s">
        <v>622</v>
      </c>
      <c r="C483" t="s">
        <v>4041</v>
      </c>
      <c r="D483" t="s">
        <v>349</v>
      </c>
      <c r="E483" t="s">
        <v>350</v>
      </c>
      <c r="F483" t="s">
        <v>623</v>
      </c>
      <c r="G483" t="s">
        <v>624</v>
      </c>
      <c r="I483" t="s">
        <v>625</v>
      </c>
      <c r="J483" t="s">
        <v>344</v>
      </c>
      <c r="K483" s="2" t="s">
        <v>626</v>
      </c>
      <c r="L483" t="s">
        <v>627</v>
      </c>
      <c r="M483" t="s">
        <v>628</v>
      </c>
      <c r="N483" t="s">
        <v>629</v>
      </c>
      <c r="O483" t="s">
        <v>3226</v>
      </c>
      <c r="P483" s="12">
        <v>1</v>
      </c>
      <c r="R483" s="31">
        <v>50</v>
      </c>
      <c r="S483" t="s">
        <v>2839</v>
      </c>
      <c r="T483">
        <v>50</v>
      </c>
      <c r="AI483" s="2"/>
    </row>
    <row r="484" spans="1:35" x14ac:dyDescent="0.25">
      <c r="A484" t="str">
        <f t="shared" si="7"/>
        <v>0810</v>
      </c>
      <c r="B484" s="2" t="s">
        <v>701</v>
      </c>
      <c r="C484" t="s">
        <v>4042</v>
      </c>
      <c r="D484" t="s">
        <v>349</v>
      </c>
      <c r="E484" t="s">
        <v>350</v>
      </c>
      <c r="F484" t="s">
        <v>702</v>
      </c>
      <c r="G484" t="s">
        <v>703</v>
      </c>
      <c r="I484" t="s">
        <v>704</v>
      </c>
      <c r="J484" t="s">
        <v>344</v>
      </c>
      <c r="K484" s="2" t="s">
        <v>705</v>
      </c>
      <c r="L484" t="s">
        <v>706</v>
      </c>
      <c r="M484" t="s">
        <v>707</v>
      </c>
      <c r="N484" t="s">
        <v>708</v>
      </c>
      <c r="O484" t="s">
        <v>3226</v>
      </c>
      <c r="P484" s="12">
        <v>1</v>
      </c>
      <c r="R484" s="31">
        <v>293</v>
      </c>
      <c r="S484" t="s">
        <v>2839</v>
      </c>
      <c r="T484">
        <v>293</v>
      </c>
      <c r="AI484" s="2"/>
    </row>
    <row r="485" spans="1:35" x14ac:dyDescent="0.25">
      <c r="A485" t="str">
        <f t="shared" si="7"/>
        <v>0815</v>
      </c>
      <c r="B485" s="2" t="s">
        <v>758</v>
      </c>
      <c r="C485" t="s">
        <v>4043</v>
      </c>
      <c r="D485" t="s">
        <v>349</v>
      </c>
      <c r="E485" t="s">
        <v>350</v>
      </c>
      <c r="F485" t="s">
        <v>759</v>
      </c>
      <c r="G485" t="s">
        <v>760</v>
      </c>
      <c r="I485" t="s">
        <v>755</v>
      </c>
      <c r="J485" t="s">
        <v>344</v>
      </c>
      <c r="K485" s="2" t="s">
        <v>756</v>
      </c>
      <c r="L485" t="s">
        <v>761</v>
      </c>
      <c r="M485" t="s">
        <v>762</v>
      </c>
      <c r="N485" t="s">
        <v>763</v>
      </c>
      <c r="O485" t="s">
        <v>3226</v>
      </c>
      <c r="P485" s="12">
        <v>1</v>
      </c>
      <c r="R485" s="31">
        <v>126</v>
      </c>
      <c r="S485" t="s">
        <v>2839</v>
      </c>
      <c r="T485">
        <v>126</v>
      </c>
      <c r="AI485" s="2"/>
    </row>
    <row r="486" spans="1:35" x14ac:dyDescent="0.25">
      <c r="A486" t="str">
        <f t="shared" si="7"/>
        <v>0817</v>
      </c>
      <c r="B486" s="2" t="s">
        <v>997</v>
      </c>
      <c r="C486" t="s">
        <v>996</v>
      </c>
      <c r="D486" t="s">
        <v>349</v>
      </c>
      <c r="E486" t="s">
        <v>350</v>
      </c>
      <c r="F486" t="s">
        <v>2646</v>
      </c>
      <c r="G486" t="s">
        <v>998</v>
      </c>
      <c r="H486" t="s">
        <v>999</v>
      </c>
      <c r="I486" t="s">
        <v>1000</v>
      </c>
      <c r="J486" t="s">
        <v>344</v>
      </c>
      <c r="K486" s="2" t="s">
        <v>1001</v>
      </c>
      <c r="L486" t="s">
        <v>1002</v>
      </c>
      <c r="M486" t="s">
        <v>674</v>
      </c>
      <c r="N486" t="s">
        <v>2647</v>
      </c>
      <c r="O486" t="s">
        <v>3226</v>
      </c>
      <c r="P486" s="12">
        <v>1</v>
      </c>
      <c r="R486" s="31">
        <v>184</v>
      </c>
      <c r="S486" t="s">
        <v>2839</v>
      </c>
      <c r="T486">
        <v>71</v>
      </c>
      <c r="AI486" s="2"/>
    </row>
    <row r="487" spans="1:35" x14ac:dyDescent="0.25">
      <c r="A487" t="str">
        <f t="shared" si="7"/>
        <v>0818</v>
      </c>
      <c r="B487" s="2" t="s">
        <v>1070</v>
      </c>
      <c r="C487" t="s">
        <v>4044</v>
      </c>
      <c r="D487" t="s">
        <v>349</v>
      </c>
      <c r="E487" t="s">
        <v>350</v>
      </c>
      <c r="F487" t="s">
        <v>1071</v>
      </c>
      <c r="G487" t="s">
        <v>1072</v>
      </c>
      <c r="I487" t="s">
        <v>1073</v>
      </c>
      <c r="J487" t="s">
        <v>344</v>
      </c>
      <c r="K487" s="2" t="s">
        <v>1074</v>
      </c>
      <c r="L487" t="s">
        <v>1075</v>
      </c>
      <c r="M487" t="s">
        <v>1076</v>
      </c>
      <c r="N487" t="s">
        <v>2650</v>
      </c>
      <c r="O487" t="s">
        <v>3226</v>
      </c>
      <c r="P487" s="12">
        <v>1</v>
      </c>
      <c r="R487" s="31">
        <v>192</v>
      </c>
      <c r="S487" t="s">
        <v>2839</v>
      </c>
      <c r="T487">
        <v>192</v>
      </c>
      <c r="AI487" s="2"/>
    </row>
    <row r="488" spans="1:35" x14ac:dyDescent="0.25">
      <c r="A488" t="str">
        <f t="shared" si="7"/>
        <v>0821</v>
      </c>
      <c r="B488" s="2" t="s">
        <v>1151</v>
      </c>
      <c r="C488" t="s">
        <v>4045</v>
      </c>
      <c r="D488" t="s">
        <v>349</v>
      </c>
      <c r="E488" t="s">
        <v>350</v>
      </c>
      <c r="F488" t="s">
        <v>1152</v>
      </c>
      <c r="G488" t="s">
        <v>1153</v>
      </c>
      <c r="I488" t="s">
        <v>420</v>
      </c>
      <c r="J488" t="s">
        <v>344</v>
      </c>
      <c r="K488" s="2" t="s">
        <v>1154</v>
      </c>
      <c r="L488" t="s">
        <v>1155</v>
      </c>
      <c r="M488" t="s">
        <v>1156</v>
      </c>
      <c r="N488" t="s">
        <v>1157</v>
      </c>
      <c r="O488" t="s">
        <v>3226</v>
      </c>
      <c r="P488" s="12">
        <v>1</v>
      </c>
      <c r="R488" s="31">
        <v>95</v>
      </c>
      <c r="S488" t="s">
        <v>2839</v>
      </c>
      <c r="T488">
        <v>95</v>
      </c>
      <c r="AI488" s="2"/>
    </row>
    <row r="489" spans="1:35" x14ac:dyDescent="0.25">
      <c r="A489" t="str">
        <f t="shared" si="7"/>
        <v>0823</v>
      </c>
      <c r="B489" s="2" t="s">
        <v>1159</v>
      </c>
      <c r="C489" t="s">
        <v>4046</v>
      </c>
      <c r="D489" t="s">
        <v>349</v>
      </c>
      <c r="E489" t="s">
        <v>350</v>
      </c>
      <c r="F489" t="s">
        <v>1160</v>
      </c>
      <c r="G489" t="s">
        <v>1161</v>
      </c>
      <c r="I489" t="s">
        <v>405</v>
      </c>
      <c r="J489" t="s">
        <v>344</v>
      </c>
      <c r="K489" s="2" t="s">
        <v>409</v>
      </c>
      <c r="L489" t="s">
        <v>1162</v>
      </c>
      <c r="M489" t="s">
        <v>1163</v>
      </c>
      <c r="N489" t="s">
        <v>1164</v>
      </c>
      <c r="O489" t="s">
        <v>3226</v>
      </c>
      <c r="P489" s="12">
        <v>1</v>
      </c>
      <c r="R489" s="31">
        <v>9</v>
      </c>
      <c r="S489" t="s">
        <v>2839</v>
      </c>
      <c r="T489">
        <v>9</v>
      </c>
      <c r="AI489" s="2"/>
    </row>
    <row r="490" spans="1:35" x14ac:dyDescent="0.25">
      <c r="A490" t="str">
        <f t="shared" si="7"/>
        <v>0825</v>
      </c>
      <c r="B490" s="2" t="s">
        <v>1173</v>
      </c>
      <c r="C490" t="s">
        <v>4047</v>
      </c>
      <c r="D490" t="s">
        <v>349</v>
      </c>
      <c r="E490" t="s">
        <v>350</v>
      </c>
      <c r="F490" t="s">
        <v>1174</v>
      </c>
      <c r="G490" t="s">
        <v>1175</v>
      </c>
      <c r="I490" t="s">
        <v>388</v>
      </c>
      <c r="J490" t="s">
        <v>344</v>
      </c>
      <c r="K490" s="2" t="s">
        <v>1176</v>
      </c>
      <c r="L490" t="s">
        <v>1177</v>
      </c>
      <c r="M490" t="s">
        <v>1178</v>
      </c>
      <c r="N490" t="s">
        <v>1179</v>
      </c>
      <c r="O490" t="s">
        <v>3226</v>
      </c>
      <c r="P490" s="12">
        <v>1</v>
      </c>
      <c r="R490" s="31">
        <v>201</v>
      </c>
      <c r="S490" t="s">
        <v>2839</v>
      </c>
      <c r="T490">
        <v>201</v>
      </c>
      <c r="AI490" s="2"/>
    </row>
    <row r="491" spans="1:35" x14ac:dyDescent="0.25">
      <c r="A491" t="str">
        <f t="shared" si="7"/>
        <v>0828</v>
      </c>
      <c r="B491" s="2" t="s">
        <v>1166</v>
      </c>
      <c r="C491" t="s">
        <v>4048</v>
      </c>
      <c r="D491" t="s">
        <v>349</v>
      </c>
      <c r="E491" t="s">
        <v>350</v>
      </c>
      <c r="F491" t="s">
        <v>2590</v>
      </c>
      <c r="G491" t="s">
        <v>1167</v>
      </c>
      <c r="I491" t="s">
        <v>1168</v>
      </c>
      <c r="J491" t="s">
        <v>344</v>
      </c>
      <c r="K491" s="2" t="s">
        <v>1169</v>
      </c>
      <c r="L491" t="s">
        <v>1170</v>
      </c>
      <c r="M491" t="s">
        <v>1171</v>
      </c>
      <c r="N491" t="s">
        <v>2591</v>
      </c>
      <c r="O491" t="s">
        <v>3226</v>
      </c>
      <c r="P491" s="12">
        <v>1</v>
      </c>
      <c r="R491" s="31">
        <v>301</v>
      </c>
      <c r="S491" t="s">
        <v>2839</v>
      </c>
      <c r="T491">
        <v>301</v>
      </c>
      <c r="AI491" s="2"/>
    </row>
    <row r="492" spans="1:35" x14ac:dyDescent="0.25">
      <c r="A492" t="str">
        <f t="shared" si="7"/>
        <v>0829</v>
      </c>
      <c r="B492" s="2" t="s">
        <v>2108</v>
      </c>
      <c r="C492" t="s">
        <v>4049</v>
      </c>
      <c r="D492" t="s">
        <v>349</v>
      </c>
      <c r="E492" t="s">
        <v>350</v>
      </c>
      <c r="F492" t="s">
        <v>2109</v>
      </c>
      <c r="G492" t="s">
        <v>2110</v>
      </c>
      <c r="I492" t="s">
        <v>826</v>
      </c>
      <c r="J492" t="s">
        <v>344</v>
      </c>
      <c r="K492" s="2" t="s">
        <v>1063</v>
      </c>
      <c r="L492" t="s">
        <v>2111</v>
      </c>
      <c r="M492" t="s">
        <v>2112</v>
      </c>
      <c r="N492" t="s">
        <v>2113</v>
      </c>
      <c r="O492" t="s">
        <v>3226</v>
      </c>
      <c r="P492" s="12">
        <v>1</v>
      </c>
      <c r="R492" s="31">
        <v>100</v>
      </c>
      <c r="S492" t="s">
        <v>2839</v>
      </c>
      <c r="T492">
        <v>100</v>
      </c>
      <c r="AI492" s="2"/>
    </row>
    <row r="493" spans="1:35" x14ac:dyDescent="0.25">
      <c r="A493" t="str">
        <f t="shared" si="7"/>
        <v>0830</v>
      </c>
      <c r="B493" s="2" t="s">
        <v>1613</v>
      </c>
      <c r="C493" t="s">
        <v>4050</v>
      </c>
      <c r="D493" t="s">
        <v>349</v>
      </c>
      <c r="E493" t="s">
        <v>350</v>
      </c>
      <c r="F493" t="s">
        <v>1614</v>
      </c>
      <c r="G493" t="s">
        <v>1615</v>
      </c>
      <c r="I493" t="s">
        <v>1380</v>
      </c>
      <c r="J493" t="s">
        <v>344</v>
      </c>
      <c r="K493" s="2" t="s">
        <v>1616</v>
      </c>
      <c r="L493" t="s">
        <v>1617</v>
      </c>
      <c r="M493" t="s">
        <v>1618</v>
      </c>
      <c r="N493" t="s">
        <v>1619</v>
      </c>
      <c r="O493" t="s">
        <v>3226</v>
      </c>
      <c r="P493" s="12">
        <v>1</v>
      </c>
      <c r="R493" s="31">
        <v>155</v>
      </c>
      <c r="S493" t="s">
        <v>2839</v>
      </c>
      <c r="T493">
        <v>155</v>
      </c>
      <c r="AI493" s="2"/>
    </row>
    <row r="494" spans="1:35" x14ac:dyDescent="0.25">
      <c r="A494" t="str">
        <f t="shared" si="7"/>
        <v>0832</v>
      </c>
      <c r="B494" s="2" t="s">
        <v>1634</v>
      </c>
      <c r="C494" t="s">
        <v>4051</v>
      </c>
      <c r="D494" t="s">
        <v>349</v>
      </c>
      <c r="E494" t="s">
        <v>350</v>
      </c>
      <c r="F494" t="s">
        <v>1635</v>
      </c>
      <c r="G494" t="s">
        <v>1636</v>
      </c>
      <c r="I494" t="s">
        <v>1041</v>
      </c>
      <c r="J494" t="s">
        <v>344</v>
      </c>
      <c r="K494" s="2" t="s">
        <v>1044</v>
      </c>
      <c r="L494" t="s">
        <v>1637</v>
      </c>
      <c r="M494" t="s">
        <v>1638</v>
      </c>
      <c r="N494" t="s">
        <v>1639</v>
      </c>
      <c r="O494" t="s">
        <v>3226</v>
      </c>
      <c r="P494" s="12">
        <v>1</v>
      </c>
      <c r="R494" s="31">
        <v>97</v>
      </c>
      <c r="S494" t="s">
        <v>2839</v>
      </c>
      <c r="T494">
        <v>97</v>
      </c>
      <c r="AI494" s="2"/>
    </row>
    <row r="495" spans="1:35" x14ac:dyDescent="0.25">
      <c r="A495" t="str">
        <f t="shared" si="7"/>
        <v>0851</v>
      </c>
      <c r="B495" s="2" t="s">
        <v>1814</v>
      </c>
      <c r="C495" t="s">
        <v>4052</v>
      </c>
      <c r="D495" t="s">
        <v>349</v>
      </c>
      <c r="E495" t="s">
        <v>350</v>
      </c>
      <c r="F495" t="s">
        <v>1815</v>
      </c>
      <c r="G495" t="s">
        <v>1816</v>
      </c>
      <c r="I495" t="s">
        <v>1624</v>
      </c>
      <c r="J495" t="s">
        <v>344</v>
      </c>
      <c r="K495" s="2" t="s">
        <v>830</v>
      </c>
      <c r="L495" t="s">
        <v>1817</v>
      </c>
      <c r="M495" t="s">
        <v>1818</v>
      </c>
      <c r="N495" t="s">
        <v>1819</v>
      </c>
      <c r="O495" t="s">
        <v>3226</v>
      </c>
      <c r="P495" s="12">
        <v>1</v>
      </c>
      <c r="R495" s="31">
        <v>209</v>
      </c>
      <c r="S495" t="s">
        <v>2839</v>
      </c>
      <c r="T495">
        <v>209</v>
      </c>
      <c r="AI495" s="2"/>
    </row>
    <row r="496" spans="1:35" x14ac:dyDescent="0.25">
      <c r="A496" t="str">
        <f t="shared" si="7"/>
        <v>0852</v>
      </c>
      <c r="B496" s="2" t="s">
        <v>1673</v>
      </c>
      <c r="C496" t="s">
        <v>4053</v>
      </c>
      <c r="D496" t="s">
        <v>349</v>
      </c>
      <c r="E496" t="s">
        <v>350</v>
      </c>
      <c r="F496" t="s">
        <v>1674</v>
      </c>
      <c r="G496" t="s">
        <v>1675</v>
      </c>
      <c r="I496" t="s">
        <v>1676</v>
      </c>
      <c r="J496" t="s">
        <v>344</v>
      </c>
      <c r="K496" s="2" t="s">
        <v>1677</v>
      </c>
      <c r="L496" t="s">
        <v>1678</v>
      </c>
      <c r="M496" t="s">
        <v>1679</v>
      </c>
      <c r="N496" t="s">
        <v>1680</v>
      </c>
      <c r="O496" t="s">
        <v>3226</v>
      </c>
      <c r="P496" s="12">
        <v>1</v>
      </c>
      <c r="R496" s="31">
        <v>326</v>
      </c>
      <c r="S496" t="s">
        <v>2839</v>
      </c>
      <c r="T496">
        <v>326</v>
      </c>
      <c r="AI496" s="2"/>
    </row>
    <row r="497" spans="1:35" x14ac:dyDescent="0.25">
      <c r="A497" t="str">
        <f t="shared" si="7"/>
        <v>0853</v>
      </c>
      <c r="B497" s="2" t="s">
        <v>1805</v>
      </c>
      <c r="C497" t="s">
        <v>4054</v>
      </c>
      <c r="D497" t="s">
        <v>349</v>
      </c>
      <c r="E497" t="s">
        <v>350</v>
      </c>
      <c r="F497" t="s">
        <v>1806</v>
      </c>
      <c r="G497" t="s">
        <v>1807</v>
      </c>
      <c r="I497" t="s">
        <v>1808</v>
      </c>
      <c r="J497" t="s">
        <v>344</v>
      </c>
      <c r="K497" s="2" t="s">
        <v>1809</v>
      </c>
      <c r="L497" t="s">
        <v>1810</v>
      </c>
      <c r="M497" t="s">
        <v>1811</v>
      </c>
      <c r="N497" t="s">
        <v>1812</v>
      </c>
      <c r="O497" t="s">
        <v>3226</v>
      </c>
      <c r="P497" s="12">
        <v>1</v>
      </c>
      <c r="R497" s="31">
        <v>305</v>
      </c>
      <c r="S497" t="s">
        <v>2839</v>
      </c>
      <c r="T497">
        <v>305</v>
      </c>
      <c r="AI497" s="2"/>
    </row>
    <row r="498" spans="1:35" x14ac:dyDescent="0.25">
      <c r="A498" t="str">
        <f t="shared" si="7"/>
        <v>0855</v>
      </c>
      <c r="B498" s="2" t="s">
        <v>1846</v>
      </c>
      <c r="C498" t="s">
        <v>4055</v>
      </c>
      <c r="D498" t="s">
        <v>349</v>
      </c>
      <c r="E498" t="s">
        <v>350</v>
      </c>
      <c r="F498" t="s">
        <v>1847</v>
      </c>
      <c r="G498" t="s">
        <v>1848</v>
      </c>
      <c r="I498" t="s">
        <v>1849</v>
      </c>
      <c r="J498" t="s">
        <v>344</v>
      </c>
      <c r="K498" s="2" t="s">
        <v>1850</v>
      </c>
      <c r="L498" t="s">
        <v>1851</v>
      </c>
      <c r="M498" t="s">
        <v>1852</v>
      </c>
      <c r="N498" t="s">
        <v>1853</v>
      </c>
      <c r="O498" t="s">
        <v>3226</v>
      </c>
      <c r="P498" s="12">
        <v>1</v>
      </c>
      <c r="R498" s="31">
        <v>250</v>
      </c>
      <c r="S498" t="s">
        <v>2839</v>
      </c>
      <c r="T498">
        <v>250</v>
      </c>
      <c r="AI498" s="2"/>
    </row>
    <row r="499" spans="1:35" x14ac:dyDescent="0.25">
      <c r="A499" t="str">
        <f t="shared" si="7"/>
        <v>0860</v>
      </c>
      <c r="B499" s="2" t="s">
        <v>1879</v>
      </c>
      <c r="C499" t="s">
        <v>4056</v>
      </c>
      <c r="D499" t="s">
        <v>349</v>
      </c>
      <c r="E499" t="s">
        <v>350</v>
      </c>
      <c r="F499" t="s">
        <v>1880</v>
      </c>
      <c r="G499" t="s">
        <v>1881</v>
      </c>
      <c r="I499" t="s">
        <v>1871</v>
      </c>
      <c r="J499" t="s">
        <v>344</v>
      </c>
      <c r="K499" s="2" t="s">
        <v>1874</v>
      </c>
      <c r="L499" t="s">
        <v>1882</v>
      </c>
      <c r="M499" t="s">
        <v>1883</v>
      </c>
      <c r="N499" t="s">
        <v>1884</v>
      </c>
      <c r="O499" t="s">
        <v>3226</v>
      </c>
      <c r="P499" s="12">
        <v>1</v>
      </c>
      <c r="R499" s="31">
        <v>227</v>
      </c>
      <c r="S499" t="s">
        <v>2839</v>
      </c>
      <c r="T499">
        <v>227</v>
      </c>
      <c r="AI499" s="2"/>
    </row>
    <row r="500" spans="1:35" x14ac:dyDescent="0.25">
      <c r="A500" t="str">
        <f t="shared" si="7"/>
        <v>0871</v>
      </c>
      <c r="B500" s="2" t="s">
        <v>2061</v>
      </c>
      <c r="C500" t="s">
        <v>4057</v>
      </c>
      <c r="D500" t="s">
        <v>349</v>
      </c>
      <c r="E500" t="s">
        <v>350</v>
      </c>
      <c r="F500" t="s">
        <v>3735</v>
      </c>
      <c r="G500" t="s">
        <v>2062</v>
      </c>
      <c r="I500" t="s">
        <v>591</v>
      </c>
      <c r="J500" t="s">
        <v>344</v>
      </c>
      <c r="K500" s="2" t="s">
        <v>595</v>
      </c>
      <c r="L500" t="s">
        <v>2063</v>
      </c>
      <c r="M500" t="s">
        <v>2064</v>
      </c>
      <c r="N500" t="s">
        <v>3736</v>
      </c>
      <c r="O500" t="s">
        <v>3226</v>
      </c>
      <c r="P500" s="12">
        <v>1</v>
      </c>
      <c r="R500" s="31">
        <v>31</v>
      </c>
      <c r="S500" t="s">
        <v>2839</v>
      </c>
      <c r="T500">
        <v>31</v>
      </c>
      <c r="AI500" s="2"/>
    </row>
    <row r="501" spans="1:35" x14ac:dyDescent="0.25">
      <c r="A501" t="str">
        <f t="shared" si="7"/>
        <v>0872</v>
      </c>
      <c r="B501" s="2" t="s">
        <v>2131</v>
      </c>
      <c r="C501" t="s">
        <v>4058</v>
      </c>
      <c r="D501" t="s">
        <v>349</v>
      </c>
      <c r="E501" t="s">
        <v>350</v>
      </c>
      <c r="F501" t="s">
        <v>2132</v>
      </c>
      <c r="G501" t="s">
        <v>2133</v>
      </c>
      <c r="I501" t="s">
        <v>2134</v>
      </c>
      <c r="J501" t="s">
        <v>344</v>
      </c>
      <c r="K501" s="2" t="s">
        <v>2135</v>
      </c>
      <c r="L501" t="s">
        <v>2136</v>
      </c>
      <c r="M501" t="s">
        <v>2137</v>
      </c>
      <c r="N501" t="s">
        <v>2138</v>
      </c>
      <c r="O501" t="s">
        <v>3226</v>
      </c>
      <c r="P501" s="12">
        <v>1</v>
      </c>
      <c r="R501" s="31">
        <v>88</v>
      </c>
      <c r="S501" t="s">
        <v>2839</v>
      </c>
      <c r="T501">
        <v>88</v>
      </c>
      <c r="AI501" s="2"/>
    </row>
    <row r="502" spans="1:35" x14ac:dyDescent="0.25">
      <c r="A502" t="str">
        <f t="shared" si="7"/>
        <v>0873</v>
      </c>
      <c r="B502" s="2" t="s">
        <v>2115</v>
      </c>
      <c r="C502" t="s">
        <v>4059</v>
      </c>
      <c r="D502" t="s">
        <v>349</v>
      </c>
      <c r="E502" t="s">
        <v>350</v>
      </c>
      <c r="F502" t="s">
        <v>2116</v>
      </c>
      <c r="G502" t="s">
        <v>2117</v>
      </c>
      <c r="I502" t="s">
        <v>1235</v>
      </c>
      <c r="J502" t="s">
        <v>344</v>
      </c>
      <c r="K502" s="2" t="s">
        <v>1239</v>
      </c>
      <c r="L502" t="s">
        <v>2118</v>
      </c>
      <c r="M502" t="s">
        <v>2119</v>
      </c>
      <c r="N502" t="s">
        <v>2120</v>
      </c>
      <c r="O502" t="s">
        <v>3226</v>
      </c>
      <c r="P502" s="12">
        <v>1</v>
      </c>
      <c r="R502" s="31">
        <v>122</v>
      </c>
      <c r="S502" t="s">
        <v>2839</v>
      </c>
      <c r="T502">
        <v>122</v>
      </c>
      <c r="AI502" s="2"/>
    </row>
    <row r="503" spans="1:35" x14ac:dyDescent="0.25">
      <c r="A503" t="str">
        <f t="shared" si="7"/>
        <v>0876</v>
      </c>
      <c r="B503" s="2" t="s">
        <v>2143</v>
      </c>
      <c r="C503" t="s">
        <v>4060</v>
      </c>
      <c r="D503" t="s">
        <v>349</v>
      </c>
      <c r="E503" t="s">
        <v>350</v>
      </c>
      <c r="F503" t="s">
        <v>2144</v>
      </c>
      <c r="G503" t="s">
        <v>2145</v>
      </c>
      <c r="I503" t="s">
        <v>2146</v>
      </c>
      <c r="J503" t="s">
        <v>344</v>
      </c>
      <c r="K503" s="2" t="s">
        <v>2147</v>
      </c>
      <c r="L503" t="s">
        <v>2148</v>
      </c>
      <c r="M503" t="s">
        <v>2149</v>
      </c>
      <c r="N503" t="s">
        <v>2592</v>
      </c>
      <c r="O503" t="s">
        <v>3226</v>
      </c>
      <c r="P503" s="12">
        <v>1</v>
      </c>
      <c r="R503" s="31">
        <v>54</v>
      </c>
      <c r="S503" t="s">
        <v>2839</v>
      </c>
      <c r="T503">
        <v>54</v>
      </c>
      <c r="AI503" s="2"/>
    </row>
    <row r="504" spans="1:35" x14ac:dyDescent="0.25">
      <c r="A504" t="str">
        <f t="shared" si="7"/>
        <v>0878</v>
      </c>
      <c r="B504" s="2" t="s">
        <v>2219</v>
      </c>
      <c r="C504" t="s">
        <v>4061</v>
      </c>
      <c r="D504" t="s">
        <v>349</v>
      </c>
      <c r="E504" t="s">
        <v>350</v>
      </c>
      <c r="F504" t="s">
        <v>2220</v>
      </c>
      <c r="G504" t="s">
        <v>2221</v>
      </c>
      <c r="I504" t="s">
        <v>552</v>
      </c>
      <c r="J504" t="s">
        <v>344</v>
      </c>
      <c r="K504" s="2" t="s">
        <v>553</v>
      </c>
      <c r="L504" t="s">
        <v>2222</v>
      </c>
      <c r="M504" t="s">
        <v>2223</v>
      </c>
      <c r="N504" t="s">
        <v>2224</v>
      </c>
      <c r="O504" t="s">
        <v>3226</v>
      </c>
      <c r="P504" s="12">
        <v>1</v>
      </c>
      <c r="R504" s="31">
        <v>101</v>
      </c>
      <c r="S504" t="s">
        <v>2839</v>
      </c>
      <c r="T504">
        <v>101</v>
      </c>
      <c r="AI504" s="2"/>
    </row>
    <row r="505" spans="1:35" x14ac:dyDescent="0.25">
      <c r="A505" t="str">
        <f t="shared" si="7"/>
        <v>0879</v>
      </c>
      <c r="B505" s="2" t="s">
        <v>2245</v>
      </c>
      <c r="C505" t="s">
        <v>4062</v>
      </c>
      <c r="D505" t="s">
        <v>349</v>
      </c>
      <c r="E505" t="s">
        <v>350</v>
      </c>
      <c r="F505" t="s">
        <v>2246</v>
      </c>
      <c r="G505" t="s">
        <v>2247</v>
      </c>
      <c r="I505" t="s">
        <v>642</v>
      </c>
      <c r="J505" t="s">
        <v>344</v>
      </c>
      <c r="K505" s="2" t="s">
        <v>646</v>
      </c>
      <c r="L505" t="s">
        <v>2248</v>
      </c>
      <c r="M505" t="s">
        <v>2249</v>
      </c>
      <c r="N505" t="s">
        <v>2250</v>
      </c>
      <c r="O505" t="s">
        <v>3226</v>
      </c>
      <c r="P505" s="12">
        <v>1</v>
      </c>
      <c r="R505" s="31">
        <v>36</v>
      </c>
      <c r="S505" t="s">
        <v>2839</v>
      </c>
      <c r="T505">
        <v>36</v>
      </c>
      <c r="AI505" s="2"/>
    </row>
    <row r="506" spans="1:35" x14ac:dyDescent="0.25">
      <c r="A506" t="str">
        <f t="shared" si="7"/>
        <v>0885</v>
      </c>
      <c r="B506" s="2" t="s">
        <v>2398</v>
      </c>
      <c r="C506" t="s">
        <v>4063</v>
      </c>
      <c r="D506" t="s">
        <v>349</v>
      </c>
      <c r="E506" t="s">
        <v>350</v>
      </c>
      <c r="F506" t="s">
        <v>2399</v>
      </c>
      <c r="G506" t="s">
        <v>2400</v>
      </c>
      <c r="I506" t="s">
        <v>1262</v>
      </c>
      <c r="J506" t="s">
        <v>344</v>
      </c>
      <c r="K506" s="2" t="s">
        <v>1265</v>
      </c>
      <c r="L506" t="s">
        <v>2401</v>
      </c>
      <c r="M506" t="s">
        <v>2402</v>
      </c>
      <c r="N506" t="s">
        <v>2403</v>
      </c>
      <c r="O506" t="s">
        <v>3226</v>
      </c>
      <c r="P506" s="12">
        <v>1</v>
      </c>
      <c r="R506" s="31">
        <v>128</v>
      </c>
      <c r="S506" t="s">
        <v>2839</v>
      </c>
      <c r="T506">
        <v>128</v>
      </c>
      <c r="AI506" s="2"/>
    </row>
    <row r="507" spans="1:35" x14ac:dyDescent="0.25">
      <c r="A507" t="str">
        <f t="shared" si="7"/>
        <v>0910</v>
      </c>
      <c r="B507" s="2" t="s">
        <v>694</v>
      </c>
      <c r="C507" t="s">
        <v>693</v>
      </c>
      <c r="D507" t="s">
        <v>349</v>
      </c>
      <c r="E507" t="s">
        <v>350</v>
      </c>
      <c r="F507" t="s">
        <v>2593</v>
      </c>
      <c r="G507" t="s">
        <v>695</v>
      </c>
      <c r="I507" t="s">
        <v>696</v>
      </c>
      <c r="J507" t="s">
        <v>344</v>
      </c>
      <c r="K507" s="2" t="s">
        <v>697</v>
      </c>
      <c r="L507" t="s">
        <v>698</v>
      </c>
      <c r="M507" t="s">
        <v>699</v>
      </c>
      <c r="N507" t="s">
        <v>2594</v>
      </c>
      <c r="O507" t="s">
        <v>3226</v>
      </c>
      <c r="P507" s="12">
        <v>1</v>
      </c>
      <c r="R507" s="31">
        <v>76</v>
      </c>
      <c r="S507" t="s">
        <v>2839</v>
      </c>
      <c r="T507">
        <v>76</v>
      </c>
      <c r="AI507" s="2"/>
    </row>
    <row r="508" spans="1:35" x14ac:dyDescent="0.25">
      <c r="A508" t="str">
        <f t="shared" si="7"/>
        <v>0915</v>
      </c>
      <c r="B508" s="2" t="s">
        <v>1729</v>
      </c>
      <c r="C508" t="s">
        <v>1728</v>
      </c>
      <c r="D508" t="s">
        <v>349</v>
      </c>
      <c r="E508" t="s">
        <v>350</v>
      </c>
      <c r="F508" t="s">
        <v>1730</v>
      </c>
      <c r="G508" t="s">
        <v>1731</v>
      </c>
      <c r="I508" t="s">
        <v>1732</v>
      </c>
      <c r="J508" t="s">
        <v>344</v>
      </c>
      <c r="K508" s="2" t="s">
        <v>1733</v>
      </c>
      <c r="L508" t="s">
        <v>1734</v>
      </c>
      <c r="M508" t="s">
        <v>1735</v>
      </c>
      <c r="N508" t="s">
        <v>1736</v>
      </c>
      <c r="O508" t="s">
        <v>3226</v>
      </c>
      <c r="P508" s="12">
        <v>1</v>
      </c>
      <c r="R508" s="31">
        <v>307</v>
      </c>
      <c r="S508" t="s">
        <v>2839</v>
      </c>
      <c r="T508">
        <v>307</v>
      </c>
      <c r="AI508" s="2"/>
    </row>
    <row r="509" spans="1:35" x14ac:dyDescent="0.25">
      <c r="A509" t="str">
        <f t="shared" si="7"/>
        <v>3501</v>
      </c>
      <c r="B509" s="2" t="s">
        <v>3737</v>
      </c>
      <c r="C509" t="s">
        <v>3738</v>
      </c>
      <c r="D509" t="s">
        <v>3229</v>
      </c>
      <c r="E509" t="s">
        <v>3230</v>
      </c>
      <c r="F509" t="s">
        <v>3739</v>
      </c>
      <c r="G509" t="s">
        <v>3740</v>
      </c>
      <c r="I509" t="s">
        <v>1301</v>
      </c>
      <c r="J509" t="s">
        <v>344</v>
      </c>
      <c r="K509" s="2" t="s">
        <v>1305</v>
      </c>
      <c r="L509" t="s">
        <v>3741</v>
      </c>
      <c r="M509" t="s">
        <v>3742</v>
      </c>
      <c r="N509" t="s">
        <v>3743</v>
      </c>
      <c r="O509" t="s">
        <v>3226</v>
      </c>
      <c r="P509" s="12" t="s">
        <v>2838</v>
      </c>
      <c r="R509" s="31" t="s">
        <v>2825</v>
      </c>
      <c r="S509" t="s">
        <v>2839</v>
      </c>
      <c r="T509" t="s">
        <v>2825</v>
      </c>
      <c r="AI509" s="2"/>
    </row>
    <row r="510" spans="1:35" x14ac:dyDescent="0.25">
      <c r="A510" t="str">
        <f t="shared" si="7"/>
        <v>3502</v>
      </c>
      <c r="B510" s="2" t="s">
        <v>3744</v>
      </c>
      <c r="C510" t="s">
        <v>3745</v>
      </c>
      <c r="D510" t="s">
        <v>3229</v>
      </c>
      <c r="E510" t="s">
        <v>3230</v>
      </c>
      <c r="F510" t="s">
        <v>3746</v>
      </c>
      <c r="G510" t="s">
        <v>3747</v>
      </c>
      <c r="I510" t="s">
        <v>512</v>
      </c>
      <c r="J510" t="s">
        <v>344</v>
      </c>
      <c r="K510" s="2" t="s">
        <v>3748</v>
      </c>
      <c r="L510" t="s">
        <v>3749</v>
      </c>
      <c r="M510" t="s">
        <v>3750</v>
      </c>
      <c r="N510" t="s">
        <v>3751</v>
      </c>
      <c r="O510" t="s">
        <v>3752</v>
      </c>
      <c r="P510" s="12" t="s">
        <v>2838</v>
      </c>
      <c r="R510" s="31" t="s">
        <v>2825</v>
      </c>
      <c r="S510" t="s">
        <v>2839</v>
      </c>
      <c r="T510" t="s">
        <v>2825</v>
      </c>
      <c r="AI510" s="2"/>
    </row>
    <row r="511" spans="1:35" x14ac:dyDescent="0.25">
      <c r="A511" t="str">
        <f t="shared" si="7"/>
        <v>3503</v>
      </c>
      <c r="B511" s="2" t="s">
        <v>3753</v>
      </c>
      <c r="C511" t="s">
        <v>3754</v>
      </c>
      <c r="D511" t="s">
        <v>3229</v>
      </c>
      <c r="E511" t="s">
        <v>3230</v>
      </c>
      <c r="F511" t="s">
        <v>3755</v>
      </c>
      <c r="G511" t="s">
        <v>3756</v>
      </c>
      <c r="I511" t="s">
        <v>850</v>
      </c>
      <c r="J511" t="s">
        <v>344</v>
      </c>
      <c r="K511" s="2" t="s">
        <v>3757</v>
      </c>
      <c r="L511" t="s">
        <v>3758</v>
      </c>
      <c r="M511" t="s">
        <v>3759</v>
      </c>
      <c r="N511" t="s">
        <v>3760</v>
      </c>
      <c r="O511" t="s">
        <v>2977</v>
      </c>
      <c r="P511" s="12" t="s">
        <v>2838</v>
      </c>
      <c r="R511" s="31" t="s">
        <v>2825</v>
      </c>
      <c r="S511" t="s">
        <v>2839</v>
      </c>
      <c r="T511" t="s">
        <v>2825</v>
      </c>
      <c r="AI511" s="2"/>
    </row>
    <row r="512" spans="1:35" x14ac:dyDescent="0.25">
      <c r="A512" t="str">
        <f t="shared" si="7"/>
        <v>3504</v>
      </c>
      <c r="B512" s="2" t="s">
        <v>3761</v>
      </c>
      <c r="C512" t="s">
        <v>3762</v>
      </c>
      <c r="D512" t="s">
        <v>3229</v>
      </c>
      <c r="E512" t="s">
        <v>3230</v>
      </c>
      <c r="F512" t="s">
        <v>3406</v>
      </c>
      <c r="G512" t="s">
        <v>3407</v>
      </c>
      <c r="H512" t="s">
        <v>365</v>
      </c>
      <c r="I512" t="s">
        <v>635</v>
      </c>
      <c r="J512" t="s">
        <v>344</v>
      </c>
      <c r="K512" s="2" t="s">
        <v>639</v>
      </c>
      <c r="L512" t="s">
        <v>3408</v>
      </c>
      <c r="M512" t="s">
        <v>674</v>
      </c>
      <c r="N512" t="s">
        <v>3409</v>
      </c>
      <c r="O512" t="s">
        <v>3226</v>
      </c>
      <c r="P512" s="12" t="s">
        <v>2838</v>
      </c>
      <c r="R512" s="31" t="s">
        <v>2825</v>
      </c>
      <c r="S512" t="s">
        <v>2839</v>
      </c>
      <c r="T512" t="s">
        <v>2825</v>
      </c>
      <c r="AI512" s="2"/>
    </row>
    <row r="513" spans="1:35" x14ac:dyDescent="0.25">
      <c r="A513" t="str">
        <f t="shared" si="7"/>
        <v>3505</v>
      </c>
      <c r="B513" s="2" t="s">
        <v>3763</v>
      </c>
      <c r="C513" t="s">
        <v>3764</v>
      </c>
      <c r="D513" t="s">
        <v>3229</v>
      </c>
      <c r="E513" t="s">
        <v>3230</v>
      </c>
      <c r="F513" t="s">
        <v>3765</v>
      </c>
      <c r="G513" t="s">
        <v>3766</v>
      </c>
      <c r="I513" t="s">
        <v>635</v>
      </c>
      <c r="J513" t="s">
        <v>344</v>
      </c>
      <c r="K513" s="2" t="s">
        <v>3415</v>
      </c>
      <c r="L513" t="s">
        <v>3767</v>
      </c>
      <c r="M513" t="s">
        <v>674</v>
      </c>
      <c r="N513" t="s">
        <v>3768</v>
      </c>
      <c r="O513" t="s">
        <v>2831</v>
      </c>
      <c r="P513" s="12" t="s">
        <v>2838</v>
      </c>
      <c r="R513" s="31" t="s">
        <v>2825</v>
      </c>
      <c r="S513" t="s">
        <v>2839</v>
      </c>
      <c r="T513" t="s">
        <v>2825</v>
      </c>
      <c r="AI513" s="2"/>
    </row>
    <row r="514" spans="1:35" x14ac:dyDescent="0.25">
      <c r="A514" t="str">
        <f t="shared" si="7"/>
        <v>3506</v>
      </c>
      <c r="B514" s="2" t="s">
        <v>3769</v>
      </c>
      <c r="C514" t="s">
        <v>3770</v>
      </c>
      <c r="D514" t="s">
        <v>3229</v>
      </c>
      <c r="E514" t="s">
        <v>3230</v>
      </c>
      <c r="F514" t="s">
        <v>3692</v>
      </c>
      <c r="G514" t="s">
        <v>3771</v>
      </c>
      <c r="I514" t="s">
        <v>1909</v>
      </c>
      <c r="J514" t="s">
        <v>344</v>
      </c>
      <c r="K514" s="2" t="s">
        <v>1910</v>
      </c>
      <c r="L514" t="s">
        <v>3772</v>
      </c>
      <c r="M514" t="s">
        <v>3773</v>
      </c>
      <c r="N514" t="s">
        <v>3696</v>
      </c>
      <c r="O514" t="s">
        <v>3282</v>
      </c>
      <c r="P514" s="12" t="s">
        <v>2838</v>
      </c>
      <c r="R514" s="31" t="s">
        <v>2825</v>
      </c>
      <c r="S514" t="s">
        <v>2839</v>
      </c>
      <c r="T514" t="s">
        <v>2825</v>
      </c>
      <c r="AI514" s="2"/>
    </row>
    <row r="515" spans="1:35" x14ac:dyDescent="0.25">
      <c r="A515" t="str">
        <f t="shared" si="7"/>
        <v>3507</v>
      </c>
      <c r="B515" s="2" t="s">
        <v>3774</v>
      </c>
      <c r="C515" t="s">
        <v>3775</v>
      </c>
      <c r="D515" t="s">
        <v>3229</v>
      </c>
      <c r="E515" t="s">
        <v>3230</v>
      </c>
      <c r="F515" t="s">
        <v>3406</v>
      </c>
      <c r="G515" t="s">
        <v>3407</v>
      </c>
      <c r="H515" t="s">
        <v>365</v>
      </c>
      <c r="I515" t="s">
        <v>635</v>
      </c>
      <c r="J515" t="s">
        <v>344</v>
      </c>
      <c r="K515" s="2" t="s">
        <v>639</v>
      </c>
      <c r="L515" t="s">
        <v>3408</v>
      </c>
      <c r="M515" t="s">
        <v>674</v>
      </c>
      <c r="N515" t="s">
        <v>3409</v>
      </c>
      <c r="O515" t="s">
        <v>3776</v>
      </c>
      <c r="P515" s="12" t="s">
        <v>2838</v>
      </c>
      <c r="R515" s="31" t="s">
        <v>2825</v>
      </c>
      <c r="S515" t="s">
        <v>2839</v>
      </c>
      <c r="T515" t="s">
        <v>2825</v>
      </c>
      <c r="AI515" s="2"/>
    </row>
    <row r="516" spans="1:35" x14ac:dyDescent="0.25">
      <c r="A516" t="str">
        <f t="shared" ref="A516:A524" si="8">LEFT(B516,4)</f>
        <v>3508</v>
      </c>
      <c r="B516" s="2" t="s">
        <v>3777</v>
      </c>
      <c r="C516" t="s">
        <v>3778</v>
      </c>
      <c r="D516" t="s">
        <v>3229</v>
      </c>
      <c r="E516" t="s">
        <v>3230</v>
      </c>
      <c r="F516" t="s">
        <v>3685</v>
      </c>
      <c r="G516" t="s">
        <v>3779</v>
      </c>
      <c r="I516" t="s">
        <v>512</v>
      </c>
      <c r="J516" t="s">
        <v>344</v>
      </c>
      <c r="K516" s="2" t="s">
        <v>3716</v>
      </c>
      <c r="L516" t="s">
        <v>3780</v>
      </c>
      <c r="M516" t="s">
        <v>3781</v>
      </c>
      <c r="N516" t="s">
        <v>3689</v>
      </c>
      <c r="O516" t="s">
        <v>3226</v>
      </c>
      <c r="P516" s="12" t="s">
        <v>2838</v>
      </c>
      <c r="R516" s="31" t="s">
        <v>2825</v>
      </c>
      <c r="S516" t="s">
        <v>2839</v>
      </c>
      <c r="T516" t="s">
        <v>2825</v>
      </c>
      <c r="AI516" s="2"/>
    </row>
    <row r="517" spans="1:35" x14ac:dyDescent="0.25">
      <c r="A517" t="str">
        <f t="shared" si="8"/>
        <v>3509</v>
      </c>
      <c r="B517" s="2" t="s">
        <v>3782</v>
      </c>
      <c r="C517" t="s">
        <v>3783</v>
      </c>
      <c r="D517" t="s">
        <v>3229</v>
      </c>
      <c r="E517" t="s">
        <v>3230</v>
      </c>
      <c r="F517" t="s">
        <v>3784</v>
      </c>
      <c r="G517" t="s">
        <v>3785</v>
      </c>
      <c r="I517" t="s">
        <v>420</v>
      </c>
      <c r="J517" t="s">
        <v>344</v>
      </c>
      <c r="K517" s="2" t="s">
        <v>3786</v>
      </c>
      <c r="L517" t="s">
        <v>3787</v>
      </c>
      <c r="M517" t="s">
        <v>3788</v>
      </c>
      <c r="N517" t="s">
        <v>3789</v>
      </c>
      <c r="O517" t="s">
        <v>3313</v>
      </c>
      <c r="P517" s="12" t="s">
        <v>2838</v>
      </c>
      <c r="R517" s="31" t="s">
        <v>2825</v>
      </c>
      <c r="S517" t="s">
        <v>2839</v>
      </c>
      <c r="T517" t="s">
        <v>2825</v>
      </c>
      <c r="AI517" s="2"/>
    </row>
    <row r="518" spans="1:35" x14ac:dyDescent="0.25">
      <c r="A518" t="str">
        <f t="shared" si="8"/>
        <v>3510</v>
      </c>
      <c r="B518" s="2" t="s">
        <v>3790</v>
      </c>
      <c r="C518" t="s">
        <v>3791</v>
      </c>
      <c r="D518" t="s">
        <v>3229</v>
      </c>
      <c r="E518" t="s">
        <v>3230</v>
      </c>
      <c r="F518" t="s">
        <v>3792</v>
      </c>
      <c r="G518" t="s">
        <v>3793</v>
      </c>
      <c r="I518" t="s">
        <v>512</v>
      </c>
      <c r="J518" t="s">
        <v>344</v>
      </c>
      <c r="K518" s="2" t="s">
        <v>3716</v>
      </c>
      <c r="L518" t="s">
        <v>3794</v>
      </c>
      <c r="M518" t="s">
        <v>674</v>
      </c>
      <c r="N518" t="s">
        <v>3795</v>
      </c>
      <c r="O518" t="s">
        <v>3796</v>
      </c>
      <c r="P518" s="12" t="s">
        <v>2838</v>
      </c>
      <c r="R518" s="31" t="s">
        <v>2825</v>
      </c>
      <c r="S518" t="s">
        <v>2839</v>
      </c>
      <c r="T518" t="s">
        <v>2825</v>
      </c>
      <c r="AI518" s="2"/>
    </row>
    <row r="519" spans="1:35" x14ac:dyDescent="0.25">
      <c r="A519" t="str">
        <f t="shared" si="8"/>
        <v>3511</v>
      </c>
      <c r="B519" s="2" t="s">
        <v>3797</v>
      </c>
      <c r="C519" t="s">
        <v>3798</v>
      </c>
      <c r="D519" t="s">
        <v>3229</v>
      </c>
      <c r="E519" t="s">
        <v>3230</v>
      </c>
      <c r="F519" t="s">
        <v>3799</v>
      </c>
      <c r="G519" t="s">
        <v>3800</v>
      </c>
      <c r="I519" t="s">
        <v>554</v>
      </c>
      <c r="J519" t="s">
        <v>344</v>
      </c>
      <c r="K519" s="2" t="s">
        <v>555</v>
      </c>
      <c r="L519" t="s">
        <v>3801</v>
      </c>
      <c r="M519" t="s">
        <v>3802</v>
      </c>
      <c r="N519" t="s">
        <v>3803</v>
      </c>
      <c r="O519" t="s">
        <v>3094</v>
      </c>
      <c r="P519" s="12" t="s">
        <v>2838</v>
      </c>
      <c r="R519" s="31" t="s">
        <v>2825</v>
      </c>
      <c r="S519" t="s">
        <v>2839</v>
      </c>
      <c r="T519" t="s">
        <v>2825</v>
      </c>
      <c r="AI519" s="2"/>
    </row>
    <row r="520" spans="1:35" x14ac:dyDescent="0.25">
      <c r="A520" t="str">
        <f t="shared" si="8"/>
        <v>3513</v>
      </c>
      <c r="B520" s="2" t="s">
        <v>3804</v>
      </c>
      <c r="C520" t="s">
        <v>3805</v>
      </c>
      <c r="D520" t="s">
        <v>3229</v>
      </c>
      <c r="E520" t="s">
        <v>3230</v>
      </c>
      <c r="F520" t="s">
        <v>3806</v>
      </c>
      <c r="G520" t="s">
        <v>3807</v>
      </c>
      <c r="I520" t="s">
        <v>709</v>
      </c>
      <c r="J520" t="s">
        <v>344</v>
      </c>
      <c r="K520" s="2" t="s">
        <v>713</v>
      </c>
      <c r="L520" t="s">
        <v>3808</v>
      </c>
      <c r="M520" t="s">
        <v>3809</v>
      </c>
      <c r="N520" t="s">
        <v>3810</v>
      </c>
      <c r="O520" t="s">
        <v>3313</v>
      </c>
      <c r="P520" s="12" t="s">
        <v>2838</v>
      </c>
      <c r="R520" s="31" t="s">
        <v>2825</v>
      </c>
      <c r="S520" t="s">
        <v>2839</v>
      </c>
      <c r="T520" t="s">
        <v>2825</v>
      </c>
      <c r="AI520" s="2"/>
    </row>
    <row r="521" spans="1:35" x14ac:dyDescent="0.25">
      <c r="A521" t="str">
        <f t="shared" si="8"/>
        <v>3514</v>
      </c>
      <c r="B521" s="2" t="s">
        <v>3811</v>
      </c>
      <c r="C521" t="s">
        <v>3812</v>
      </c>
      <c r="D521" t="s">
        <v>3229</v>
      </c>
      <c r="E521" t="s">
        <v>3230</v>
      </c>
      <c r="F521" t="s">
        <v>3813</v>
      </c>
      <c r="G521" t="s">
        <v>3814</v>
      </c>
      <c r="I521" t="s">
        <v>512</v>
      </c>
      <c r="J521" t="s">
        <v>344</v>
      </c>
      <c r="K521" s="2" t="s">
        <v>2157</v>
      </c>
      <c r="L521" t="s">
        <v>3815</v>
      </c>
      <c r="M521" t="s">
        <v>674</v>
      </c>
      <c r="N521" t="s">
        <v>3816</v>
      </c>
      <c r="O521" t="s">
        <v>2830</v>
      </c>
      <c r="P521" s="12" t="s">
        <v>2838</v>
      </c>
      <c r="R521" s="31" t="s">
        <v>2825</v>
      </c>
      <c r="S521" t="s">
        <v>2839</v>
      </c>
      <c r="T521" t="s">
        <v>2825</v>
      </c>
      <c r="AI521" s="2"/>
    </row>
    <row r="522" spans="1:35" x14ac:dyDescent="0.25">
      <c r="A522" t="str">
        <f t="shared" si="8"/>
        <v>3515</v>
      </c>
      <c r="B522" t="s">
        <v>3817</v>
      </c>
      <c r="C522" t="s">
        <v>3818</v>
      </c>
      <c r="D522" t="s">
        <v>3229</v>
      </c>
      <c r="E522" t="s">
        <v>3230</v>
      </c>
      <c r="F522" t="s">
        <v>3819</v>
      </c>
      <c r="G522" t="s">
        <v>3820</v>
      </c>
      <c r="I522" t="s">
        <v>2171</v>
      </c>
      <c r="J522" t="s">
        <v>344</v>
      </c>
      <c r="K522" t="s">
        <v>3821</v>
      </c>
      <c r="L522" t="s">
        <v>3822</v>
      </c>
      <c r="M522" t="s">
        <v>674</v>
      </c>
      <c r="N522" t="s">
        <v>3823</v>
      </c>
      <c r="O522" t="s">
        <v>3351</v>
      </c>
      <c r="P522" s="12" t="s">
        <v>2838</v>
      </c>
      <c r="R522" s="31" t="s">
        <v>2825</v>
      </c>
      <c r="S522" t="s">
        <v>2839</v>
      </c>
      <c r="T522" t="s">
        <v>2825</v>
      </c>
      <c r="AI522" s="2"/>
    </row>
    <row r="523" spans="1:35" x14ac:dyDescent="0.25">
      <c r="A523" t="str">
        <f t="shared" si="8"/>
        <v>3901</v>
      </c>
      <c r="B523" s="2" t="s">
        <v>2595</v>
      </c>
      <c r="C523" t="s">
        <v>3824</v>
      </c>
      <c r="D523" t="s">
        <v>349</v>
      </c>
      <c r="E523" t="s">
        <v>350</v>
      </c>
      <c r="F523" t="s">
        <v>3825</v>
      </c>
      <c r="G523" t="s">
        <v>3826</v>
      </c>
      <c r="H523" t="s">
        <v>3827</v>
      </c>
      <c r="I523" t="s">
        <v>1052</v>
      </c>
      <c r="J523" t="s">
        <v>344</v>
      </c>
      <c r="K523" t="s">
        <v>1053</v>
      </c>
      <c r="L523" t="s">
        <v>2596</v>
      </c>
      <c r="M523" t="s">
        <v>2597</v>
      </c>
      <c r="N523" t="s">
        <v>3828</v>
      </c>
      <c r="O523" t="s">
        <v>3188</v>
      </c>
      <c r="P523" s="12" t="s">
        <v>3829</v>
      </c>
      <c r="R523" s="31" t="s">
        <v>2825</v>
      </c>
      <c r="S523" t="s">
        <v>2839</v>
      </c>
      <c r="T523" t="s">
        <v>2825</v>
      </c>
      <c r="AI523" s="2"/>
    </row>
    <row r="524" spans="1:35" x14ac:dyDescent="0.25">
      <c r="A524" t="str">
        <f t="shared" si="8"/>
        <v>3902</v>
      </c>
      <c r="B524" s="2" t="s">
        <v>2599</v>
      </c>
      <c r="C524" t="s">
        <v>2598</v>
      </c>
      <c r="D524" t="s">
        <v>349</v>
      </c>
      <c r="E524" t="s">
        <v>350</v>
      </c>
      <c r="F524" t="s">
        <v>2600</v>
      </c>
      <c r="G524" t="s">
        <v>2601</v>
      </c>
      <c r="I524" t="s">
        <v>2602</v>
      </c>
      <c r="J524" t="s">
        <v>344</v>
      </c>
      <c r="K524" t="s">
        <v>2603</v>
      </c>
      <c r="L524" t="s">
        <v>2604</v>
      </c>
      <c r="M524" t="s">
        <v>674</v>
      </c>
      <c r="N524" t="s">
        <v>2605</v>
      </c>
      <c r="O524" t="s">
        <v>3188</v>
      </c>
      <c r="P524" s="12" t="s">
        <v>3829</v>
      </c>
      <c r="R524" s="31" t="s">
        <v>2825</v>
      </c>
      <c r="S524" t="s">
        <v>2839</v>
      </c>
      <c r="T524" t="s">
        <v>2825</v>
      </c>
      <c r="AI524" s="2"/>
    </row>
  </sheetData>
  <autoFilter ref="D2:D524" xr:uid="{C2467B44-3C90-4EA9-88D8-22A2846E6167}"/>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Y 7 K U o C e u q G j A A A A 9 Q A A A B I A H A B D b 2 5 m a W c v U G F j a 2 F n Z S 5 4 b W w g o h g A K K A U A A A A A A A A A A A A A A A A A A A A A A A A A A A A h Y + x D o I w G I R f h X S n L X V R 8 l M G V 0 l M i M a 1 g Q q N 8 G N o s b y b g 4 / k K 4 h R 1 M 3 x v r t L 7 u 7 X G 6 R j 2 w Q X 3 V v T Y U I i y k m g s e h K g 1 V C B n c M l y S V s F X F S V U 6 m M J o 4 9 G a h N T O n W P G v P f U L 2 j X V 0 x w H r F D t s m L W r c q N G i d w k K T T 6 v 8 3 y I S 9 q 8 x U t B V R A U X l A O b G W Q G v 7 6 Y 5 j 7 d H w j r o X F D r 6 X G c J c D m y W w 9 w X 5 A F B L A w Q U A A I A C A D 9 j s p 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Y 7 K U i i K R 7 g O A A A A E Q A A A B M A H A B G b 3 J t d W x h c y 9 T Z W N 0 a W 9 u M S 5 t I K I Y A C i g F A A A A A A A A A A A A A A A A A A A A A A A A A A A A C t O T S 7 J z M 9 T C I b Q h t Y A U E s B A i 0 A F A A C A A g A / Y 7 K U o C e u q G j A A A A 9 Q A A A B I A A A A A A A A A A A A A A A A A A A A A A E N v b m Z p Z y 9 Q Y W N r Y W d l L n h t b F B L A Q I t A B Q A A g A I A P 2 O y l I P y u m r p A A A A O k A A A A T A A A A A A A A A A A A A A A A A O 8 A A A B b Q 2 9 u d G V u d F 9 U e X B l c 1 0 u e G 1 s U E s B A i 0 A F A A C A A g A / Y 7 K U i 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H n z r u 6 d k U x A o 5 C S h L S 3 o f M A A A A A A g A A A A A A A 2 Y A A M A A A A A Q A A A A x M B i + 6 5 D f C l w h C p 6 t s 1 / 5 w A A A A A E g A A A o A A A A B A A A A B g 7 s j O M 6 5 G F w 8 g L R 8 N e E r J U A A A A D W e 0 n l 4 b Y o p / g X S C X K L x E 2 C H W h n K T l B j 0 d T k X q F y Y L b + 1 C d f o + 4 A P m m L w 6 K V I i R t h f 3 k v p h 6 N q G l d U 4 c g + Q Q C q 8 L M T L N p n g E Z J h p r 4 f w a Z T F A A A A E 1 1 j n h N k B i + h t 7 Q 7 j Y 7 3 Q S D F P Q J < / D a t a M a s h u p > 
</file>

<file path=customXml/itemProps1.xml><?xml version="1.0" encoding="utf-8"?>
<ds:datastoreItem xmlns:ds="http://schemas.openxmlformats.org/officeDocument/2006/customXml" ds:itemID="{47A374E5-3AD1-4933-A994-1CF9420B3A61}">
  <ds:schemaRefs>
    <ds:schemaRef ds:uri="http://schemas.microsoft.com/DataMashup"/>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notes</vt:lpstr>
      <vt:lpstr>status_post</vt:lpstr>
      <vt:lpstr>status</vt:lpstr>
      <vt:lpstr>SurveyExport723</vt:lpstr>
      <vt:lpstr>Sheet1</vt:lpstr>
      <vt:lpstr>FTE25</vt:lpstr>
      <vt:lpstr>sups52025</vt:lpstr>
      <vt:lpstr>Public School Districts</vt:lpstr>
      <vt:lpstr>codes</vt:lpstr>
      <vt:lpstr>Enro20</vt:lpstr>
      <vt:lpstr>finalpost</vt:lpstr>
      <vt:lpstr>RecFTEs</vt:lpstr>
      <vt:lpstr>sups</vt:lpstr>
      <vt:lpstr>survey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School Choice Receiving District Status</dc:title>
  <dc:creator>DESE</dc:creator>
  <cp:lastModifiedBy>Zou, Dong (EOE)</cp:lastModifiedBy>
  <dcterms:created xsi:type="dcterms:W3CDTF">2017-03-23T14:40:34Z</dcterms:created>
  <dcterms:modified xsi:type="dcterms:W3CDTF">2025-08-29T18:22:18Z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tadate">
    <vt:lpwstr>Aug 29 2025 12:00AM</vt:lpwstr>
  </property>
</Properties>
</file>