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45" yWindow="-15" windowWidth="10290" windowHeight="8265" tabRatio="724"/>
  </bookViews>
  <sheets>
    <sheet name="Overview" sheetId="15" r:id="rId1"/>
    <sheet name="Data Definitions" sheetId="16" r:id="rId2"/>
    <sheet name="FY18 District Allocations" sheetId="13" r:id="rId3"/>
    <sheet name="Neglected and Delinquent Sites" sheetId="11" r:id="rId4"/>
    <sheet name="State Agencies" sheetId="12" r:id="rId5"/>
    <sheet name="Four-Year Summary" sheetId="17" r:id="rId6"/>
  </sheets>
  <definedNames>
    <definedName name="_xlnm._FilterDatabase" localSheetId="5" hidden="1">'Four-Year Summary'!$A$3:$K$409</definedName>
    <definedName name="_xlnm._FilterDatabase" localSheetId="2" hidden="1">'FY18 District Allocations'!$A$3:$N$409</definedName>
    <definedName name="_xlnm._FilterDatabase" localSheetId="3" hidden="1">'Neglected and Delinquent Sites'!$A$3:$G$89</definedName>
    <definedName name="_xlnm.Print_Area" localSheetId="1">'Data Definitions'!$B$1:$C$31</definedName>
    <definedName name="_xlnm.Print_Area" localSheetId="5">'Four-Year Summary'!$A$1:$K$409</definedName>
    <definedName name="_xlnm.Print_Area" localSheetId="2">'FY18 District Allocations'!$A$1:$N$407</definedName>
    <definedName name="_xlnm.Print_Area" localSheetId="3">'Neglected and Delinquent Sites'!$A$1:$G$86</definedName>
    <definedName name="_xlnm.Print_Area" localSheetId="0">Overview!$A$1:$H$26</definedName>
    <definedName name="_xlnm.Print_Area" localSheetId="4">'State Agencies'!$A$1:$C$18</definedName>
    <definedName name="_xlnm.Print_Titles" localSheetId="1">'Data Definitions'!$4:$4</definedName>
    <definedName name="_xlnm.Print_Titles" localSheetId="5">'Four-Year Summary'!$3:$3</definedName>
    <definedName name="_xlnm.Print_Titles" localSheetId="2">'FY18 District Allocations'!$1:$3</definedName>
    <definedName name="_xlnm.Print_Titles" localSheetId="3">'Neglected and Delinquent Sites'!$1:$3</definedName>
  </definedNames>
  <calcPr calcId="125725"/>
</workbook>
</file>

<file path=xl/calcChain.xml><?xml version="1.0" encoding="utf-8"?>
<calcChain xmlns="http://schemas.openxmlformats.org/spreadsheetml/2006/main">
  <c r="C7" i="17"/>
  <c r="D7" s="1"/>
  <c r="C8"/>
  <c r="D8" s="1"/>
  <c r="C9"/>
  <c r="D9" s="1"/>
  <c r="C10"/>
  <c r="D10" s="1"/>
  <c r="C11"/>
  <c r="D11" s="1"/>
  <c r="C12"/>
  <c r="D12" s="1"/>
  <c r="C13"/>
  <c r="D13" s="1"/>
  <c r="C14"/>
  <c r="D14" s="1"/>
  <c r="C15"/>
  <c r="D15" s="1"/>
  <c r="C16"/>
  <c r="D16" s="1"/>
  <c r="C17"/>
  <c r="D17" s="1"/>
  <c r="C18"/>
  <c r="D18" s="1"/>
  <c r="C19"/>
  <c r="D19" s="1"/>
  <c r="C20"/>
  <c r="D20" s="1"/>
  <c r="C21"/>
  <c r="D21" s="1"/>
  <c r="C22"/>
  <c r="D22" s="1"/>
  <c r="C23"/>
  <c r="D23" s="1"/>
  <c r="C24"/>
  <c r="D24" s="1"/>
  <c r="C25"/>
  <c r="D25" s="1"/>
  <c r="C26"/>
  <c r="D26" s="1"/>
  <c r="C27"/>
  <c r="D27" s="1"/>
  <c r="C28"/>
  <c r="D28" s="1"/>
  <c r="C29"/>
  <c r="D29" s="1"/>
  <c r="C30"/>
  <c r="D30" s="1"/>
  <c r="C31"/>
  <c r="D31" s="1"/>
  <c r="C32"/>
  <c r="D32" s="1"/>
  <c r="C33"/>
  <c r="D33" s="1"/>
  <c r="C34"/>
  <c r="D34" s="1"/>
  <c r="C35"/>
  <c r="D35" s="1"/>
  <c r="C36"/>
  <c r="D36" s="1"/>
  <c r="C37"/>
  <c r="D37" s="1"/>
  <c r="C38"/>
  <c r="D38" s="1"/>
  <c r="C39"/>
  <c r="D39" s="1"/>
  <c r="C40"/>
  <c r="D40" s="1"/>
  <c r="C41"/>
  <c r="D41" s="1"/>
  <c r="C42"/>
  <c r="D42" s="1"/>
  <c r="C43"/>
  <c r="D43" s="1"/>
  <c r="C44"/>
  <c r="D44" s="1"/>
  <c r="C45"/>
  <c r="D45" s="1"/>
  <c r="C46"/>
  <c r="D46" s="1"/>
  <c r="C47"/>
  <c r="D47" s="1"/>
  <c r="C48"/>
  <c r="D48" s="1"/>
  <c r="C49"/>
  <c r="D49" s="1"/>
  <c r="C50"/>
  <c r="D50" s="1"/>
  <c r="C51"/>
  <c r="D51" s="1"/>
  <c r="C52"/>
  <c r="D52" s="1"/>
  <c r="C53"/>
  <c r="D53" s="1"/>
  <c r="C54"/>
  <c r="D54" s="1"/>
  <c r="C55"/>
  <c r="D55" s="1"/>
  <c r="C56"/>
  <c r="D56" s="1"/>
  <c r="C57"/>
  <c r="D57" s="1"/>
  <c r="C58"/>
  <c r="D58" s="1"/>
  <c r="C59"/>
  <c r="D59" s="1"/>
  <c r="C60"/>
  <c r="D60" s="1"/>
  <c r="C61"/>
  <c r="D61" s="1"/>
  <c r="C62"/>
  <c r="D62" s="1"/>
  <c r="C63"/>
  <c r="D63" s="1"/>
  <c r="C64"/>
  <c r="D64" s="1"/>
  <c r="C65"/>
  <c r="D65" s="1"/>
  <c r="C66"/>
  <c r="D66" s="1"/>
  <c r="C67"/>
  <c r="D67" s="1"/>
  <c r="C68"/>
  <c r="D68" s="1"/>
  <c r="C69"/>
  <c r="D69" s="1"/>
  <c r="C70"/>
  <c r="D70" s="1"/>
  <c r="C71"/>
  <c r="D71" s="1"/>
  <c r="C72"/>
  <c r="D72" s="1"/>
  <c r="C73"/>
  <c r="D73" s="1"/>
  <c r="C74"/>
  <c r="C75"/>
  <c r="D75" s="1"/>
  <c r="C76"/>
  <c r="D76" s="1"/>
  <c r="C77"/>
  <c r="D77" s="1"/>
  <c r="C78"/>
  <c r="D78" s="1"/>
  <c r="C79"/>
  <c r="D79" s="1"/>
  <c r="C80"/>
  <c r="C81"/>
  <c r="D81" s="1"/>
  <c r="C82"/>
  <c r="D82" s="1"/>
  <c r="C83"/>
  <c r="D83" s="1"/>
  <c r="C84"/>
  <c r="D84" s="1"/>
  <c r="C85"/>
  <c r="D85" s="1"/>
  <c r="C86"/>
  <c r="D86" s="1"/>
  <c r="C87"/>
  <c r="D87" s="1"/>
  <c r="C88"/>
  <c r="D88" s="1"/>
  <c r="C89"/>
  <c r="D89" s="1"/>
  <c r="C90"/>
  <c r="D90" s="1"/>
  <c r="C91"/>
  <c r="D91" s="1"/>
  <c r="C92"/>
  <c r="D92" s="1"/>
  <c r="C93"/>
  <c r="D93" s="1"/>
  <c r="C94"/>
  <c r="D94" s="1"/>
  <c r="C95"/>
  <c r="D95" s="1"/>
  <c r="C96"/>
  <c r="D96" s="1"/>
  <c r="C97"/>
  <c r="D97" s="1"/>
  <c r="C98"/>
  <c r="D98" s="1"/>
  <c r="C99"/>
  <c r="D99" s="1"/>
  <c r="C100"/>
  <c r="D100" s="1"/>
  <c r="C101"/>
  <c r="D101" s="1"/>
  <c r="C102"/>
  <c r="D102" s="1"/>
  <c r="C103"/>
  <c r="D103" s="1"/>
  <c r="C104"/>
  <c r="D104" s="1"/>
  <c r="C105"/>
  <c r="D105" s="1"/>
  <c r="C106"/>
  <c r="D106" s="1"/>
  <c r="C107"/>
  <c r="D107" s="1"/>
  <c r="C108"/>
  <c r="D108" s="1"/>
  <c r="C109"/>
  <c r="D109" s="1"/>
  <c r="C110"/>
  <c r="D110" s="1"/>
  <c r="C111"/>
  <c r="D111" s="1"/>
  <c r="C112"/>
  <c r="D112" s="1"/>
  <c r="C113"/>
  <c r="D113" s="1"/>
  <c r="C114"/>
  <c r="D114" s="1"/>
  <c r="C115"/>
  <c r="D115" s="1"/>
  <c r="C116"/>
  <c r="D116" s="1"/>
  <c r="C117"/>
  <c r="D117" s="1"/>
  <c r="C118"/>
  <c r="D118" s="1"/>
  <c r="C119"/>
  <c r="D119" s="1"/>
  <c r="C120"/>
  <c r="D120" s="1"/>
  <c r="C121"/>
  <c r="D121" s="1"/>
  <c r="C122"/>
  <c r="D122" s="1"/>
  <c r="C123"/>
  <c r="D123" s="1"/>
  <c r="C124"/>
  <c r="D124" s="1"/>
  <c r="C125"/>
  <c r="D125" s="1"/>
  <c r="C126"/>
  <c r="D126" s="1"/>
  <c r="C127"/>
  <c r="D127" s="1"/>
  <c r="C128"/>
  <c r="D128" s="1"/>
  <c r="C129"/>
  <c r="D129" s="1"/>
  <c r="C130"/>
  <c r="D130" s="1"/>
  <c r="C131"/>
  <c r="D131" s="1"/>
  <c r="C132"/>
  <c r="D132" s="1"/>
  <c r="C133"/>
  <c r="D133" s="1"/>
  <c r="C134"/>
  <c r="D134" s="1"/>
  <c r="C135"/>
  <c r="D135" s="1"/>
  <c r="C136"/>
  <c r="D136" s="1"/>
  <c r="C137"/>
  <c r="D137" s="1"/>
  <c r="C138"/>
  <c r="D138" s="1"/>
  <c r="C139"/>
  <c r="D139" s="1"/>
  <c r="C140"/>
  <c r="D140" s="1"/>
  <c r="C141"/>
  <c r="D141" s="1"/>
  <c r="C142"/>
  <c r="D142" s="1"/>
  <c r="C143"/>
  <c r="D143" s="1"/>
  <c r="C144"/>
  <c r="D144" s="1"/>
  <c r="C145"/>
  <c r="D145" s="1"/>
  <c r="C146"/>
  <c r="D146" s="1"/>
  <c r="C147"/>
  <c r="D147" s="1"/>
  <c r="C148"/>
  <c r="D148" s="1"/>
  <c r="C149"/>
  <c r="D149" s="1"/>
  <c r="C150"/>
  <c r="D150" s="1"/>
  <c r="C151"/>
  <c r="D151" s="1"/>
  <c r="C152"/>
  <c r="D152" s="1"/>
  <c r="C153"/>
  <c r="D153" s="1"/>
  <c r="C154"/>
  <c r="D154" s="1"/>
  <c r="C155"/>
  <c r="D155" s="1"/>
  <c r="C156"/>
  <c r="D156" s="1"/>
  <c r="C157"/>
  <c r="D157" s="1"/>
  <c r="C158"/>
  <c r="C159"/>
  <c r="D159" s="1"/>
  <c r="C160"/>
  <c r="C161"/>
  <c r="D161" s="1"/>
  <c r="C162"/>
  <c r="D162" s="1"/>
  <c r="C163"/>
  <c r="D163" s="1"/>
  <c r="C164"/>
  <c r="D164" s="1"/>
  <c r="C165"/>
  <c r="D165" s="1"/>
  <c r="C166"/>
  <c r="D166" s="1"/>
  <c r="C167"/>
  <c r="D167" s="1"/>
  <c r="C168"/>
  <c r="D168" s="1"/>
  <c r="C169"/>
  <c r="D169" s="1"/>
  <c r="C170"/>
  <c r="C171"/>
  <c r="D171" s="1"/>
  <c r="C172"/>
  <c r="D172" s="1"/>
  <c r="C173"/>
  <c r="D173" s="1"/>
  <c r="C174"/>
  <c r="D174" s="1"/>
  <c r="C175"/>
  <c r="D175" s="1"/>
  <c r="C176"/>
  <c r="D176" s="1"/>
  <c r="C177"/>
  <c r="D177" s="1"/>
  <c r="C178"/>
  <c r="D178" s="1"/>
  <c r="C179"/>
  <c r="D179" s="1"/>
  <c r="C180"/>
  <c r="D180" s="1"/>
  <c r="C181"/>
  <c r="D181" s="1"/>
  <c r="C182"/>
  <c r="D182" s="1"/>
  <c r="C183"/>
  <c r="D183" s="1"/>
  <c r="C184"/>
  <c r="D184" s="1"/>
  <c r="C185"/>
  <c r="D185" s="1"/>
  <c r="C186"/>
  <c r="D186" s="1"/>
  <c r="C187"/>
  <c r="D187" s="1"/>
  <c r="C188"/>
  <c r="D188" s="1"/>
  <c r="C189"/>
  <c r="D189" s="1"/>
  <c r="C190"/>
  <c r="D190" s="1"/>
  <c r="C191"/>
  <c r="D191" s="1"/>
  <c r="C192"/>
  <c r="D192" s="1"/>
  <c r="C193"/>
  <c r="D193" s="1"/>
  <c r="C194"/>
  <c r="D194" s="1"/>
  <c r="C195"/>
  <c r="D195" s="1"/>
  <c r="C196"/>
  <c r="D196" s="1"/>
  <c r="C197"/>
  <c r="D197" s="1"/>
  <c r="C198"/>
  <c r="D198" s="1"/>
  <c r="C199"/>
  <c r="D199" s="1"/>
  <c r="C200"/>
  <c r="D200" s="1"/>
  <c r="C201"/>
  <c r="D201" s="1"/>
  <c r="C202"/>
  <c r="D202" s="1"/>
  <c r="C203"/>
  <c r="D203" s="1"/>
  <c r="C204"/>
  <c r="D204" s="1"/>
  <c r="C205"/>
  <c r="D205" s="1"/>
  <c r="C206"/>
  <c r="D206" s="1"/>
  <c r="C207"/>
  <c r="D207" s="1"/>
  <c r="C208"/>
  <c r="D208" s="1"/>
  <c r="C209"/>
  <c r="D209" s="1"/>
  <c r="C210"/>
  <c r="D210" s="1"/>
  <c r="C211"/>
  <c r="D211" s="1"/>
  <c r="C212"/>
  <c r="D212" s="1"/>
  <c r="C213"/>
  <c r="D213" s="1"/>
  <c r="C214"/>
  <c r="D214" s="1"/>
  <c r="C215"/>
  <c r="D215" s="1"/>
  <c r="C216"/>
  <c r="D216" s="1"/>
  <c r="C217"/>
  <c r="D217" s="1"/>
  <c r="C218"/>
  <c r="D218" s="1"/>
  <c r="C219"/>
  <c r="D219" s="1"/>
  <c r="C220"/>
  <c r="D220" s="1"/>
  <c r="C221"/>
  <c r="D221" s="1"/>
  <c r="C222"/>
  <c r="D222" s="1"/>
  <c r="C223"/>
  <c r="C224"/>
  <c r="D224" s="1"/>
  <c r="C225"/>
  <c r="D225" s="1"/>
  <c r="C226"/>
  <c r="D226" s="1"/>
  <c r="C227"/>
  <c r="C228"/>
  <c r="D228" s="1"/>
  <c r="C229"/>
  <c r="C230"/>
  <c r="D230" s="1"/>
  <c r="C231"/>
  <c r="D231" s="1"/>
  <c r="C232"/>
  <c r="D232" s="1"/>
  <c r="C233"/>
  <c r="D233" s="1"/>
  <c r="C234"/>
  <c r="D234" s="1"/>
  <c r="C235"/>
  <c r="D235" s="1"/>
  <c r="C236"/>
  <c r="D236" s="1"/>
  <c r="C237"/>
  <c r="D237" s="1"/>
  <c r="C238"/>
  <c r="D238" s="1"/>
  <c r="C239"/>
  <c r="D239" s="1"/>
  <c r="C240"/>
  <c r="D240" s="1"/>
  <c r="C241"/>
  <c r="D241" s="1"/>
  <c r="C242"/>
  <c r="D242" s="1"/>
  <c r="C243"/>
  <c r="D243" s="1"/>
  <c r="C244"/>
  <c r="D244" s="1"/>
  <c r="C245"/>
  <c r="D245" s="1"/>
  <c r="C246"/>
  <c r="D246" s="1"/>
  <c r="C247"/>
  <c r="D247" s="1"/>
  <c r="C248"/>
  <c r="D248" s="1"/>
  <c r="C249"/>
  <c r="D249" s="1"/>
  <c r="C250"/>
  <c r="D250" s="1"/>
  <c r="C251"/>
  <c r="D251" s="1"/>
  <c r="C252"/>
  <c r="D252" s="1"/>
  <c r="C253"/>
  <c r="D253" s="1"/>
  <c r="C254"/>
  <c r="D254" s="1"/>
  <c r="C255"/>
  <c r="D255" s="1"/>
  <c r="C256"/>
  <c r="D256" s="1"/>
  <c r="C257"/>
  <c r="D257" s="1"/>
  <c r="C258"/>
  <c r="C259"/>
  <c r="D259" s="1"/>
  <c r="C260"/>
  <c r="D260" s="1"/>
  <c r="C261"/>
  <c r="D261" s="1"/>
  <c r="C262"/>
  <c r="D262" s="1"/>
  <c r="C263"/>
  <c r="D263" s="1"/>
  <c r="C264"/>
  <c r="D264" s="1"/>
  <c r="C265"/>
  <c r="D265" s="1"/>
  <c r="C266"/>
  <c r="D266" s="1"/>
  <c r="C267"/>
  <c r="D267" s="1"/>
  <c r="C268"/>
  <c r="D268" s="1"/>
  <c r="C269"/>
  <c r="D269" s="1"/>
  <c r="C270"/>
  <c r="D270" s="1"/>
  <c r="C271"/>
  <c r="C272"/>
  <c r="D272" s="1"/>
  <c r="C273"/>
  <c r="D273" s="1"/>
  <c r="C274"/>
  <c r="D274" s="1"/>
  <c r="C275"/>
  <c r="D275" s="1"/>
  <c r="C276"/>
  <c r="D276" s="1"/>
  <c r="C277"/>
  <c r="D277" s="1"/>
  <c r="C278"/>
  <c r="D278" s="1"/>
  <c r="C279"/>
  <c r="D279" s="1"/>
  <c r="C280"/>
  <c r="D280" s="1"/>
  <c r="C281"/>
  <c r="C282"/>
  <c r="D282" s="1"/>
  <c r="C283"/>
  <c r="C284"/>
  <c r="D284" s="1"/>
  <c r="C285"/>
  <c r="C286"/>
  <c r="D286" s="1"/>
  <c r="C287"/>
  <c r="D287" s="1"/>
  <c r="C288"/>
  <c r="C289"/>
  <c r="D289" s="1"/>
  <c r="C290"/>
  <c r="D290" s="1"/>
  <c r="C291"/>
  <c r="D291" s="1"/>
  <c r="C292"/>
  <c r="D292" s="1"/>
  <c r="C293"/>
  <c r="D293" s="1"/>
  <c r="C294"/>
  <c r="D294" s="1"/>
  <c r="C295"/>
  <c r="D295" s="1"/>
  <c r="C296"/>
  <c r="D296" s="1"/>
  <c r="C297"/>
  <c r="D297" s="1"/>
  <c r="C298"/>
  <c r="D298" s="1"/>
  <c r="C299"/>
  <c r="C300"/>
  <c r="D300" s="1"/>
  <c r="C301"/>
  <c r="D301" s="1"/>
  <c r="C302"/>
  <c r="D302" s="1"/>
  <c r="C303"/>
  <c r="D303" s="1"/>
  <c r="C304"/>
  <c r="D304" s="1"/>
  <c r="C305"/>
  <c r="D305" s="1"/>
  <c r="C306"/>
  <c r="D306" s="1"/>
  <c r="C307"/>
  <c r="D307" s="1"/>
  <c r="C308"/>
  <c r="D308" s="1"/>
  <c r="C309"/>
  <c r="D309" s="1"/>
  <c r="C310"/>
  <c r="D310" s="1"/>
  <c r="C311"/>
  <c r="D311" s="1"/>
  <c r="C312"/>
  <c r="D312" s="1"/>
  <c r="C313"/>
  <c r="D313" s="1"/>
  <c r="C314"/>
  <c r="D314" s="1"/>
  <c r="C315"/>
  <c r="D315" s="1"/>
  <c r="C316"/>
  <c r="D316" s="1"/>
  <c r="C317"/>
  <c r="D317" s="1"/>
  <c r="C318"/>
  <c r="C319"/>
  <c r="D319" s="1"/>
  <c r="C320"/>
  <c r="D320" s="1"/>
  <c r="C321"/>
  <c r="D321" s="1"/>
  <c r="C322"/>
  <c r="D322" s="1"/>
  <c r="C323"/>
  <c r="D323" s="1"/>
  <c r="C324"/>
  <c r="D324" s="1"/>
  <c r="C325"/>
  <c r="D325" s="1"/>
  <c r="C326"/>
  <c r="D326" s="1"/>
  <c r="C327"/>
  <c r="D327" s="1"/>
  <c r="C328"/>
  <c r="D328" s="1"/>
  <c r="C329"/>
  <c r="D329" s="1"/>
  <c r="C330"/>
  <c r="D330" s="1"/>
  <c r="C331"/>
  <c r="D331" s="1"/>
  <c r="C332"/>
  <c r="D332" s="1"/>
  <c r="C333"/>
  <c r="D333" s="1"/>
  <c r="C334"/>
  <c r="D334" s="1"/>
  <c r="C335"/>
  <c r="D335" s="1"/>
  <c r="C336"/>
  <c r="D336" s="1"/>
  <c r="C337"/>
  <c r="D337" s="1"/>
  <c r="C338"/>
  <c r="D338" s="1"/>
  <c r="C339"/>
  <c r="D339" s="1"/>
  <c r="C340"/>
  <c r="D340" s="1"/>
  <c r="C341"/>
  <c r="D341" s="1"/>
  <c r="C342"/>
  <c r="D342" s="1"/>
  <c r="C343"/>
  <c r="D343" s="1"/>
  <c r="C344"/>
  <c r="D344" s="1"/>
  <c r="C345"/>
  <c r="D345" s="1"/>
  <c r="C346"/>
  <c r="D346" s="1"/>
  <c r="C347"/>
  <c r="D347" s="1"/>
  <c r="C348"/>
  <c r="D348" s="1"/>
  <c r="C349"/>
  <c r="D349" s="1"/>
  <c r="C350"/>
  <c r="D350" s="1"/>
  <c r="C351"/>
  <c r="D351" s="1"/>
  <c r="C352"/>
  <c r="D352" s="1"/>
  <c r="C353"/>
  <c r="D353" s="1"/>
  <c r="C354"/>
  <c r="D354" s="1"/>
  <c r="C355"/>
  <c r="D355" s="1"/>
  <c r="C356"/>
  <c r="D356" s="1"/>
  <c r="C357"/>
  <c r="D357" s="1"/>
  <c r="C358"/>
  <c r="D358" s="1"/>
  <c r="C359"/>
  <c r="D359" s="1"/>
  <c r="C360"/>
  <c r="D360" s="1"/>
  <c r="C361"/>
  <c r="D361" s="1"/>
  <c r="C362"/>
  <c r="D362" s="1"/>
  <c r="C363"/>
  <c r="D363" s="1"/>
  <c r="C364"/>
  <c r="D364" s="1"/>
  <c r="C365"/>
  <c r="D365" s="1"/>
  <c r="C366"/>
  <c r="D366" s="1"/>
  <c r="C367"/>
  <c r="D367" s="1"/>
  <c r="C368"/>
  <c r="D368" s="1"/>
  <c r="C369"/>
  <c r="D369" s="1"/>
  <c r="C370"/>
  <c r="D370" s="1"/>
  <c r="C371"/>
  <c r="D371" s="1"/>
  <c r="C372"/>
  <c r="D372" s="1"/>
  <c r="C373"/>
  <c r="D373" s="1"/>
  <c r="C374"/>
  <c r="D374" s="1"/>
  <c r="C375"/>
  <c r="D375" s="1"/>
  <c r="C376"/>
  <c r="D376" s="1"/>
  <c r="C377"/>
  <c r="D377" s="1"/>
  <c r="C378"/>
  <c r="D378" s="1"/>
  <c r="C379"/>
  <c r="D379" s="1"/>
  <c r="C380"/>
  <c r="D380" s="1"/>
  <c r="C381"/>
  <c r="D381" s="1"/>
  <c r="C382"/>
  <c r="D382" s="1"/>
  <c r="C383"/>
  <c r="D383" s="1"/>
  <c r="C384"/>
  <c r="D384" s="1"/>
  <c r="C385"/>
  <c r="D385" s="1"/>
  <c r="C386"/>
  <c r="D386" s="1"/>
  <c r="C387"/>
  <c r="D387" s="1"/>
  <c r="C388"/>
  <c r="D388" s="1"/>
  <c r="C389"/>
  <c r="D389" s="1"/>
  <c r="C390"/>
  <c r="D390" s="1"/>
  <c r="C391"/>
  <c r="D391" s="1"/>
  <c r="C392"/>
  <c r="D392" s="1"/>
  <c r="C393"/>
  <c r="D393" s="1"/>
  <c r="C394"/>
  <c r="D394" s="1"/>
  <c r="C395"/>
  <c r="D395" s="1"/>
  <c r="C396"/>
  <c r="D396" s="1"/>
  <c r="C397"/>
  <c r="D397" s="1"/>
  <c r="C398"/>
  <c r="D398" s="1"/>
  <c r="C399"/>
  <c r="D399" s="1"/>
  <c r="C400"/>
  <c r="D400" s="1"/>
  <c r="C401"/>
  <c r="D401" s="1"/>
  <c r="C402"/>
  <c r="D402" s="1"/>
  <c r="C403"/>
  <c r="D403" s="1"/>
  <c r="C404"/>
  <c r="D404" s="1"/>
  <c r="C405"/>
  <c r="D405" s="1"/>
  <c r="C406"/>
  <c r="C407"/>
  <c r="C408"/>
  <c r="D408" s="1"/>
  <c r="C409"/>
  <c r="D409" s="1"/>
  <c r="C5"/>
  <c r="D5" s="1"/>
  <c r="C6"/>
  <c r="D6" s="1"/>
  <c r="C4"/>
  <c r="D4" s="1"/>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8"/>
  <c r="F69"/>
  <c r="F70"/>
  <c r="F71"/>
  <c r="F72"/>
  <c r="F73"/>
  <c r="F75"/>
  <c r="F76"/>
  <c r="F77"/>
  <c r="F78"/>
  <c r="F79"/>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9"/>
  <c r="F161"/>
  <c r="F162"/>
  <c r="F163"/>
  <c r="F164"/>
  <c r="F165"/>
  <c r="F166"/>
  <c r="F167"/>
  <c r="F168"/>
  <c r="F169"/>
  <c r="F171"/>
  <c r="F172"/>
  <c r="F173"/>
  <c r="F174"/>
  <c r="F175"/>
  <c r="F176"/>
  <c r="F177"/>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4"/>
  <c r="F225"/>
  <c r="F226"/>
  <c r="F228"/>
  <c r="F230"/>
  <c r="F231"/>
  <c r="F232"/>
  <c r="F233"/>
  <c r="F234"/>
  <c r="F235"/>
  <c r="F236"/>
  <c r="F237"/>
  <c r="F238"/>
  <c r="F239"/>
  <c r="F240"/>
  <c r="F241"/>
  <c r="F242"/>
  <c r="F243"/>
  <c r="F244"/>
  <c r="F245"/>
  <c r="F246"/>
  <c r="F247"/>
  <c r="F248"/>
  <c r="F249"/>
  <c r="F250"/>
  <c r="F251"/>
  <c r="F252"/>
  <c r="F253"/>
  <c r="F254"/>
  <c r="F255"/>
  <c r="F256"/>
  <c r="F257"/>
  <c r="F259"/>
  <c r="F260"/>
  <c r="F261"/>
  <c r="F262"/>
  <c r="F263"/>
  <c r="F264"/>
  <c r="F265"/>
  <c r="F266"/>
  <c r="F267"/>
  <c r="F268"/>
  <c r="F269"/>
  <c r="F270"/>
  <c r="F272"/>
  <c r="F273"/>
  <c r="F274"/>
  <c r="F275"/>
  <c r="F276"/>
  <c r="F277"/>
  <c r="F278"/>
  <c r="F279"/>
  <c r="F280"/>
  <c r="F281"/>
  <c r="F282"/>
  <c r="F284"/>
  <c r="F286"/>
  <c r="F287"/>
  <c r="F289"/>
  <c r="F290"/>
  <c r="F291"/>
  <c r="F292"/>
  <c r="F293"/>
  <c r="F294"/>
  <c r="F295"/>
  <c r="F296"/>
  <c r="F297"/>
  <c r="F298"/>
  <c r="F300"/>
  <c r="F301"/>
  <c r="F302"/>
  <c r="F303"/>
  <c r="F304"/>
  <c r="F305"/>
  <c r="F306"/>
  <c r="F307"/>
  <c r="F308"/>
  <c r="F309"/>
  <c r="F310"/>
  <c r="F311"/>
  <c r="F312"/>
  <c r="F313"/>
  <c r="F314"/>
  <c r="F315"/>
  <c r="F316"/>
  <c r="F317"/>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8"/>
  <c r="F409"/>
  <c r="F4"/>
  <c r="H409" l="1"/>
  <c r="H408"/>
  <c r="H402"/>
  <c r="H401"/>
  <c r="H400"/>
  <c r="H399"/>
  <c r="H398"/>
  <c r="H397"/>
  <c r="H396"/>
  <c r="H395"/>
  <c r="H394"/>
  <c r="J393"/>
  <c r="H393"/>
  <c r="J392"/>
  <c r="H392"/>
  <c r="J391"/>
  <c r="H391"/>
  <c r="J390"/>
  <c r="H390"/>
  <c r="J389"/>
  <c r="H389"/>
  <c r="J388"/>
  <c r="H388"/>
  <c r="J387"/>
  <c r="H387"/>
  <c r="J386"/>
  <c r="H386"/>
  <c r="J385"/>
  <c r="H385"/>
  <c r="J384"/>
  <c r="H384"/>
  <c r="J383"/>
  <c r="H383"/>
  <c r="J382"/>
  <c r="H382"/>
  <c r="J381"/>
  <c r="H381"/>
  <c r="J380"/>
  <c r="H380"/>
  <c r="J379"/>
  <c r="H379"/>
  <c r="J378"/>
  <c r="H378"/>
  <c r="J377"/>
  <c r="H377"/>
  <c r="J376"/>
  <c r="H376"/>
  <c r="J375"/>
  <c r="H375"/>
  <c r="J374"/>
  <c r="H374"/>
  <c r="J373"/>
  <c r="H373"/>
  <c r="H372"/>
  <c r="H371"/>
  <c r="J370"/>
  <c r="H370"/>
  <c r="J369"/>
  <c r="H369"/>
  <c r="J368"/>
  <c r="H368"/>
  <c r="J367"/>
  <c r="H367"/>
  <c r="J366"/>
  <c r="H366"/>
  <c r="J365"/>
  <c r="H365"/>
  <c r="J364"/>
  <c r="H364"/>
  <c r="J363"/>
  <c r="H363"/>
  <c r="J362"/>
  <c r="H362"/>
  <c r="J361"/>
  <c r="H361"/>
  <c r="J360"/>
  <c r="H360"/>
  <c r="J359"/>
  <c r="H359"/>
  <c r="J358"/>
  <c r="H358"/>
  <c r="J357"/>
  <c r="H357"/>
  <c r="J356"/>
  <c r="H356"/>
  <c r="J355"/>
  <c r="H355"/>
  <c r="J354"/>
  <c r="H354"/>
  <c r="J353"/>
  <c r="H353"/>
  <c r="J352"/>
  <c r="H352"/>
  <c r="J351"/>
  <c r="H351"/>
  <c r="J350"/>
  <c r="H350"/>
  <c r="J349"/>
  <c r="H349"/>
  <c r="J348"/>
  <c r="H348"/>
  <c r="J347"/>
  <c r="H347"/>
  <c r="J346"/>
  <c r="H346"/>
  <c r="J345"/>
  <c r="H345"/>
  <c r="J344"/>
  <c r="H344"/>
  <c r="J343"/>
  <c r="H343"/>
  <c r="J342"/>
  <c r="H342"/>
  <c r="J341"/>
  <c r="H341"/>
  <c r="J340"/>
  <c r="H340"/>
  <c r="J339"/>
  <c r="H339"/>
  <c r="J338"/>
  <c r="H338"/>
  <c r="J337"/>
  <c r="H337"/>
  <c r="J336"/>
  <c r="H336"/>
  <c r="J335"/>
  <c r="H335"/>
  <c r="J334"/>
  <c r="H334"/>
  <c r="J333"/>
  <c r="H333"/>
  <c r="J332"/>
  <c r="H332"/>
  <c r="J331"/>
  <c r="H331"/>
  <c r="J330"/>
  <c r="H330"/>
  <c r="J329"/>
  <c r="H329"/>
  <c r="J328"/>
  <c r="H328"/>
  <c r="J327"/>
  <c r="H327"/>
  <c r="J326"/>
  <c r="H326"/>
  <c r="J325"/>
  <c r="H325"/>
  <c r="J324"/>
  <c r="H324"/>
  <c r="J323"/>
  <c r="H323"/>
  <c r="J322"/>
  <c r="H322"/>
  <c r="J321"/>
  <c r="H321"/>
  <c r="J320"/>
  <c r="H320"/>
  <c r="J319"/>
  <c r="H319"/>
  <c r="J317"/>
  <c r="H317"/>
  <c r="J316"/>
  <c r="H316"/>
  <c r="J315"/>
  <c r="H315"/>
  <c r="J314"/>
  <c r="H314"/>
  <c r="J313"/>
  <c r="H313"/>
  <c r="J312"/>
  <c r="H312"/>
  <c r="J311"/>
  <c r="H311"/>
  <c r="J310"/>
  <c r="H310"/>
  <c r="J309"/>
  <c r="H309"/>
  <c r="J308"/>
  <c r="H308"/>
  <c r="J307"/>
  <c r="H307"/>
  <c r="J306"/>
  <c r="H306"/>
  <c r="J305"/>
  <c r="H305"/>
  <c r="J304"/>
  <c r="H304"/>
  <c r="J303"/>
  <c r="H303"/>
  <c r="J302"/>
  <c r="H302"/>
  <c r="J301"/>
  <c r="H301"/>
  <c r="J300"/>
  <c r="H300"/>
  <c r="J298"/>
  <c r="H298"/>
  <c r="J297"/>
  <c r="H297"/>
  <c r="J296"/>
  <c r="H296"/>
  <c r="J295"/>
  <c r="H295"/>
  <c r="J294"/>
  <c r="H294"/>
  <c r="J293"/>
  <c r="H293"/>
  <c r="J291"/>
  <c r="H291"/>
  <c r="J290"/>
  <c r="H290"/>
  <c r="J289"/>
  <c r="H289"/>
  <c r="J287"/>
  <c r="H287"/>
  <c r="J286"/>
  <c r="H286"/>
  <c r="J284"/>
  <c r="H284"/>
  <c r="J282"/>
  <c r="H282"/>
  <c r="H281"/>
  <c r="J280"/>
  <c r="H280"/>
  <c r="J279"/>
  <c r="H279"/>
  <c r="J278"/>
  <c r="H278"/>
  <c r="J277"/>
  <c r="H277"/>
  <c r="J276"/>
  <c r="H276"/>
  <c r="J275"/>
  <c r="H275"/>
  <c r="J274"/>
  <c r="H274"/>
  <c r="J273"/>
  <c r="H273"/>
  <c r="J272"/>
  <c r="H272"/>
  <c r="J270"/>
  <c r="H270"/>
  <c r="J269"/>
  <c r="H269"/>
  <c r="J268"/>
  <c r="H268"/>
  <c r="J267"/>
  <c r="H267"/>
  <c r="J266"/>
  <c r="H266"/>
  <c r="J265"/>
  <c r="H265"/>
  <c r="J264"/>
  <c r="H264"/>
  <c r="J263"/>
  <c r="H263"/>
  <c r="J262"/>
  <c r="H262"/>
  <c r="J261"/>
  <c r="H261"/>
  <c r="J260"/>
  <c r="H260"/>
  <c r="J259"/>
  <c r="H259"/>
  <c r="J258"/>
  <c r="J257"/>
  <c r="H257"/>
  <c r="J256"/>
  <c r="H256"/>
  <c r="J255"/>
  <c r="H255"/>
  <c r="J254"/>
  <c r="H254"/>
  <c r="J253"/>
  <c r="H253"/>
  <c r="J252"/>
  <c r="H252"/>
  <c r="J251"/>
  <c r="H251"/>
  <c r="J250"/>
  <c r="H250"/>
  <c r="J249"/>
  <c r="H249"/>
  <c r="J248"/>
  <c r="H248"/>
  <c r="J247"/>
  <c r="H247"/>
  <c r="J246"/>
  <c r="H246"/>
  <c r="J245"/>
  <c r="H245"/>
  <c r="J244"/>
  <c r="H244"/>
  <c r="J243"/>
  <c r="H243"/>
  <c r="J242"/>
  <c r="H242"/>
  <c r="J241"/>
  <c r="H241"/>
  <c r="J240"/>
  <c r="H240"/>
  <c r="H239"/>
  <c r="J237"/>
  <c r="H237"/>
  <c r="J236"/>
  <c r="H236"/>
  <c r="J235"/>
  <c r="H235"/>
  <c r="J234"/>
  <c r="H234"/>
  <c r="J233"/>
  <c r="H233"/>
  <c r="J232"/>
  <c r="H232"/>
  <c r="J231"/>
  <c r="H231"/>
  <c r="J230"/>
  <c r="H230"/>
  <c r="J228"/>
  <c r="H228"/>
  <c r="J226"/>
  <c r="H226"/>
  <c r="J225"/>
  <c r="H225"/>
  <c r="J224"/>
  <c r="H224"/>
  <c r="H222"/>
  <c r="J221"/>
  <c r="H221"/>
  <c r="J220"/>
  <c r="H220"/>
  <c r="J219"/>
  <c r="H219"/>
  <c r="J218"/>
  <c r="H218"/>
  <c r="J217"/>
  <c r="H217"/>
  <c r="J216"/>
  <c r="H216"/>
  <c r="J215"/>
  <c r="H215"/>
  <c r="J214"/>
  <c r="H214"/>
  <c r="J213"/>
  <c r="H213"/>
  <c r="J212"/>
  <c r="H212"/>
  <c r="J211"/>
  <c r="H211"/>
  <c r="J210"/>
  <c r="H210"/>
  <c r="J209"/>
  <c r="H209"/>
  <c r="J208"/>
  <c r="H208"/>
  <c r="J207"/>
  <c r="H207"/>
  <c r="J206"/>
  <c r="H206"/>
  <c r="J205"/>
  <c r="H205"/>
  <c r="J204"/>
  <c r="J203"/>
  <c r="H203"/>
  <c r="J202"/>
  <c r="H202"/>
  <c r="J201"/>
  <c r="H201"/>
  <c r="J200"/>
  <c r="H200"/>
  <c r="J199"/>
  <c r="H199"/>
  <c r="J198"/>
  <c r="H198"/>
  <c r="J197"/>
  <c r="H197"/>
  <c r="J196"/>
  <c r="H196"/>
  <c r="J195"/>
  <c r="H195"/>
  <c r="J194"/>
  <c r="H194"/>
  <c r="J193"/>
  <c r="H193"/>
  <c r="J192"/>
  <c r="H192"/>
  <c r="J191"/>
  <c r="H191"/>
  <c r="J190"/>
  <c r="H190"/>
  <c r="J189"/>
  <c r="H189"/>
  <c r="J188"/>
  <c r="H188"/>
  <c r="J187"/>
  <c r="H187"/>
  <c r="J186"/>
  <c r="H186"/>
  <c r="J185"/>
  <c r="H185"/>
  <c r="J184"/>
  <c r="H184"/>
  <c r="J183"/>
  <c r="H183"/>
  <c r="J182"/>
  <c r="H182"/>
  <c r="J181"/>
  <c r="H181"/>
  <c r="J180"/>
  <c r="H180"/>
  <c r="J179"/>
  <c r="H179"/>
  <c r="J177"/>
  <c r="H177"/>
  <c r="J176"/>
  <c r="H176"/>
  <c r="J175"/>
  <c r="H175"/>
  <c r="H174"/>
  <c r="J173"/>
  <c r="H173"/>
  <c r="J172"/>
  <c r="H172"/>
  <c r="J171"/>
  <c r="H171"/>
  <c r="J170"/>
  <c r="H170"/>
  <c r="J169"/>
  <c r="H169"/>
  <c r="J168"/>
  <c r="H168"/>
  <c r="J167"/>
  <c r="H167"/>
  <c r="J166"/>
  <c r="H166"/>
  <c r="J165"/>
  <c r="H165"/>
  <c r="J164"/>
  <c r="H164"/>
  <c r="J163"/>
  <c r="H163"/>
  <c r="J162"/>
  <c r="H162"/>
  <c r="J161"/>
  <c r="H161"/>
  <c r="J159"/>
  <c r="H159"/>
  <c r="J157"/>
  <c r="H157"/>
  <c r="J156"/>
  <c r="H156"/>
  <c r="J155"/>
  <c r="H155"/>
  <c r="J154"/>
  <c r="H154"/>
  <c r="J153"/>
  <c r="H153"/>
  <c r="J152"/>
  <c r="H152"/>
  <c r="J151"/>
  <c r="H151"/>
  <c r="J150"/>
  <c r="H150"/>
  <c r="J149"/>
  <c r="H149"/>
  <c r="J148"/>
  <c r="H148"/>
  <c r="J147"/>
  <c r="H147"/>
  <c r="J146"/>
  <c r="H146"/>
  <c r="J145"/>
  <c r="H145"/>
  <c r="J144"/>
  <c r="H144"/>
  <c r="J143"/>
  <c r="H143"/>
  <c r="J142"/>
  <c r="H142"/>
  <c r="J141"/>
  <c r="H141"/>
  <c r="J140"/>
  <c r="H140"/>
  <c r="J139"/>
  <c r="H139"/>
  <c r="J138"/>
  <c r="H138"/>
  <c r="J137"/>
  <c r="H137"/>
  <c r="J136"/>
  <c r="H136"/>
  <c r="J135"/>
  <c r="H135"/>
  <c r="J134"/>
  <c r="H134"/>
  <c r="J133"/>
  <c r="H133"/>
  <c r="J132"/>
  <c r="H132"/>
  <c r="J131"/>
  <c r="H131"/>
  <c r="J130"/>
  <c r="H130"/>
  <c r="J129"/>
  <c r="H129"/>
  <c r="J128"/>
  <c r="H128"/>
  <c r="J127"/>
  <c r="H127"/>
  <c r="J126"/>
  <c r="H126"/>
  <c r="J125"/>
  <c r="H125"/>
  <c r="J124"/>
  <c r="H124"/>
  <c r="J123"/>
  <c r="H123"/>
  <c r="J122"/>
  <c r="H122"/>
  <c r="J121"/>
  <c r="H121"/>
  <c r="J120"/>
  <c r="H120"/>
  <c r="J119"/>
  <c r="H119"/>
  <c r="J118"/>
  <c r="H118"/>
  <c r="J117"/>
  <c r="H117"/>
  <c r="J116"/>
  <c r="H116"/>
  <c r="J115"/>
  <c r="H115"/>
  <c r="J114"/>
  <c r="H114"/>
  <c r="J113"/>
  <c r="H113"/>
  <c r="J112"/>
  <c r="H112"/>
  <c r="J111"/>
  <c r="H111"/>
  <c r="J110"/>
  <c r="H110"/>
  <c r="J109"/>
  <c r="H109"/>
  <c r="J108"/>
  <c r="H108"/>
  <c r="J107"/>
  <c r="H107"/>
  <c r="J106"/>
  <c r="H106"/>
  <c r="J105"/>
  <c r="H105"/>
  <c r="J104"/>
  <c r="H104"/>
  <c r="J103"/>
  <c r="H103"/>
  <c r="J102"/>
  <c r="H102"/>
  <c r="J101"/>
  <c r="H101"/>
  <c r="J100"/>
  <c r="H100"/>
  <c r="J99"/>
  <c r="H99"/>
  <c r="J98"/>
  <c r="H98"/>
  <c r="J97"/>
  <c r="H97"/>
  <c r="J96"/>
  <c r="H96"/>
  <c r="J95"/>
  <c r="H95"/>
  <c r="J94"/>
  <c r="H94"/>
  <c r="J93"/>
  <c r="H93"/>
  <c r="J92"/>
  <c r="H92"/>
  <c r="J91"/>
  <c r="H91"/>
  <c r="J90"/>
  <c r="H90"/>
  <c r="J89"/>
  <c r="H89"/>
  <c r="J88"/>
  <c r="H88"/>
  <c r="J87"/>
  <c r="H87"/>
  <c r="J86"/>
  <c r="H86"/>
  <c r="J85"/>
  <c r="H85"/>
  <c r="J84"/>
  <c r="H84"/>
  <c r="J83"/>
  <c r="H83"/>
  <c r="J82"/>
  <c r="H82"/>
  <c r="J81"/>
  <c r="H81"/>
  <c r="J79"/>
  <c r="H79"/>
  <c r="J78"/>
  <c r="H78"/>
  <c r="J77"/>
  <c r="H77"/>
  <c r="J76"/>
  <c r="H76"/>
  <c r="J75"/>
  <c r="H75"/>
  <c r="J73"/>
  <c r="H73"/>
  <c r="J72"/>
  <c r="H72"/>
  <c r="J71"/>
  <c r="H71"/>
  <c r="J70"/>
  <c r="H70"/>
  <c r="J69"/>
  <c r="H69"/>
  <c r="J68"/>
  <c r="H68"/>
  <c r="J67"/>
  <c r="J66"/>
  <c r="H66"/>
  <c r="J65"/>
  <c r="H65"/>
  <c r="J64"/>
  <c r="H64"/>
  <c r="J63"/>
  <c r="H63"/>
  <c r="J62"/>
  <c r="H62"/>
  <c r="J61"/>
  <c r="H61"/>
  <c r="J60"/>
  <c r="H60"/>
  <c r="J59"/>
  <c r="H59"/>
  <c r="J58"/>
  <c r="H58"/>
  <c r="J57"/>
  <c r="H57"/>
  <c r="J56"/>
  <c r="H56"/>
  <c r="J55"/>
  <c r="H55"/>
  <c r="J54"/>
  <c r="H54"/>
  <c r="J53"/>
  <c r="H53"/>
  <c r="J52"/>
  <c r="H52"/>
  <c r="J51"/>
  <c r="H51"/>
  <c r="J50"/>
  <c r="H50"/>
  <c r="J49"/>
  <c r="H49"/>
  <c r="J48"/>
  <c r="H48"/>
  <c r="J47"/>
  <c r="H47"/>
  <c r="J46"/>
  <c r="H46"/>
  <c r="J45"/>
  <c r="H45"/>
  <c r="J44"/>
  <c r="H44"/>
  <c r="J43"/>
  <c r="H43"/>
  <c r="J42"/>
  <c r="H42"/>
  <c r="J41"/>
  <c r="H41"/>
  <c r="J40"/>
  <c r="H40"/>
  <c r="J39"/>
  <c r="H39"/>
  <c r="J38"/>
  <c r="H38"/>
  <c r="J37"/>
  <c r="H37"/>
  <c r="J36"/>
  <c r="H36"/>
  <c r="J35"/>
  <c r="H35"/>
  <c r="J34"/>
  <c r="H34"/>
  <c r="J33"/>
  <c r="H33"/>
  <c r="J32"/>
  <c r="H32"/>
  <c r="J31"/>
  <c r="H31"/>
  <c r="J30"/>
  <c r="H30"/>
  <c r="J29"/>
  <c r="H29"/>
  <c r="J28"/>
  <c r="H28"/>
  <c r="J27"/>
  <c r="H27"/>
  <c r="J26"/>
  <c r="H26"/>
  <c r="J25"/>
  <c r="H25"/>
  <c r="J24"/>
  <c r="H24"/>
  <c r="J23"/>
  <c r="H23"/>
  <c r="J22"/>
  <c r="H22"/>
  <c r="J21"/>
  <c r="H21"/>
  <c r="J20"/>
  <c r="H20"/>
  <c r="J19"/>
  <c r="H19"/>
  <c r="J18"/>
  <c r="H18"/>
  <c r="J17"/>
  <c r="H17"/>
  <c r="J16"/>
  <c r="H16"/>
  <c r="J15"/>
  <c r="H15"/>
  <c r="J14"/>
  <c r="H14"/>
  <c r="J13"/>
  <c r="H13"/>
  <c r="J12"/>
  <c r="H12"/>
  <c r="J11"/>
  <c r="H11"/>
  <c r="J10"/>
  <c r="H10"/>
  <c r="J9"/>
  <c r="H9"/>
  <c r="J8"/>
  <c r="H8"/>
  <c r="J7"/>
  <c r="H7"/>
  <c r="J6"/>
  <c r="H6"/>
  <c r="J5"/>
  <c r="H5"/>
  <c r="J4"/>
  <c r="H4"/>
</calcChain>
</file>

<file path=xl/sharedStrings.xml><?xml version="1.0" encoding="utf-8"?>
<sst xmlns="http://schemas.openxmlformats.org/spreadsheetml/2006/main" count="2059" uniqueCount="986">
  <si>
    <t>Franklin County Regional Vocational Technical</t>
  </si>
  <si>
    <t>South Middlesex Regional Vocational Technical</t>
  </si>
  <si>
    <t>Org Code</t>
  </si>
  <si>
    <t>Journey Home</t>
  </si>
  <si>
    <t>Total</t>
  </si>
  <si>
    <t>0001</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</si>
  <si>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</si>
  <si>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</si>
  <si>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</si>
  <si>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</si>
  <si>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</si>
  <si>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</si>
  <si>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</si>
  <si>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</si>
  <si>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</si>
  <si>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</si>
  <si>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</si>
  <si>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</si>
  <si>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</si>
  <si>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</si>
  <si>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</si>
  <si>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</si>
  <si>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</si>
  <si>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</si>
  <si>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</si>
  <si>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</si>
  <si>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</si>
  <si>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</si>
  <si>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</si>
  <si>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</si>
  <si>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</si>
  <si>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</si>
  <si>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</si>
  <si>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</si>
  <si>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</si>
  <si>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</si>
  <si>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</si>
  <si>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</si>
  <si>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</si>
  <si>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</si>
  <si>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</si>
  <si>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</si>
  <si>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</si>
  <si>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</si>
  <si>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</si>
  <si>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</si>
  <si>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</si>
  <si>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</si>
  <si>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</si>
  <si>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</si>
  <si>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</si>
  <si>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</si>
  <si>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</si>
  <si>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</si>
  <si>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</si>
  <si>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</si>
  <si>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</si>
  <si>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</si>
  <si>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</si>
  <si>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</si>
  <si>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</si>
  <si>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</si>
  <si>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</si>
  <si>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</si>
  <si>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</si>
  <si>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</si>
  <si>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</si>
  <si>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</si>
  <si>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</si>
  <si>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</si>
  <si>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</si>
  <si>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</si>
  <si>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</si>
  <si>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</si>
  <si>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</si>
  <si>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</si>
  <si>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</si>
  <si>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</si>
  <si>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</si>
  <si>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</si>
  <si>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</si>
  <si>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</si>
  <si>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</si>
  <si>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</si>
  <si>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</si>
  <si>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</si>
  <si>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</si>
  <si>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</si>
  <si>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</si>
  <si>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</si>
  <si>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</si>
  <si>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</si>
  <si>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</si>
  <si>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</si>
  <si>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</si>
  <si>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</si>
  <si>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</si>
  <si>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</si>
  <si>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</si>
  <si>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</si>
  <si>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</si>
  <si>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</si>
  <si>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</si>
  <si>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</si>
  <si>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</si>
  <si>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</si>
  <si>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</si>
  <si>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</si>
  <si>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</si>
  <si>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</si>
  <si>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</si>
  <si>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</si>
  <si>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</si>
  <si>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</si>
  <si>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</si>
  <si>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</si>
  <si>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</si>
  <si>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</si>
  <si>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</si>
  <si>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</si>
  <si>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</si>
  <si>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</si>
  <si>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</si>
  <si>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</si>
  <si>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</si>
  <si>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</si>
  <si>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</si>
  <si>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</si>
  <si>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</si>
  <si>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</si>
  <si>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</si>
  <si>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</si>
  <si>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</si>
  <si>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</si>
  <si>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</si>
  <si>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</si>
  <si>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</si>
  <si>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</si>
  <si>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</si>
  <si>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</si>
  <si>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</si>
  <si>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</si>
  <si>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</si>
  <si>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</si>
  <si>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</si>
  <si>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</si>
  <si>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</si>
  <si>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</si>
  <si>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</si>
  <si>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</si>
  <si>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</si>
  <si>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</si>
  <si>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</si>
  <si>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</si>
  <si>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</si>
  <si>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</si>
  <si>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</si>
  <si>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</si>
  <si>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</si>
  <si>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</si>
  <si>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</si>
  <si>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</si>
  <si>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</si>
  <si>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</si>
  <si>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</si>
  <si>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</si>
  <si>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</si>
  <si>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</si>
  <si>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</si>
  <si>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</si>
  <si>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</si>
  <si>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</si>
  <si>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</si>
  <si>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</si>
  <si>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</si>
  <si>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</si>
  <si>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</si>
  <si>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</si>
  <si>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</si>
  <si>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</si>
  <si>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</si>
  <si>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</si>
  <si>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</si>
  <si>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</si>
  <si>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</si>
  <si>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</si>
  <si>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</si>
  <si>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</si>
  <si>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</si>
  <si>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</si>
  <si>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</si>
  <si>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</si>
  <si>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</si>
  <si>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</si>
  <si>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</si>
  <si>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</si>
  <si>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</si>
  <si>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</si>
  <si>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</si>
  <si>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</si>
  <si>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</si>
  <si>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</si>
  <si>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</si>
  <si>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</si>
  <si>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</si>
  <si>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</si>
  <si>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</si>
  <si>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</si>
  <si>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</si>
  <si>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</si>
  <si>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</si>
  <si>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</si>
  <si>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</si>
  <si>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</si>
  <si>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</si>
  <si>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</si>
  <si>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</si>
  <si>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</si>
  <si>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</si>
  <si>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</si>
  <si>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</si>
  <si>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</si>
  <si>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</si>
  <si>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</si>
  <si>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</si>
  <si>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</si>
  <si>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</si>
  <si>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</si>
  <si>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</si>
  <si>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</si>
  <si>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</si>
  <si>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</si>
  <si>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</si>
  <si>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</si>
  <si>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</si>
  <si>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</si>
  <si>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</si>
  <si>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</si>
  <si>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</si>
  <si>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</si>
  <si>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</si>
  <si>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0410</t>
  </si>
  <si>
    <t>0412</t>
  </si>
  <si>
    <t>0413</t>
  </si>
  <si>
    <t>0414</t>
  </si>
  <si>
    <t>0416</t>
  </si>
  <si>
    <t>0418</t>
  </si>
  <si>
    <t>0419</t>
  </si>
  <si>
    <t>0420</t>
  </si>
  <si>
    <t>0424</t>
  </si>
  <si>
    <t>0427</t>
  </si>
  <si>
    <t>0428</t>
  </si>
  <si>
    <t>0429</t>
  </si>
  <si>
    <t>0430</t>
  </si>
  <si>
    <t>0432</t>
  </si>
  <si>
    <t>0435</t>
  </si>
  <si>
    <t>0436</t>
  </si>
  <si>
    <t>0437</t>
  </si>
  <si>
    <t>0438</t>
  </si>
  <si>
    <t>0439</t>
  </si>
  <si>
    <t>0440</t>
  </si>
  <si>
    <t>0441</t>
  </si>
  <si>
    <t>0444</t>
  </si>
  <si>
    <t>0445</t>
  </si>
  <si>
    <t>0446</t>
  </si>
  <si>
    <t>0447</t>
  </si>
  <si>
    <t>0449</t>
  </si>
  <si>
    <t>0450</t>
  </si>
  <si>
    <t>0452</t>
  </si>
  <si>
    <t>0453</t>
  </si>
  <si>
    <t>0454</t>
  </si>
  <si>
    <t>0455</t>
  </si>
  <si>
    <t>0456</t>
  </si>
  <si>
    <t>0458</t>
  </si>
  <si>
    <t>0464</t>
  </si>
  <si>
    <t>0466</t>
  </si>
  <si>
    <t>0468</t>
  </si>
  <si>
    <t>0469</t>
  </si>
  <si>
    <t>0470</t>
  </si>
  <si>
    <t>0474</t>
  </si>
  <si>
    <t>0478</t>
  </si>
  <si>
    <t>0479</t>
  </si>
  <si>
    <t>0481</t>
  </si>
  <si>
    <t>0482</t>
  </si>
  <si>
    <t>0483</t>
  </si>
  <si>
    <t>0484</t>
  </si>
  <si>
    <t>0485</t>
  </si>
  <si>
    <t>0486</t>
  </si>
  <si>
    <t>0487</t>
  </si>
  <si>
    <t>0488</t>
  </si>
  <si>
    <t>0489</t>
  </si>
  <si>
    <t>0491</t>
  </si>
  <si>
    <t>0492</t>
  </si>
  <si>
    <t>0493</t>
  </si>
  <si>
    <t>0600</t>
  </si>
  <si>
    <t>0603</t>
  </si>
  <si>
    <t>0605</t>
  </si>
  <si>
    <t>0610</t>
  </si>
  <si>
    <t>0615</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</si>
  <si>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</si>
  <si>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</si>
  <si>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</si>
  <si>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</si>
  <si>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</si>
  <si>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</si>
  <si>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</si>
  <si>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</si>
  <si>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</si>
  <si>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</si>
  <si>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</si>
  <si>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</si>
  <si>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</si>
  <si>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</si>
  <si>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</si>
  <si>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</si>
  <si>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</si>
  <si>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</si>
  <si>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</si>
  <si>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</si>
  <si>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</si>
  <si>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</si>
  <si>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</si>
  <si>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</si>
  <si>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</si>
  <si>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</si>
  <si>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</si>
  <si>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</si>
  <si>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0715</t>
  </si>
  <si>
    <t>0717</t>
  </si>
  <si>
    <t>0720</t>
  </si>
  <si>
    <t>0725</t>
  </si>
  <si>
    <t>0728</t>
  </si>
  <si>
    <t>0730</t>
  </si>
  <si>
    <t>0735</t>
  </si>
  <si>
    <t>0740</t>
  </si>
  <si>
    <t>0745</t>
  </si>
  <si>
    <t>0750</t>
  </si>
  <si>
    <t>0753</t>
  </si>
  <si>
    <t>0755</t>
  </si>
  <si>
    <t>0760</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</si>
  <si>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</si>
  <si>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</si>
  <si>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</si>
  <si>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</si>
  <si>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</si>
  <si>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</si>
  <si>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</si>
  <si>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</si>
  <si>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</si>
  <si>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</si>
  <si>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</si>
  <si>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</si>
  <si>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</si>
  <si>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</si>
  <si>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</si>
  <si>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</si>
  <si>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</si>
  <si>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</si>
  <si>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</si>
  <si>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</si>
  <si>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</si>
  <si>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</si>
  <si>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</si>
  <si>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</si>
  <si>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</si>
  <si>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</si>
  <si>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</si>
  <si>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</si>
  <si>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</si>
  <si>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</si>
  <si>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</si>
  <si>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</si>
  <si>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</si>
  <si>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</si>
  <si>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</si>
  <si>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</si>
  <si>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0494</t>
  </si>
  <si>
    <t>0496</t>
  </si>
  <si>
    <t>0497</t>
  </si>
  <si>
    <t>Poverty Number</t>
  </si>
  <si>
    <t>Targeted Grant</t>
  </si>
  <si>
    <t>5-17 Population</t>
  </si>
  <si>
    <t>Poverty Percentage</t>
  </si>
  <si>
    <t>Concentration Grant</t>
  </si>
  <si>
    <t>0477</t>
  </si>
  <si>
    <t>Saint Vincent's Home</t>
  </si>
  <si>
    <t xml:space="preserve">YOU, Inc. Grafton House </t>
  </si>
  <si>
    <t>Frederic L. Chamberlain School</t>
  </si>
  <si>
    <t>Brandon Residential Treatment Ctr</t>
  </si>
  <si>
    <t>Walker Home and School</t>
  </si>
  <si>
    <t>DARE Family Services</t>
  </si>
  <si>
    <t>The Second Step</t>
  </si>
  <si>
    <t>Gandara Ctr Maple House Program</t>
  </si>
  <si>
    <t>Burncoat Family Center</t>
  </si>
  <si>
    <t>Robert F Kennedy Action Corps</t>
  </si>
  <si>
    <t>Stetson School</t>
  </si>
  <si>
    <t>Arlington</t>
  </si>
  <si>
    <t>Berkley</t>
  </si>
  <si>
    <t>Boston</t>
  </si>
  <si>
    <t>Boylston</t>
  </si>
  <si>
    <t>Brockton</t>
  </si>
  <si>
    <t>Concord</t>
  </si>
  <si>
    <t>Fall River</t>
  </si>
  <si>
    <t>Fitchburg</t>
  </si>
  <si>
    <t>Framingham</t>
  </si>
  <si>
    <t>Grafton</t>
  </si>
  <si>
    <t>Holyoke</t>
  </si>
  <si>
    <t>Leicester</t>
  </si>
  <si>
    <t>Lexington</t>
  </si>
  <si>
    <t>Lowell</t>
  </si>
  <si>
    <t>Methuen</t>
  </si>
  <si>
    <t>Natick</t>
  </si>
  <si>
    <t>Needham</t>
  </si>
  <si>
    <t>Newburyport</t>
  </si>
  <si>
    <t>Newton</t>
  </si>
  <si>
    <t>Oxford</t>
  </si>
  <si>
    <t>Plymouth</t>
  </si>
  <si>
    <t>Springfield</t>
  </si>
  <si>
    <t>Taunton</t>
  </si>
  <si>
    <t>Walpole</t>
  </si>
  <si>
    <t>Westborough</t>
  </si>
  <si>
    <t>Weymouth</t>
  </si>
  <si>
    <t>Winchendon</t>
  </si>
  <si>
    <t>Worcester</t>
  </si>
  <si>
    <t>Nashoba</t>
  </si>
  <si>
    <t>Quabbin</t>
  </si>
  <si>
    <t>District</t>
  </si>
  <si>
    <t>Name of State Agency</t>
  </si>
  <si>
    <t>Hampden County Correctional</t>
  </si>
  <si>
    <t>Middlesex County House of Correction</t>
  </si>
  <si>
    <t>Berkshire County Sheriff's Office</t>
  </si>
  <si>
    <t>Hampshire County Sheriff's Office</t>
  </si>
  <si>
    <t>Department of Youth Services</t>
  </si>
  <si>
    <t>DOC Div of Inmate Training &amp; Education</t>
  </si>
  <si>
    <t>Greenfield</t>
  </si>
  <si>
    <t>Sandwich</t>
  </si>
  <si>
    <t>0499</t>
  </si>
  <si>
    <t>Pentucket</t>
  </si>
  <si>
    <t>Wachusett</t>
  </si>
  <si>
    <t>Gandara Ctr Holyoke Starr</t>
  </si>
  <si>
    <t xml:space="preserve">Devereux </t>
  </si>
  <si>
    <t>Norfolk County Sheriff's Office</t>
  </si>
  <si>
    <t>You, Inc. Oxford House</t>
  </si>
  <si>
    <t xml:space="preserve">Nashoba </t>
  </si>
  <si>
    <t>Germaine Lawrence School</t>
  </si>
  <si>
    <t>Lindencroft</t>
  </si>
  <si>
    <t>YOU, Inc. Adolescent Bridge Home Flagg House</t>
  </si>
  <si>
    <t>Meadowridge Walden St School for Girls</t>
  </si>
  <si>
    <t>Fall River Deaconess Home</t>
  </si>
  <si>
    <t>Wayside Corporate</t>
  </si>
  <si>
    <t>Gandara Ctr Victory House Program</t>
  </si>
  <si>
    <t>Gandara Ctr Mooreland STARR</t>
  </si>
  <si>
    <t>Survival STARR Shelter Baystate Comm Services</t>
  </si>
  <si>
    <t xml:space="preserve">YOU Cottage Hill Academy </t>
  </si>
  <si>
    <t>YOU Carol Schmidt Village</t>
  </si>
  <si>
    <t>YOU Joy &amp; Robert Wetzel Center</t>
  </si>
  <si>
    <t>YOU Latency Bridge Program</t>
  </si>
  <si>
    <t>Highland Grace House</t>
  </si>
  <si>
    <t>Dr Franklin Perkins School</t>
  </si>
  <si>
    <t>Franklin County House of Correction</t>
  </si>
  <si>
    <t>0616</t>
  </si>
  <si>
    <t>0763</t>
  </si>
  <si>
    <t>Eligibility:</t>
  </si>
  <si>
    <t>Eligibility Criteria:</t>
  </si>
  <si>
    <r>
      <t>Basic Grant</t>
    </r>
    <r>
      <rPr>
        <sz val="10"/>
        <rFont val="Arial"/>
        <family val="2"/>
      </rPr>
      <t>:</t>
    </r>
    <r>
      <rPr>
        <b/>
        <sz val="10"/>
        <rFont val="Arial"/>
        <family val="2"/>
      </rPr>
      <t xml:space="preserve"> </t>
    </r>
    <r>
      <rPr>
        <sz val="10"/>
        <rFont val="Arial"/>
        <family val="2"/>
      </rPr>
      <t>10 or more students in poverty, representing 2 percent or higher of age 5-17 population</t>
    </r>
  </si>
  <si>
    <r>
      <t>Targeted Grant</t>
    </r>
    <r>
      <rPr>
        <sz val="10"/>
        <rFont val="Arial"/>
        <family val="2"/>
      </rPr>
      <t>: 10 or more students in poverty, representing 5 percent or higher of age 5-17 population</t>
    </r>
  </si>
  <si>
    <r>
      <t>Education Finance Incentive Grant (EFIG)</t>
    </r>
    <r>
      <rPr>
        <sz val="10"/>
        <rFont val="Arial"/>
        <family val="2"/>
      </rPr>
      <t>: 10 or more students in poverty, representing 5 percent or higher of age 5-17 population</t>
    </r>
  </si>
  <si>
    <t>Adjusting Census Data for Charter and Regional Vocational Schools:</t>
  </si>
  <si>
    <t>Hold-Harmless Provision</t>
  </si>
  <si>
    <t>Poverty 
Percentage</t>
  </si>
  <si>
    <t>= &gt; 30%</t>
  </si>
  <si>
    <t>Data Definitions</t>
  </si>
  <si>
    <t>Data Element</t>
  </si>
  <si>
    <t>Definition</t>
  </si>
  <si>
    <t>The number of students in poverty divided by the 5-17 population.</t>
  </si>
  <si>
    <t>Basic Grant</t>
  </si>
  <si>
    <t>Neglected</t>
  </si>
  <si>
    <t>Based on the annual Neglected and Delinquent Survey, the Department calculates the per pupil expenditure of the Basic grant for all districts with a neglected population. The district then appropriates from the Basic Grant the amount per pupil for the number of neglected students residing in the district to the neglected site in the survey. (See Neglected and Delinquent Sites worksheet for site allocations.)</t>
  </si>
  <si>
    <t>Education Finance Incentive Grant (EFIG)</t>
  </si>
  <si>
    <t>Total amount for Title I, Part A in the regular Title I allocation. These funds do not include district Delinquent (Title I, Part D, Subpart 2) allocation amounts.</t>
  </si>
  <si>
    <t>Delinquent Allocation</t>
  </si>
  <si>
    <t>Title I, Part D, Subpart 2. The state per pupil expenditure multiplied by the number of students in the site. The allocation is in addition to the district Part A grants. (See Neglected and Delinquent Sites worksheet for site allocations.)</t>
  </si>
  <si>
    <t>Neglected and Delinquent Sites Worksheet</t>
  </si>
  <si>
    <t>Neglected Count</t>
  </si>
  <si>
    <t>Total neglected population at the site.</t>
  </si>
  <si>
    <t xml:space="preserve">Neglected Amount </t>
  </si>
  <si>
    <t>The per pupil expenditure of the district's Basic Grant multiplied by the number of neglected students at the site.</t>
  </si>
  <si>
    <t>Delinquent Count</t>
  </si>
  <si>
    <t xml:space="preserve">Total delinquent population at the site. </t>
  </si>
  <si>
    <t>Delinquent Amount</t>
  </si>
  <si>
    <t>The state per pupil expenditure multiplied by the number of students at the site. The allocation is in addition to district Part A grants.</t>
  </si>
  <si>
    <t>State Agencies Worksheet</t>
  </si>
  <si>
    <t>Allocation</t>
  </si>
  <si>
    <t>The state per pupil expenditure multiplied by the number of students in the facility.</t>
  </si>
  <si>
    <t>District Name</t>
  </si>
  <si>
    <t>Total Title I Allocation</t>
  </si>
  <si>
    <t>0409</t>
  </si>
  <si>
    <t>0411</t>
  </si>
  <si>
    <t>0417</t>
  </si>
  <si>
    <t>0480</t>
  </si>
  <si>
    <t>0712</t>
  </si>
  <si>
    <t>Abington</t>
  </si>
  <si>
    <t>Acushnet</t>
  </si>
  <si>
    <t>Agawam</t>
  </si>
  <si>
    <t>Amesbury</t>
  </si>
  <si>
    <t>Amherst</t>
  </si>
  <si>
    <t>Andover</t>
  </si>
  <si>
    <t>Ashland</t>
  </si>
  <si>
    <t>Attleboro</t>
  </si>
  <si>
    <t>Auburn</t>
  </si>
  <si>
    <t>Avon</t>
  </si>
  <si>
    <t>Barnstable</t>
  </si>
  <si>
    <t>Bedford</t>
  </si>
  <si>
    <t>Belchertown</t>
  </si>
  <si>
    <t>Bellingham</t>
  </si>
  <si>
    <t>Belmont</t>
  </si>
  <si>
    <t>Berlin</t>
  </si>
  <si>
    <t>Beverly</t>
  </si>
  <si>
    <t>Billerica</t>
  </si>
  <si>
    <t>Bourne</t>
  </si>
  <si>
    <t>Boxford</t>
  </si>
  <si>
    <t>Braintree</t>
  </si>
  <si>
    <t>Brewster</t>
  </si>
  <si>
    <t>Brimfield</t>
  </si>
  <si>
    <t>Brookfield</t>
  </si>
  <si>
    <t>Brookline</t>
  </si>
  <si>
    <t>Burlington</t>
  </si>
  <si>
    <t>Cambridge</t>
  </si>
  <si>
    <t>Canton</t>
  </si>
  <si>
    <t>Carlisle</t>
  </si>
  <si>
    <t>Carver</t>
  </si>
  <si>
    <t>Chelmsford</t>
  </si>
  <si>
    <t>Chelsea</t>
  </si>
  <si>
    <t>Chicopee</t>
  </si>
  <si>
    <t>Clarksburg</t>
  </si>
  <si>
    <t>Clinton</t>
  </si>
  <si>
    <t>Cohasset</t>
  </si>
  <si>
    <t>Conway</t>
  </si>
  <si>
    <t>Danvers</t>
  </si>
  <si>
    <t>Dartmouth</t>
  </si>
  <si>
    <t>Dedham</t>
  </si>
  <si>
    <t>Deerfield</t>
  </si>
  <si>
    <t>Douglas</t>
  </si>
  <si>
    <t>Dover</t>
  </si>
  <si>
    <t>Dracut</t>
  </si>
  <si>
    <t>Duxbury</t>
  </si>
  <si>
    <t>East Bridgewater</t>
  </si>
  <si>
    <t>Eastham</t>
  </si>
  <si>
    <t>Easthampton</t>
  </si>
  <si>
    <t>East Longmeadow</t>
  </si>
  <si>
    <t>Easton</t>
  </si>
  <si>
    <t>Edgartown</t>
  </si>
  <si>
    <t>Erving</t>
  </si>
  <si>
    <t>Everett</t>
  </si>
  <si>
    <t>Fairhaven</t>
  </si>
  <si>
    <t>Falmouth</t>
  </si>
  <si>
    <t>Florida</t>
  </si>
  <si>
    <t>Foxborough</t>
  </si>
  <si>
    <t>Franklin</t>
  </si>
  <si>
    <t>Gardner</t>
  </si>
  <si>
    <t>Georgetown</t>
  </si>
  <si>
    <t>Gloucester</t>
  </si>
  <si>
    <t>Gosnold</t>
  </si>
  <si>
    <t>Granby</t>
  </si>
  <si>
    <t>Hadley</t>
  </si>
  <si>
    <t>Halifax</t>
  </si>
  <si>
    <t>Hancock</t>
  </si>
  <si>
    <t>Hanover</t>
  </si>
  <si>
    <t>Harvard</t>
  </si>
  <si>
    <t>Hatfield</t>
  </si>
  <si>
    <t>Haverhill</t>
  </si>
  <si>
    <t>Hingham</t>
  </si>
  <si>
    <t>Holbrook</t>
  </si>
  <si>
    <t>Holland</t>
  </si>
  <si>
    <t>Holliston</t>
  </si>
  <si>
    <t>Hopedale</t>
  </si>
  <si>
    <t>Hopkinton</t>
  </si>
  <si>
    <t>Hudson</t>
  </si>
  <si>
    <t>Hull</t>
  </si>
  <si>
    <t>Ipswich</t>
  </si>
  <si>
    <t>Kingston</t>
  </si>
  <si>
    <t>Lanesborough</t>
  </si>
  <si>
    <t>Lawrence</t>
  </si>
  <si>
    <t>Lee</t>
  </si>
  <si>
    <t>Lenox</t>
  </si>
  <si>
    <t>Leominster</t>
  </si>
  <si>
    <t>Leverett</t>
  </si>
  <si>
    <t>Lincoln</t>
  </si>
  <si>
    <t>Littleton</t>
  </si>
  <si>
    <t>Longmeadow</t>
  </si>
  <si>
    <t>Ludlow</t>
  </si>
  <si>
    <t>Lunenburg</t>
  </si>
  <si>
    <t>Lynn</t>
  </si>
  <si>
    <t>Lynnfield</t>
  </si>
  <si>
    <t>Malden</t>
  </si>
  <si>
    <t>Mansfield</t>
  </si>
  <si>
    <t>Marblehead</t>
  </si>
  <si>
    <t>Marion</t>
  </si>
  <si>
    <t>Marlborough</t>
  </si>
  <si>
    <t>Marshfield</t>
  </si>
  <si>
    <t>Mashpee</t>
  </si>
  <si>
    <t>Mattapoisett</t>
  </si>
  <si>
    <t>Maynard</t>
  </si>
  <si>
    <t>Medfield</t>
  </si>
  <si>
    <t>Medford</t>
  </si>
  <si>
    <t>Medway</t>
  </si>
  <si>
    <t>Melrose</t>
  </si>
  <si>
    <t>Middleborough</t>
  </si>
  <si>
    <t>Middleton</t>
  </si>
  <si>
    <t>Milford</t>
  </si>
  <si>
    <t>Millbury</t>
  </si>
  <si>
    <t>Millis</t>
  </si>
  <si>
    <t>Milton</t>
  </si>
  <si>
    <t>Monson</t>
  </si>
  <si>
    <t>Nahant</t>
  </si>
  <si>
    <t>Nantucket</t>
  </si>
  <si>
    <t>New Bedford</t>
  </si>
  <si>
    <t>Norfolk</t>
  </si>
  <si>
    <t>North Adams</t>
  </si>
  <si>
    <t>Northampton</t>
  </si>
  <si>
    <t>North Andover</t>
  </si>
  <si>
    <t>North Attleborough</t>
  </si>
  <si>
    <t>Northborough</t>
  </si>
  <si>
    <t>Northbridge</t>
  </si>
  <si>
    <t>North Brookfield</t>
  </si>
  <si>
    <t>North Reading</t>
  </si>
  <si>
    <t>Norton</t>
  </si>
  <si>
    <t>Norwell</t>
  </si>
  <si>
    <t>Norwood</t>
  </si>
  <si>
    <t>Oak Bluffs</t>
  </si>
  <si>
    <t>Orange</t>
  </si>
  <si>
    <t>Orleans</t>
  </si>
  <si>
    <t>Palmer</t>
  </si>
  <si>
    <t>Peabody</t>
  </si>
  <si>
    <t>Pelham</t>
  </si>
  <si>
    <t>Pembroke</t>
  </si>
  <si>
    <t>Petersham</t>
  </si>
  <si>
    <t>Pittsfield</t>
  </si>
  <si>
    <t>Plainville</t>
  </si>
  <si>
    <t>Plympton</t>
  </si>
  <si>
    <t>Provincetown</t>
  </si>
  <si>
    <t>Quincy</t>
  </si>
  <si>
    <t>Randolph</t>
  </si>
  <si>
    <t>Reading</t>
  </si>
  <si>
    <t>Revere</t>
  </si>
  <si>
    <t>Richmond</t>
  </si>
  <si>
    <t>Rochester</t>
  </si>
  <si>
    <t>Rockland</t>
  </si>
  <si>
    <t>Rockport</t>
  </si>
  <si>
    <t>Rowe</t>
  </si>
  <si>
    <t>Salem</t>
  </si>
  <si>
    <t>Saugus</t>
  </si>
  <si>
    <t>Savoy</t>
  </si>
  <si>
    <t>Scituate</t>
  </si>
  <si>
    <t>Seekonk</t>
  </si>
  <si>
    <t>Sharon</t>
  </si>
  <si>
    <t>Sherborn</t>
  </si>
  <si>
    <t>Shrewsbury</t>
  </si>
  <si>
    <t>Shutesbury</t>
  </si>
  <si>
    <t>Somerset</t>
  </si>
  <si>
    <t>Somerville</t>
  </si>
  <si>
    <t>Southampton</t>
  </si>
  <si>
    <t>Southborough</t>
  </si>
  <si>
    <t>Southbridge</t>
  </si>
  <si>
    <t>South Hadley</t>
  </si>
  <si>
    <t>Stoneham</t>
  </si>
  <si>
    <t>Stoughton</t>
  </si>
  <si>
    <t>Sturbridge</t>
  </si>
  <si>
    <t>Sudbury</t>
  </si>
  <si>
    <t>Sunderland</t>
  </si>
  <si>
    <t>Sutton</t>
  </si>
  <si>
    <t>Swampscott</t>
  </si>
  <si>
    <t>Swansea</t>
  </si>
  <si>
    <t>Tewksbury</t>
  </si>
  <si>
    <t>Tisbury</t>
  </si>
  <si>
    <t>Topsfield</t>
  </si>
  <si>
    <t>Truro</t>
  </si>
  <si>
    <t>Tyngsborough</t>
  </si>
  <si>
    <t>Uxbridge</t>
  </si>
  <si>
    <t>Wakefield</t>
  </si>
  <si>
    <t>Wales</t>
  </si>
  <si>
    <t>Waltham</t>
  </si>
  <si>
    <t>Ware</t>
  </si>
  <si>
    <t>Wareham</t>
  </si>
  <si>
    <t>Watertown</t>
  </si>
  <si>
    <t>Wayland</t>
  </si>
  <si>
    <t>Webster</t>
  </si>
  <si>
    <t>Wellesley</t>
  </si>
  <si>
    <t>Wellfleet</t>
  </si>
  <si>
    <t>West Boylston</t>
  </si>
  <si>
    <t>West Bridgewater</t>
  </si>
  <si>
    <t>Westfield</t>
  </si>
  <si>
    <t>Westford</t>
  </si>
  <si>
    <t>Westhampton</t>
  </si>
  <si>
    <t>Weston</t>
  </si>
  <si>
    <t>Westport</t>
  </si>
  <si>
    <t>West Springfield</t>
  </si>
  <si>
    <t>Westwood</t>
  </si>
  <si>
    <t>Whately</t>
  </si>
  <si>
    <t>Williamsburg</t>
  </si>
  <si>
    <t>Williamstown</t>
  </si>
  <si>
    <t>Wilmington</t>
  </si>
  <si>
    <t>Winchester</t>
  </si>
  <si>
    <t>Winthrop</t>
  </si>
  <si>
    <t>Woburn</t>
  </si>
  <si>
    <t>Wrentham</t>
  </si>
  <si>
    <t>Northampton-Smith Vocational Agricultural</t>
  </si>
  <si>
    <t>Acton-Boxborough</t>
  </si>
  <si>
    <t>Adams-Cheshire</t>
  </si>
  <si>
    <t>Amherst-Pelham</t>
  </si>
  <si>
    <t>Ashburnham-Westminster</t>
  </si>
  <si>
    <t>Athol-Royalston</t>
  </si>
  <si>
    <t>Ayer Shirley School District</t>
  </si>
  <si>
    <t>Berkshire Hills</t>
  </si>
  <si>
    <t>Berlin-Boylston</t>
  </si>
  <si>
    <t>Blackstone-Millville</t>
  </si>
  <si>
    <t>Bridgewater-Raynham</t>
  </si>
  <si>
    <t>Chesterfield-Goshen</t>
  </si>
  <si>
    <t>Central Berkshire</t>
  </si>
  <si>
    <t>Concord-Carlisle</t>
  </si>
  <si>
    <t>Dennis-Yarmouth</t>
  </si>
  <si>
    <t>Dighton-Rehoboth</t>
  </si>
  <si>
    <t>Dover-Sherborn</t>
  </si>
  <si>
    <t>Dudley-Charlton Reg</t>
  </si>
  <si>
    <t>Nauset</t>
  </si>
  <si>
    <t>Freetown-Lakeville</t>
  </si>
  <si>
    <t>Frontier</t>
  </si>
  <si>
    <t>Gateway</t>
  </si>
  <si>
    <t>Groton-Dunstable</t>
  </si>
  <si>
    <t>Gill-Montague</t>
  </si>
  <si>
    <t>Hamilton-Wenham</t>
  </si>
  <si>
    <t>Hampden-Wilbraham</t>
  </si>
  <si>
    <t>Hampshire</t>
  </si>
  <si>
    <t>Hawlemont</t>
  </si>
  <si>
    <t>King Philip</t>
  </si>
  <si>
    <t>Lincoln-Sudbury</t>
  </si>
  <si>
    <t>Manchester Essex Regional</t>
  </si>
  <si>
    <t>Masconomet</t>
  </si>
  <si>
    <t>Mendon-Upton</t>
  </si>
  <si>
    <t>Mount Greylock</t>
  </si>
  <si>
    <t>Mohawk Trail</t>
  </si>
  <si>
    <t>Narragansett</t>
  </si>
  <si>
    <t>New Salem-Wendell</t>
  </si>
  <si>
    <t>Northboro-Southboro</t>
  </si>
  <si>
    <t>North Middlesex</t>
  </si>
  <si>
    <t>Old Rochester</t>
  </si>
  <si>
    <t>Pioneer Valley</t>
  </si>
  <si>
    <t>Ralph C Mahar</t>
  </si>
  <si>
    <t>Silver Lake</t>
  </si>
  <si>
    <t>Somerset Berkley Regional School District</t>
  </si>
  <si>
    <t>Southern Berkshire</t>
  </si>
  <si>
    <t>Spencer-E Brookfield</t>
  </si>
  <si>
    <t>Tantasqua</t>
  </si>
  <si>
    <t>Triton</t>
  </si>
  <si>
    <t>Up-Island Regional</t>
  </si>
  <si>
    <t>Quaboag Regional</t>
  </si>
  <si>
    <t>Whitman-Hanson</t>
  </si>
  <si>
    <t>Assabet Valley Regional Vocational Technical</t>
  </si>
  <si>
    <t>Blue Hills Regional Vocational Technical</t>
  </si>
  <si>
    <t>Cape Cod Regional Vocational Technical</t>
  </si>
  <si>
    <t>Greater Lowell Regional Vocational Technical</t>
  </si>
  <si>
    <t>Minuteman Regional Vocational Technical</t>
  </si>
  <si>
    <t>Montachusett Regional Vocational Technical</t>
  </si>
  <si>
    <t>Nashoba Valley Regional Vocational Technical</t>
  </si>
  <si>
    <t>Old Colony Regional Vocational Technical</t>
  </si>
  <si>
    <t>Pathfinder Regional Vocational Technical</t>
  </si>
  <si>
    <t>Southeastern Regional Vocational Technical</t>
  </si>
  <si>
    <t>South Shore Regional Vocational Technical</t>
  </si>
  <si>
    <t>Tri County Regional Vocational Technical</t>
  </si>
  <si>
    <t>Upper Cape Cod Regional Vocational Technical</t>
  </si>
  <si>
    <t>Whittier Regional Vocational Technical</t>
  </si>
  <si>
    <t>Bristol County Agricultural</t>
  </si>
  <si>
    <t>Norfolk County Agricultural</t>
  </si>
  <si>
    <t>Blackstone Valley Regional Vocational Technical</t>
  </si>
  <si>
    <t>Bristol-Plymouth Regional Vocational Technical</t>
  </si>
  <si>
    <t>Greater Fall River Regional Vocational Technical</t>
  </si>
  <si>
    <t>Greater Lawrence Regional Vocational Technical</t>
  </si>
  <si>
    <t>Greater New Bedford Regional Vocational Technical</t>
  </si>
  <si>
    <t>Northern Berkshire Regional Vocational Technical</t>
  </si>
  <si>
    <t>Northeast Metropolitan Regional Vocational Technical</t>
  </si>
  <si>
    <t>Shawsheen Valley Regional Vocational Technical</t>
  </si>
  <si>
    <t>Attleboro Center</t>
  </si>
  <si>
    <t>Meadowridge Pelham Academy</t>
  </si>
  <si>
    <t>Southeast Campus School</t>
  </si>
  <si>
    <t>McAuley Nazareth Home</t>
  </si>
  <si>
    <t>10 or more students in poverty and a poverty percentage of 2 percent or greater</t>
  </si>
  <si>
    <t xml:space="preserve">6,500 or more students in poverty or a poverty percentage of 15 percent or higher. If the district becomes ineligible for the grant, then the hold-harmless provision applies for four years after the initial eligibility.  </t>
  </si>
  <si>
    <t>10 or more students in poverty and a poverty percentage of 5 percent or greater.</t>
  </si>
  <si>
    <t>2-14.95%</t>
  </si>
  <si>
    <t>15-29.95%</t>
  </si>
  <si>
    <t>0407</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</si>
  <si>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</si>
  <si>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</si>
  <si>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</si>
  <si>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</si>
  <si>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</si>
  <si>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</si>
  <si>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</si>
  <si>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</si>
  <si>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</si>
  <si>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Benjamin Banneker Charter Public (District)</t>
  </si>
  <si>
    <t>Boston Day and Evening Academy Charter (District)</t>
  </si>
  <si>
    <t>0426</t>
  </si>
  <si>
    <t>Community Day Charter Public School - Gateway (District)</t>
  </si>
  <si>
    <t>Barnstable Community Horace Mann Charter Public (District)</t>
  </si>
  <si>
    <t>KIPP Academy Lynn Charter (District)</t>
  </si>
  <si>
    <t>Advanced Math and Science Academy Charter (District)</t>
  </si>
  <si>
    <t>0431</t>
  </si>
  <si>
    <t>Community Day Charter Public School - R. Kingman Webster (District)</t>
  </si>
  <si>
    <t>Cape Cod Lighthouse Charter (District)</t>
  </si>
  <si>
    <t>Innovation Academy Charter (District)</t>
  </si>
  <si>
    <t>Community Charter School of Cambridge (District)</t>
  </si>
  <si>
    <t>Codman Academy Charter Public (District)</t>
  </si>
  <si>
    <t>Conservatory Lab Charter (District)</t>
  </si>
  <si>
    <t>Community Day Charter Public School - Prospect (District)</t>
  </si>
  <si>
    <t>Sabis International Charter (District)</t>
  </si>
  <si>
    <t>Neighborhood House Charter (District)</t>
  </si>
  <si>
    <t>Abby Kelley Foster Charter Public (District)</t>
  </si>
  <si>
    <t>Foxborough Regional Charter (District)</t>
  </si>
  <si>
    <t>Benjamin Franklin Classical Charter Public (District)</t>
  </si>
  <si>
    <t>Boston Collegiate Charter (District)</t>
  </si>
  <si>
    <t>Holyoke Community Charter (District)</t>
  </si>
  <si>
    <t>Lawrence Family Development Charter (District)</t>
  </si>
  <si>
    <t>Hill View Montessori Charter Public (District)</t>
  </si>
  <si>
    <t>Lowell Community Charter Public (District)</t>
  </si>
  <si>
    <t>Lowell Middlesex Academy Charter (District)</t>
  </si>
  <si>
    <t>0463</t>
  </si>
  <si>
    <t>KIPP Academy Boston Charter School (District)</t>
  </si>
  <si>
    <t>Marblehead Community Charter Public (District)</t>
  </si>
  <si>
    <t>Martha's Vineyard Charter (District)</t>
  </si>
  <si>
    <t>MATCH Charter Public School (District)</t>
  </si>
  <si>
    <t>Mystic Valley Regional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</si>
  <si>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</si>
  <si>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</si>
  <si>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</si>
  <si>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</si>
  <si>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</si>
  <si>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</si>
  <si>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</si>
  <si>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</si>
  <si>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</si>
  <si>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</si>
  <si>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</si>
  <si>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</si>
  <si>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Sturgis Charter Public (District)</t>
  </si>
  <si>
    <t>Atlantis Charter (District)</t>
  </si>
  <si>
    <t>Martin Luther King Jr. Charter School of Excellence (District)</t>
  </si>
  <si>
    <t>Phoenix Charter Academy (District)</t>
  </si>
  <si>
    <t>Pioneer Charter School of Science (District)</t>
  </si>
  <si>
    <t>Pioneer Valley Chinese Immersion Charter(District)</t>
  </si>
  <si>
    <t>0498</t>
  </si>
  <si>
    <t>Veritas Preparatory Charter School (District)</t>
  </si>
  <si>
    <t>Hampden Charter School of Science (District)</t>
  </si>
  <si>
    <t>Farmington River Reg</t>
  </si>
  <si>
    <t>Monomoy Regional School District</t>
  </si>
  <si>
    <t>Southwick-Tolland-Granville Regional School District</t>
  </si>
  <si>
    <t>Southern Worcester County Regional Vocational Technical</t>
  </si>
  <si>
    <r>
      <t xml:space="preserve">Delinquent Allocation </t>
    </r>
    <r>
      <rPr>
        <sz val="11"/>
        <rFont val="Calibri"/>
        <family val="2"/>
        <scheme val="minor"/>
      </rPr>
      <t>(Separate Allocation to Sites Distributed by Districts)</t>
    </r>
  </si>
  <si>
    <r>
      <t>Concentration Grant</t>
    </r>
    <r>
      <rPr>
        <sz val="10"/>
        <rFont val="Arial"/>
        <family val="2"/>
      </rPr>
      <t>: 6,500 students or more in poverty or a poverty percentage of 15 percent or higher of age 5-17 population</t>
    </r>
  </si>
  <si>
    <t>Barnstable County House of Correction</t>
  </si>
  <si>
    <t>Bristol County Sheriff's Office</t>
  </si>
  <si>
    <t>Plymouth County House of Correction</t>
  </si>
  <si>
    <t>Suffolk County House of Correction</t>
  </si>
  <si>
    <t>Essex County Sheriff's Department</t>
  </si>
  <si>
    <t>Worcester County Sheriff's Department</t>
  </si>
  <si>
    <t>High Point School</t>
  </si>
  <si>
    <t>Hillcrest Educational Centers</t>
  </si>
  <si>
    <t>Glenhaven Academy - JRI</t>
  </si>
  <si>
    <t>St. Ann's Home and School</t>
  </si>
  <si>
    <t>Brookside School</t>
  </si>
  <si>
    <t>Gandara Ctr Parkwood / Ft. Pleasant Transitions Group Home</t>
  </si>
  <si>
    <t>0817</t>
  </si>
  <si>
    <t>3501</t>
  </si>
  <si>
    <t>Paulo Freire Social Justice Charter School (District)</t>
  </si>
  <si>
    <t>3502</t>
  </si>
  <si>
    <t>Baystate Academy Charter Public School (District)</t>
  </si>
  <si>
    <t>3503</t>
  </si>
  <si>
    <t>Lowell Collegiate Charter School (District)</t>
  </si>
  <si>
    <t>3504</t>
  </si>
  <si>
    <t>3505</t>
  </si>
  <si>
    <t>UP Academy Charter School of Dorchester (District)</t>
  </si>
  <si>
    <t>3506</t>
  </si>
  <si>
    <t>Pioneer Charter School of Science II (PCSS-II) (District)</t>
  </si>
  <si>
    <t>3901</t>
  </si>
  <si>
    <t>3508</t>
  </si>
  <si>
    <t>3902</t>
  </si>
  <si>
    <t>TEC Connections Academy Commonwealth Virtual School District</t>
  </si>
  <si>
    <t>Longview Farm School</t>
  </si>
  <si>
    <t>3509</t>
  </si>
  <si>
    <t>3507</t>
  </si>
  <si>
    <t>Notes</t>
  </si>
  <si>
    <t>Site Name</t>
  </si>
  <si>
    <t xml:space="preserve">Dukes County House of Corrections </t>
  </si>
  <si>
    <t>Worthington</t>
  </si>
  <si>
    <t>Christa McAuliffe Charter Public (District)</t>
  </si>
  <si>
    <t>Helen Y. Davis Leadership Academy Charter Public (District)</t>
  </si>
  <si>
    <t>Brooke Charter School Roslindale (District)</t>
  </si>
  <si>
    <t>City on a Hill Charter Public School Circuit Street (District)</t>
  </si>
  <si>
    <t>Hilltown Cooperative Charter Public (District)</t>
  </si>
  <si>
    <t>Edward M. Kennedy Academy for Health Careers (Horace Mann Charter) (District)</t>
  </si>
  <si>
    <t>The Sizer School: A North Central Charter Essential (District)</t>
  </si>
  <si>
    <t>Global Learning Charter Public (District)</t>
  </si>
  <si>
    <t>Martha's Vineyard</t>
  </si>
  <si>
    <t>Essex North Shore Agricultural and Technical School District</t>
  </si>
  <si>
    <t>City on a Hill Charter Public School Dudley Square (District)</t>
  </si>
  <si>
    <t>City on a Hill Charter Public School New Bedford (District)</t>
  </si>
  <si>
    <t>Phoenix Academy Public Charter High School Springfield (District)</t>
  </si>
  <si>
    <t>Argosy Collegiate Charter School (District)</t>
  </si>
  <si>
    <t>Bentley Academy Charter School</t>
  </si>
  <si>
    <t>Massachusetts Virtual Academy at Greenfield Commonwealth Virtual District</t>
  </si>
  <si>
    <t>0349</t>
  </si>
  <si>
    <t>3511</t>
  </si>
  <si>
    <t xml:space="preserve"> </t>
  </si>
  <si>
    <t>LUK Crisis Center</t>
  </si>
  <si>
    <t>Gandara Ctr Choices</t>
  </si>
  <si>
    <t>Crystal Springs School</t>
  </si>
  <si>
    <t>--</t>
  </si>
  <si>
    <t>FY 2016 Percentage of FY 2015</t>
  </si>
  <si>
    <t>FY 2015 Final Title I, Part A Total</t>
  </si>
  <si>
    <t>FY 2014 Percentage of FY 2013</t>
  </si>
  <si>
    <t>FY 2013 Final Title I, Part A Total</t>
  </si>
  <si>
    <t>Newly eligible</t>
  </si>
  <si>
    <t>Did not claim</t>
  </si>
  <si>
    <r>
      <t xml:space="preserve">Four-Year Summary Worksheet - </t>
    </r>
    <r>
      <rPr>
        <i/>
        <u/>
        <sz val="10"/>
        <rFont val="Arial"/>
        <family val="2"/>
      </rPr>
      <t>For Informational Purposes Only</t>
    </r>
  </si>
  <si>
    <t>The U.S. Department of Education determines poverty percentages and district allocations only for cities, towns, and academic regional districts ("regular LEAs") using federal census data, as described above. States must then determine the age 5-17 populations, poverty counts, poverty percentages and initial allocation amounts for each of the four Title I grants for all charter and vocational schools in the state. Using the town of residence field in the Student Information Management System (SIMS), the Massachusetts Department of Elementary and Secondary Education (ESE) can identify districts that “send” students to charter and regional vocational schools. Per federal rules, ESE adjusts the census population correspondingly for the sending districts. Poverty counts for charter and regional vocational schools are calculated proportionally using students identified as economically disadvantaged based on participation in one or more of the following state-administered support programs: the Supplemental Nutrition Assistance Program (SNAP), Transitional Assistance for Families with Dependent Children (TAFDC), the Department of Children and Families' foster care program, and MassHealth (Medicaid).</t>
  </si>
  <si>
    <r>
      <t xml:space="preserve">Neglected </t>
    </r>
    <r>
      <rPr>
        <sz val="11"/>
        <rFont val="Calibri"/>
        <family val="2"/>
        <scheme val="minor"/>
      </rPr>
      <t>(Included in the Basic Grant Award)</t>
    </r>
  </si>
  <si>
    <t>Education Finance &amp; Incentive Grant (EFIG)</t>
  </si>
  <si>
    <t>FY 2016 Final Title I, Part A Total</t>
  </si>
  <si>
    <t>FY 2017 Percentage of FY 2016</t>
  </si>
  <si>
    <t>Sizer School: A North Central Charter Essential (District)</t>
  </si>
  <si>
    <t>Pioneer Valley Chinese Immersion Charter (District)</t>
  </si>
  <si>
    <t>3510</t>
  </si>
  <si>
    <t>Springfield Preparatory Charter School (District)</t>
  </si>
  <si>
    <t>Bentley Academy Charter School (District)</t>
  </si>
  <si>
    <t>Harrington House</t>
  </si>
  <si>
    <t>Roxbury House</t>
  </si>
  <si>
    <t>The Children's Community Support Collab.</t>
  </si>
  <si>
    <t>Swansea Wood School</t>
  </si>
  <si>
    <t>Waltham House</t>
  </si>
  <si>
    <t>MA Academy for Math and Science</t>
  </si>
  <si>
    <t>FY 2018 Title I, Parts A &amp; D Grant Allocations - Overview</t>
  </si>
  <si>
    <t>This workbook contains information regarding FY 2018 Title I allocations for Massachusetts school districts and state agencies receiving Title I, Part D (Neglected and Delinquent) funds. The 'District Allocations' worksheet details district Title I, Part A allocations, and the 'Neglected and Delinquent Sites' and 'State Agencies' worksheets list Neglected and Delinquent allocations by site.</t>
  </si>
  <si>
    <t xml:space="preserve">Eligibility requirements for each of the Title I grants are based on federal population and poverty census data for children ages 5 through 17. Please note that the federal poverty calculations differ from the Massachusetts economically disadvantaged definition which uses student participation in one or more of the following state-administered programs: the Supplemental Nutrition Assistance Program (SNAP), Transitional Assistance for Families with Dependent Children (TAFDC), the Department of Children and Families' foster care program, and MassHealth (Medicaid). FY 2018 Title I allocations are based on 2015 federal census estimates of poverty, and October 2016 data on the number of children residing in locally operated institutions for neglected and delinquent children, foster homes, and non-Census data on families above poverty receiving assistance under the Temporary Assistance for Needy Families program. </t>
  </si>
  <si>
    <t>The hold-harmless provision under Title I, Part A limits the reduction of a district's allocation compared to the previous year. The hold-harmless provision is applied separately to each of the four Title I, Part A grants, and is only applicable if a district meets the eligibility requirements for the particular grant. An eligible district's hold-harmless level is determined based on its poverty percentage, as outlined in the table below. To view the poverty percentage for an individual district, see column F in the FY18 District Allocations worksheet contained in this workbook.</t>
  </si>
  <si>
    <t>Percentage of                    FY 2017 Allocation</t>
  </si>
  <si>
    <r>
      <t xml:space="preserve">District Allocations Worksheet - </t>
    </r>
    <r>
      <rPr>
        <i/>
        <u/>
        <sz val="10"/>
        <rFont val="Arial"/>
        <family val="2"/>
      </rPr>
      <t>For Grant Applications Using FY18 Title I Application Workbook (Fund Code 305)</t>
    </r>
  </si>
  <si>
    <t>Based on the income year 2015 Census estimates provided by the United States Department of Education (ED) and adjusted for charter and vocational schools.</t>
  </si>
  <si>
    <t xml:space="preserve">Based on the income year 2015 Census estimates provided by ED and adjusted for charter and vocational schools. </t>
  </si>
  <si>
    <t>FY 2018 Title I Part A Total</t>
  </si>
  <si>
    <r>
      <t xml:space="preserve">Total Title I regular allocation including Delinquent (Title I, Part D, Subpart 2) amounts. </t>
    </r>
    <r>
      <rPr>
        <b/>
        <sz val="10"/>
        <rFont val="Arial"/>
        <family val="2"/>
      </rPr>
      <t>Districts must apply for this amount (or less) when using the FY18 Title I Application Workbook (Fund Code 305).</t>
    </r>
  </si>
  <si>
    <t>FY 2018 Title I, Part A Allocation</t>
  </si>
  <si>
    <t>Total amount for Title I, Part A in the FY 2018 Title I allocation. These funds do not include district Delinquent (Title I, Part D, Subpart 2) allocation amounts.</t>
  </si>
  <si>
    <t xml:space="preserve">Final FY 2015, FY 2016, and FY 2017 Title I, Part A allocations, excluding district Delinquent (Title I, Part D, Subpart 2) funds, but including reallocated funds from districts that did not accept Title I funds, and remaining funds from the state's New and Expanding Charter School account. </t>
  </si>
  <si>
    <t>FY 2015-17 Final Title I, Part A Allocation</t>
  </si>
  <si>
    <t>FY 2015 - FY 2018 Title I, Part A Allocations: Four-Year Summary</t>
  </si>
  <si>
    <t>Last updated 7.12.2017</t>
  </si>
  <si>
    <t>FY 2018 Title I,  Part D Subpart 1 State Agency Allocations</t>
  </si>
  <si>
    <t>Last updated July 2017</t>
  </si>
  <si>
    <t xml:space="preserve">FY18 Delinquent Count </t>
  </si>
  <si>
    <t xml:space="preserve">FY18 Allocation </t>
  </si>
  <si>
    <t>FY 2018 LEA Neglected and Delinquent Site Allocations</t>
  </si>
  <si>
    <t>FY18 Neglected Count</t>
  </si>
  <si>
    <t>FY18  Neglected Amount</t>
  </si>
  <si>
    <t>FY18 Delinquent Count</t>
  </si>
  <si>
    <t>FY18  Delinquent Amount</t>
  </si>
  <si>
    <t>FY 2018 Title I, Parts A &amp; D District Allocations</t>
  </si>
  <si>
    <t>2015 Census Data</t>
  </si>
  <si>
    <t>FY 2018 Title I Grant Allocations</t>
  </si>
  <si>
    <t>FY 2018 Title I, Part A Total Allocation</t>
  </si>
  <si>
    <r>
      <t xml:space="preserve">Total FY 2018 Title I Allocation </t>
    </r>
    <r>
      <rPr>
        <sz val="11"/>
        <rFont val="Calibri"/>
        <family val="2"/>
        <scheme val="minor"/>
      </rPr>
      <t>(Including the Delinquent Allocation)</t>
    </r>
    <r>
      <rPr>
        <b/>
        <sz val="11"/>
        <rFont val="Calibri"/>
        <family val="2"/>
        <scheme val="minor"/>
      </rPr>
      <t xml:space="preserve"> </t>
    </r>
  </si>
  <si>
    <t>JRI Meadowridge Academy</t>
  </si>
  <si>
    <t>Brooke Charter School (District)</t>
  </si>
  <si>
    <t>Ma Academy for Math and Science</t>
  </si>
  <si>
    <t>Tri-County Regional Vocational Technical</t>
  </si>
  <si>
    <t>Collegiate Charter School of Lowell (District)</t>
  </si>
  <si>
    <t>3513</t>
  </si>
  <si>
    <t>New Heights Charter School of Brockton (District)</t>
  </si>
  <si>
    <t>3514</t>
  </si>
  <si>
    <t>Libertas Academy Charter School (District)</t>
  </si>
  <si>
    <t>3515</t>
  </si>
  <si>
    <t>Old Sturbridge Academy Charter Public School (District)</t>
  </si>
  <si>
    <t>Preliminary allocation for new charter school</t>
  </si>
  <si>
    <t>FY 2018 Title I, Part A Total</t>
  </si>
  <si>
    <t>FY 2018 Percentage of FY 2017</t>
  </si>
  <si>
    <t>FY 2017 Final Title I, Part A Total</t>
  </si>
  <si>
    <t>Last updated July 18, 2017</t>
  </si>
</sst>
</file>

<file path=xl/styles.xml><?xml version="1.0" encoding="utf-8"?>
<styleSheet xmlns="http://schemas.openxmlformats.org/spreadsheetml/2006/main">
  <numFmts count="8">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0.0%"/>
    <numFmt numFmtId="168" formatCode="_(* #,##0_);_(* \(#,##0\);_(* &quot;-&quot;??_);_(@_)"/>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0"/>
      <name val="Arial"/>
      <family val="2"/>
    </font>
    <font>
      <b/>
      <sz val="10"/>
      <name val="Arial"/>
      <family val="2"/>
    </font>
    <font>
      <i/>
      <sz val="10"/>
      <name val="Arial"/>
      <family val="2"/>
    </font>
    <font>
      <sz val="11"/>
      <name val="Arial"/>
      <family val="2"/>
    </font>
    <font>
      <sz val="11"/>
      <name val="Times New Roman"/>
      <family val="1"/>
    </font>
    <font>
      <b/>
      <u/>
      <sz val="10"/>
      <name val="Arial"/>
      <family val="2"/>
    </font>
    <font>
      <i/>
      <u/>
      <sz val="10"/>
      <name val="Arial"/>
      <family val="2"/>
    </font>
    <font>
      <b/>
      <sz val="11"/>
      <name val="Times New Roman"/>
      <family val="1"/>
    </font>
    <font>
      <sz val="11"/>
      <name val="Calibri"/>
      <family val="2"/>
      <scheme val="minor"/>
    </font>
    <font>
      <b/>
      <sz val="11"/>
      <name val="Calibri"/>
      <family val="2"/>
      <scheme val="minor"/>
    </font>
    <font>
      <b/>
      <sz val="12"/>
      <name val="Calibri"/>
      <family val="2"/>
      <scheme val="minor"/>
    </font>
    <font>
      <sz val="12"/>
      <name val="Calibri"/>
      <family val="2"/>
      <scheme val="minor"/>
    </font>
    <font>
      <sz val="10"/>
      <name val="Arial"/>
      <family val="2"/>
    </font>
    <font>
      <sz val="10"/>
      <color theme="1"/>
      <name val="Calibri"/>
      <family val="2"/>
      <scheme val="minor"/>
    </font>
    <font>
      <b/>
      <sz val="11"/>
      <color theme="1"/>
      <name val="Calibri"/>
      <family val="2"/>
      <scheme val="minor"/>
    </font>
    <font>
      <sz val="11"/>
      <color rgb="FF000000"/>
      <name val="Calibri"/>
      <family val="2"/>
    </font>
    <font>
      <b/>
      <sz val="11"/>
      <color rgb="FF000000"/>
      <name val="Calibri"/>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indexed="64"/>
      </top>
      <bottom style="thin">
        <color theme="0" tint="-0.24994659260841701"/>
      </bottom>
      <diagonal/>
    </border>
  </borders>
  <cellStyleXfs count="13">
    <xf numFmtId="0" fontId="0" fillId="0" borderId="0"/>
    <xf numFmtId="44" fontId="9" fillId="0" borderId="0" applyFon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0" fontId="9" fillId="0" borderId="0"/>
    <xf numFmtId="9" fontId="9" fillId="0" borderId="0" applyFont="0" applyFill="0" applyBorder="0" applyAlignment="0" applyProtection="0"/>
    <xf numFmtId="43" fontId="23" fillId="0" borderId="0" applyFont="0" applyFill="0" applyBorder="0" applyAlignment="0" applyProtection="0"/>
    <xf numFmtId="0" fontId="6" fillId="0" borderId="0"/>
    <xf numFmtId="9" fontId="6" fillId="0" borderId="0" applyFont="0" applyFill="0" applyBorder="0" applyAlignment="0" applyProtection="0"/>
    <xf numFmtId="0" fontId="4" fillId="0" borderId="0"/>
  </cellStyleXfs>
  <cellXfs count="147">
    <xf numFmtId="0" fontId="0" fillId="0" borderId="0" xfId="0"/>
    <xf numFmtId="0" fontId="11" fillId="2" borderId="0" xfId="2" applyFill="1"/>
    <xf numFmtId="0" fontId="12" fillId="2" borderId="0" xfId="2" applyFont="1" applyFill="1" applyAlignment="1">
      <alignment vertical="center"/>
    </xf>
    <xf numFmtId="0" fontId="12" fillId="2" borderId="0" xfId="2" applyFont="1" applyFill="1" applyAlignment="1">
      <alignment wrapText="1"/>
    </xf>
    <xf numFmtId="0" fontId="11" fillId="2" borderId="0" xfId="2" applyFont="1" applyFill="1" applyAlignment="1">
      <alignment wrapText="1"/>
    </xf>
    <xf numFmtId="0" fontId="11" fillId="2" borderId="0" xfId="2" applyFont="1" applyFill="1"/>
    <xf numFmtId="0" fontId="12" fillId="2" borderId="0" xfId="2" applyFont="1" applyFill="1"/>
    <xf numFmtId="0" fontId="12" fillId="2" borderId="1" xfId="2" applyFont="1" applyFill="1" applyBorder="1" applyAlignment="1">
      <alignment horizontal="center" vertical="center" wrapText="1"/>
    </xf>
    <xf numFmtId="0" fontId="14" fillId="2" borderId="0" xfId="2" applyFont="1" applyFill="1" applyBorder="1" applyAlignment="1">
      <alignment wrapText="1"/>
    </xf>
    <xf numFmtId="9" fontId="11" fillId="2" borderId="1" xfId="2" applyNumberFormat="1" applyFont="1" applyFill="1" applyBorder="1" applyAlignment="1">
      <alignment horizontal="center" vertical="center" wrapText="1"/>
    </xf>
    <xf numFmtId="0" fontId="11" fillId="2" borderId="1" xfId="2" quotePrefix="1" applyFont="1" applyFill="1" applyBorder="1" applyAlignment="1">
      <alignment horizontal="center" vertical="center" wrapText="1"/>
    </xf>
    <xf numFmtId="0" fontId="10" fillId="2" borderId="0" xfId="2" applyFont="1" applyFill="1" applyBorder="1"/>
    <xf numFmtId="0" fontId="15" fillId="2" borderId="0" xfId="2" applyFont="1" applyFill="1" applyAlignment="1">
      <alignment wrapText="1"/>
    </xf>
    <xf numFmtId="0" fontId="15" fillId="2" borderId="0" xfId="2" applyFont="1" applyFill="1"/>
    <xf numFmtId="0" fontId="12" fillId="2" borderId="0" xfId="2" applyFont="1" applyFill="1" applyBorder="1" applyAlignment="1">
      <alignment horizontal="left" vertical="center"/>
    </xf>
    <xf numFmtId="0" fontId="12" fillId="2" borderId="0" xfId="2" applyFont="1" applyFill="1" applyAlignment="1">
      <alignment horizontal="left" vertical="center" wrapText="1"/>
    </xf>
    <xf numFmtId="0" fontId="18" fillId="2" borderId="0" xfId="2" applyFont="1" applyFill="1" applyAlignment="1">
      <alignment vertical="center"/>
    </xf>
    <xf numFmtId="0" fontId="11" fillId="2" borderId="0" xfId="2" applyFont="1" applyFill="1" applyBorder="1" applyAlignment="1">
      <alignment vertical="center"/>
    </xf>
    <xf numFmtId="0" fontId="11" fillId="2" borderId="0" xfId="2" applyFont="1" applyFill="1" applyAlignment="1">
      <alignment vertical="center" wrapText="1"/>
    </xf>
    <xf numFmtId="0" fontId="15" fillId="2" borderId="0" xfId="2" applyFont="1" applyFill="1" applyAlignment="1">
      <alignment vertical="center"/>
    </xf>
    <xf numFmtId="0" fontId="11" fillId="2" borderId="0" xfId="2" applyFont="1" applyFill="1" applyBorder="1" applyAlignment="1">
      <alignment vertical="center" wrapText="1"/>
    </xf>
    <xf numFmtId="0" fontId="12" fillId="2" borderId="0" xfId="2" applyFont="1" applyFill="1" applyBorder="1" applyAlignment="1">
      <alignment horizontal="center" vertical="center"/>
    </xf>
    <xf numFmtId="0" fontId="12" fillId="2" borderId="0" xfId="2" applyFont="1" applyFill="1" applyAlignment="1">
      <alignment horizontal="center" vertical="center" wrapText="1"/>
    </xf>
    <xf numFmtId="0" fontId="15" fillId="2" borderId="0" xfId="2" applyFont="1" applyFill="1" applyBorder="1"/>
    <xf numFmtId="0" fontId="9" fillId="2" borderId="1" xfId="2" applyFont="1" applyFill="1" applyBorder="1" applyAlignment="1">
      <alignment horizontal="center" vertical="center" wrapText="1"/>
    </xf>
    <xf numFmtId="0" fontId="9" fillId="2" borderId="0" xfId="2" applyFont="1" applyFill="1" applyAlignment="1">
      <alignment vertical="center" wrapText="1"/>
    </xf>
    <xf numFmtId="164" fontId="9" fillId="2" borderId="0" xfId="3" applyNumberFormat="1" applyFont="1" applyFill="1" applyBorder="1" applyAlignment="1">
      <alignment horizontal="left" vertical="center" wrapText="1"/>
    </xf>
    <xf numFmtId="0" fontId="19" fillId="3" borderId="0" xfId="0" applyFont="1" applyFill="1"/>
    <xf numFmtId="164" fontId="19" fillId="3" borderId="0" xfId="0" applyNumberFormat="1" applyFont="1" applyFill="1"/>
    <xf numFmtId="0" fontId="19" fillId="3" borderId="3" xfId="0" applyFont="1" applyFill="1" applyBorder="1"/>
    <xf numFmtId="0" fontId="19" fillId="3" borderId="0" xfId="2" applyFont="1" applyFill="1"/>
    <xf numFmtId="0" fontId="20" fillId="3" borderId="2" xfId="4" applyFont="1" applyFill="1" applyBorder="1" applyAlignment="1">
      <alignment horizontal="left" vertical="center"/>
    </xf>
    <xf numFmtId="0" fontId="20" fillId="3" borderId="2" xfId="4" applyFont="1" applyFill="1" applyBorder="1" applyAlignment="1">
      <alignment horizontal="right" vertical="center" wrapText="1"/>
    </xf>
    <xf numFmtId="0" fontId="20" fillId="3" borderId="2" xfId="4" applyFont="1" applyFill="1" applyBorder="1" applyAlignment="1">
      <alignment horizontal="right" vertical="center"/>
    </xf>
    <xf numFmtId="165" fontId="19" fillId="3" borderId="0" xfId="2" applyNumberFormat="1" applyFont="1" applyFill="1"/>
    <xf numFmtId="0" fontId="21" fillId="3" borderId="0" xfId="4" applyFont="1" applyFill="1" applyBorder="1" applyAlignment="1">
      <alignment horizontal="left" vertical="center"/>
    </xf>
    <xf numFmtId="0" fontId="20" fillId="3" borderId="0" xfId="0" applyFont="1" applyFill="1"/>
    <xf numFmtId="0" fontId="21" fillId="3" borderId="0" xfId="0" applyFont="1" applyFill="1" applyBorder="1" applyAlignment="1">
      <alignment horizontal="left" vertical="center"/>
    </xf>
    <xf numFmtId="0" fontId="19" fillId="3" borderId="5" xfId="0" applyFont="1" applyFill="1" applyBorder="1"/>
    <xf numFmtId="0" fontId="20" fillId="3" borderId="3" xfId="0" applyFont="1" applyFill="1" applyBorder="1"/>
    <xf numFmtId="0" fontId="20" fillId="3" borderId="2" xfId="0" applyFont="1" applyFill="1" applyBorder="1" applyAlignment="1">
      <alignment horizontal="right" vertical="center" wrapText="1"/>
    </xf>
    <xf numFmtId="0" fontId="19" fillId="3" borderId="0" xfId="0" applyFont="1" applyFill="1" applyAlignment="1">
      <alignment vertical="center"/>
    </xf>
    <xf numFmtId="0" fontId="20" fillId="3" borderId="2" xfId="0" applyFont="1" applyFill="1" applyBorder="1" applyAlignment="1">
      <alignment vertical="center" wrapText="1"/>
    </xf>
    <xf numFmtId="0" fontId="20" fillId="3" borderId="0" xfId="0" applyFont="1" applyFill="1" applyAlignment="1">
      <alignment vertical="center"/>
    </xf>
    <xf numFmtId="164" fontId="19" fillId="3" borderId="0" xfId="2" applyNumberFormat="1" applyFont="1" applyFill="1"/>
    <xf numFmtId="0" fontId="21" fillId="3" borderId="0" xfId="0" applyFont="1" applyFill="1"/>
    <xf numFmtId="49" fontId="20" fillId="3" borderId="2" xfId="0" applyNumberFormat="1" applyFont="1" applyFill="1" applyBorder="1" applyAlignment="1">
      <alignment vertical="center" wrapText="1"/>
    </xf>
    <xf numFmtId="49" fontId="20" fillId="3" borderId="2" xfId="0" applyNumberFormat="1" applyFont="1" applyFill="1" applyBorder="1" applyAlignment="1">
      <alignment horizontal="left" vertical="center"/>
    </xf>
    <xf numFmtId="164" fontId="20" fillId="3" borderId="3" xfId="0" applyNumberFormat="1" applyFont="1" applyFill="1" applyBorder="1"/>
    <xf numFmtId="0" fontId="20" fillId="3"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19" fillId="3" borderId="0" xfId="4" applyFont="1" applyFill="1" applyBorder="1" applyAlignment="1">
      <alignment horizontal="left" vertical="center"/>
    </xf>
    <xf numFmtId="0" fontId="19" fillId="3" borderId="0" xfId="0" applyFont="1" applyFill="1"/>
    <xf numFmtId="0" fontId="20" fillId="3" borderId="0" xfId="0" applyFont="1" applyFill="1" applyBorder="1" applyAlignment="1">
      <alignment horizontal="left" vertical="center"/>
    </xf>
    <xf numFmtId="0" fontId="19" fillId="3" borderId="0" xfId="0" applyFont="1" applyFill="1" applyBorder="1" applyAlignment="1">
      <alignment horizontal="right" vertical="center"/>
    </xf>
    <xf numFmtId="166" fontId="19" fillId="3" borderId="0" xfId="1" applyNumberFormat="1" applyFont="1" applyFill="1" applyBorder="1" applyAlignment="1">
      <alignment horizontal="right" vertical="center"/>
    </xf>
    <xf numFmtId="164" fontId="19" fillId="3" borderId="3" xfId="0" applyNumberFormat="1" applyFont="1" applyFill="1" applyBorder="1"/>
    <xf numFmtId="165" fontId="20" fillId="3" borderId="2" xfId="0" applyNumberFormat="1" applyFont="1" applyFill="1" applyBorder="1" applyAlignment="1">
      <alignment horizontal="center" vertical="center" wrapText="1" shrinkToFit="1"/>
    </xf>
    <xf numFmtId="3" fontId="20" fillId="3" borderId="2" xfId="0" applyNumberFormat="1" applyFont="1" applyFill="1" applyBorder="1" applyAlignment="1">
      <alignment horizontal="center" vertical="center" wrapText="1" shrinkToFit="1"/>
    </xf>
    <xf numFmtId="2" fontId="20" fillId="3" borderId="2" xfId="0" applyNumberFormat="1" applyFont="1" applyFill="1" applyBorder="1" applyAlignment="1">
      <alignment horizontal="center" vertical="center" wrapText="1" shrinkToFit="1"/>
    </xf>
    <xf numFmtId="164" fontId="20" fillId="3" borderId="2" xfId="0" applyNumberFormat="1" applyFont="1" applyFill="1" applyBorder="1" applyAlignment="1">
      <alignment horizontal="center" vertical="center" wrapText="1"/>
    </xf>
    <xf numFmtId="0" fontId="22" fillId="3" borderId="0" xfId="0" applyFont="1" applyFill="1" applyBorder="1" applyAlignment="1">
      <alignment horizontal="left" vertical="center"/>
    </xf>
    <xf numFmtId="0" fontId="20" fillId="3" borderId="2" xfId="0" applyFont="1" applyFill="1" applyBorder="1" applyAlignment="1">
      <alignment vertical="center"/>
    </xf>
    <xf numFmtId="0" fontId="19" fillId="3" borderId="0" xfId="0" applyFont="1" applyFill="1" applyBorder="1"/>
    <xf numFmtId="164" fontId="19" fillId="3" borderId="5" xfId="0" applyNumberFormat="1" applyFont="1" applyFill="1" applyBorder="1"/>
    <xf numFmtId="0" fontId="8" fillId="3" borderId="4" xfId="0" applyNumberFormat="1" applyFont="1" applyFill="1" applyBorder="1" applyAlignment="1">
      <alignment horizontal="left" indent="1"/>
    </xf>
    <xf numFmtId="0" fontId="8" fillId="3" borderId="3" xfId="0" applyNumberFormat="1" applyFont="1" applyFill="1" applyBorder="1" applyAlignment="1">
      <alignment horizontal="left" indent="1"/>
    </xf>
    <xf numFmtId="0" fontId="5" fillId="3" borderId="3" xfId="0" applyNumberFormat="1" applyFont="1" applyFill="1" applyBorder="1" applyAlignment="1">
      <alignment horizontal="left" indent="1"/>
    </xf>
    <xf numFmtId="0" fontId="7" fillId="3" borderId="3" xfId="0" applyNumberFormat="1" applyFont="1" applyFill="1" applyBorder="1" applyAlignment="1">
      <alignment horizontal="left" indent="1"/>
    </xf>
    <xf numFmtId="0" fontId="20" fillId="2" borderId="0" xfId="7" applyFont="1" applyFill="1"/>
    <xf numFmtId="0" fontId="20" fillId="2" borderId="0" xfId="7" applyFont="1" applyFill="1" applyAlignment="1">
      <alignment horizontal="center"/>
    </xf>
    <xf numFmtId="0" fontId="20" fillId="2" borderId="2" xfId="7" applyFont="1" applyFill="1" applyBorder="1" applyAlignment="1">
      <alignment horizontal="right" vertical="center" wrapText="1"/>
    </xf>
    <xf numFmtId="0" fontId="20" fillId="2" borderId="0" xfId="7" applyFont="1" applyFill="1" applyAlignment="1">
      <alignment vertical="center"/>
    </xf>
    <xf numFmtId="164" fontId="4" fillId="0" borderId="3" xfId="12" applyNumberFormat="1" applyFont="1" applyFill="1" applyBorder="1" applyAlignment="1">
      <alignment horizontal="right"/>
    </xf>
    <xf numFmtId="167" fontId="4" fillId="0" borderId="3" xfId="5" applyNumberFormat="1" applyFont="1" applyFill="1" applyBorder="1" applyAlignment="1">
      <alignment horizontal="right"/>
    </xf>
    <xf numFmtId="0" fontId="19" fillId="2" borderId="0" xfId="7" applyFont="1" applyFill="1"/>
    <xf numFmtId="167" fontId="24" fillId="0" borderId="3" xfId="5" applyNumberFormat="1" applyFont="1" applyFill="1" applyBorder="1" applyAlignment="1">
      <alignment horizontal="right"/>
    </xf>
    <xf numFmtId="164" fontId="4" fillId="0" borderId="3" xfId="12" quotePrefix="1" applyNumberFormat="1" applyFont="1" applyFill="1" applyBorder="1" applyAlignment="1">
      <alignment horizontal="right"/>
    </xf>
    <xf numFmtId="0" fontId="19" fillId="2" borderId="0" xfId="7" applyFont="1" applyFill="1" applyBorder="1"/>
    <xf numFmtId="0" fontId="15" fillId="2" borderId="0" xfId="7" applyFont="1" applyFill="1" applyAlignment="1">
      <alignment vertical="center"/>
    </xf>
    <xf numFmtId="0" fontId="12" fillId="2" borderId="0" xfId="7" applyFont="1" applyFill="1" applyAlignment="1">
      <alignment horizontal="left" vertical="center"/>
    </xf>
    <xf numFmtId="0" fontId="9" fillId="2" borderId="0" xfId="7" applyFont="1" applyFill="1" applyBorder="1" applyAlignment="1">
      <alignment vertical="center"/>
    </xf>
    <xf numFmtId="0" fontId="9" fillId="2" borderId="0" xfId="7" applyFont="1" applyFill="1" applyAlignment="1">
      <alignment vertical="center" wrapText="1"/>
    </xf>
    <xf numFmtId="0" fontId="9" fillId="2" borderId="0" xfId="7" applyFont="1" applyFill="1" applyBorder="1" applyAlignment="1">
      <alignment vertical="center" wrapText="1"/>
    </xf>
    <xf numFmtId="164" fontId="20" fillId="3" borderId="0" xfId="0" applyNumberFormat="1" applyFont="1" applyFill="1" applyAlignment="1">
      <alignment horizontal="center"/>
    </xf>
    <xf numFmtId="164" fontId="20" fillId="3" borderId="0" xfId="0" applyNumberFormat="1" applyFont="1" applyFill="1" applyAlignment="1"/>
    <xf numFmtId="164" fontId="8" fillId="3" borderId="4" xfId="9" applyNumberFormat="1" applyFont="1" applyFill="1" applyBorder="1"/>
    <xf numFmtId="0" fontId="8" fillId="3" borderId="4" xfId="9" applyNumberFormat="1" applyFont="1" applyFill="1" applyBorder="1"/>
    <xf numFmtId="164" fontId="25" fillId="4" borderId="4" xfId="9" applyNumberFormat="1" applyFont="1" applyFill="1" applyBorder="1"/>
    <xf numFmtId="0" fontId="3" fillId="3" borderId="5" xfId="0" applyFont="1" applyFill="1" applyBorder="1"/>
    <xf numFmtId="0" fontId="3" fillId="3" borderId="3" xfId="0" applyFont="1" applyFill="1" applyBorder="1"/>
    <xf numFmtId="165" fontId="8" fillId="3" borderId="4" xfId="9" applyNumberFormat="1" applyFont="1" applyFill="1" applyBorder="1"/>
    <xf numFmtId="0" fontId="3" fillId="3" borderId="3" xfId="0" applyFont="1" applyFill="1" applyBorder="1" applyAlignment="1">
      <alignment horizontal="left"/>
    </xf>
    <xf numFmtId="165" fontId="3" fillId="3" borderId="4" xfId="9" applyNumberFormat="1" applyFont="1" applyFill="1" applyBorder="1" applyAlignment="1">
      <alignment horizontal="right"/>
    </xf>
    <xf numFmtId="0" fontId="3" fillId="3" borderId="4" xfId="9" applyNumberFormat="1" applyFont="1" applyFill="1" applyBorder="1" applyAlignment="1">
      <alignment horizontal="right"/>
    </xf>
    <xf numFmtId="0" fontId="3" fillId="3" borderId="3" xfId="0" applyNumberFormat="1" applyFont="1" applyFill="1" applyBorder="1" applyAlignment="1">
      <alignment horizontal="left" indent="1"/>
    </xf>
    <xf numFmtId="0" fontId="19" fillId="3" borderId="5" xfId="0" applyNumberFormat="1" applyFont="1" applyFill="1" applyBorder="1"/>
    <xf numFmtId="0" fontId="19" fillId="3" borderId="3" xfId="0" applyNumberFormat="1" applyFont="1" applyFill="1" applyBorder="1"/>
    <xf numFmtId="0" fontId="19" fillId="3" borderId="0" xfId="0" applyNumberFormat="1" applyFont="1" applyFill="1"/>
    <xf numFmtId="0" fontId="19" fillId="3" borderId="0" xfId="1" applyNumberFormat="1" applyFont="1" applyFill="1" applyBorder="1" applyAlignment="1">
      <alignment horizontal="right" vertical="center"/>
    </xf>
    <xf numFmtId="0" fontId="20" fillId="3" borderId="2" xfId="0" applyNumberFormat="1" applyFont="1" applyFill="1" applyBorder="1" applyAlignment="1">
      <alignment horizontal="right" vertical="center" wrapText="1"/>
    </xf>
    <xf numFmtId="0" fontId="20" fillId="3" borderId="3" xfId="0" applyNumberFormat="1" applyFont="1" applyFill="1" applyBorder="1"/>
    <xf numFmtId="164" fontId="4" fillId="3" borderId="3" xfId="12" applyNumberFormat="1" applyFont="1" applyFill="1" applyBorder="1" applyAlignment="1">
      <alignment horizontal="right"/>
    </xf>
    <xf numFmtId="0" fontId="4" fillId="3" borderId="3" xfId="12" applyFont="1" applyFill="1" applyBorder="1"/>
    <xf numFmtId="164" fontId="4" fillId="3" borderId="3" xfId="12" quotePrefix="1" applyNumberFormat="1" applyFont="1" applyFill="1" applyBorder="1" applyAlignment="1">
      <alignment horizontal="right"/>
    </xf>
    <xf numFmtId="164" fontId="4" fillId="3" borderId="4" xfId="12" applyNumberFormat="1" applyFont="1" applyFill="1" applyBorder="1"/>
    <xf numFmtId="9" fontId="4" fillId="3" borderId="4" xfId="5" applyFont="1" applyFill="1" applyBorder="1"/>
    <xf numFmtId="167" fontId="24" fillId="3" borderId="4" xfId="5" applyNumberFormat="1" applyFont="1" applyFill="1" applyBorder="1" applyAlignment="1">
      <alignment horizontal="right"/>
    </xf>
    <xf numFmtId="6" fontId="26" fillId="3" borderId="0" xfId="0" applyNumberFormat="1" applyFont="1" applyFill="1" applyAlignment="1">
      <alignment horizontal="right"/>
    </xf>
    <xf numFmtId="6" fontId="27" fillId="3" borderId="0" xfId="0" applyNumberFormat="1" applyFont="1" applyFill="1" applyAlignment="1">
      <alignment horizontal="right"/>
    </xf>
    <xf numFmtId="0" fontId="2" fillId="3" borderId="3" xfId="0" applyNumberFormat="1" applyFont="1" applyFill="1" applyBorder="1" applyAlignment="1">
      <alignment horizontal="left" indent="1"/>
    </xf>
    <xf numFmtId="0" fontId="2" fillId="3" borderId="3" xfId="0" applyFont="1" applyFill="1" applyBorder="1"/>
    <xf numFmtId="164" fontId="19" fillId="2" borderId="0" xfId="7" applyNumberFormat="1" applyFont="1" applyFill="1"/>
    <xf numFmtId="0" fontId="2" fillId="3" borderId="3" xfId="12" applyFont="1" applyFill="1" applyBorder="1"/>
    <xf numFmtId="0" fontId="20" fillId="3" borderId="0" xfId="0" applyNumberFormat="1" applyFont="1" applyFill="1"/>
    <xf numFmtId="164" fontId="20" fillId="3" borderId="0" xfId="0" applyNumberFormat="1" applyFont="1" applyFill="1"/>
    <xf numFmtId="1" fontId="8" fillId="3" borderId="4" xfId="9" applyNumberFormat="1" applyFont="1" applyFill="1" applyBorder="1"/>
    <xf numFmtId="1" fontId="3" fillId="3" borderId="4" xfId="9" applyNumberFormat="1" applyFont="1" applyFill="1" applyBorder="1" applyAlignment="1">
      <alignment horizontal="right"/>
    </xf>
    <xf numFmtId="1" fontId="19" fillId="3" borderId="0" xfId="0" applyNumberFormat="1" applyFont="1" applyFill="1"/>
    <xf numFmtId="0" fontId="1" fillId="3" borderId="3" xfId="0" applyFont="1" applyFill="1" applyBorder="1"/>
    <xf numFmtId="1" fontId="19" fillId="3" borderId="3" xfId="0" applyNumberFormat="1" applyFont="1" applyFill="1" applyBorder="1"/>
    <xf numFmtId="164" fontId="1" fillId="3" borderId="3" xfId="9" applyNumberFormat="1" applyFont="1" applyFill="1" applyBorder="1"/>
    <xf numFmtId="165" fontId="19" fillId="3" borderId="3" xfId="0" applyNumberFormat="1" applyFont="1" applyFill="1" applyBorder="1"/>
    <xf numFmtId="0" fontId="25" fillId="3" borderId="3" xfId="0" applyFont="1" applyFill="1" applyBorder="1"/>
    <xf numFmtId="166" fontId="19" fillId="3" borderId="0" xfId="1" applyNumberFormat="1" applyFont="1" applyFill="1"/>
    <xf numFmtId="168" fontId="19" fillId="3" borderId="0" xfId="9" applyNumberFormat="1" applyFont="1" applyFill="1"/>
    <xf numFmtId="0" fontId="1" fillId="3" borderId="3" xfId="0" applyNumberFormat="1" applyFont="1" applyFill="1" applyBorder="1" applyAlignment="1">
      <alignment horizontal="left" indent="1"/>
    </xf>
    <xf numFmtId="9" fontId="4" fillId="3" borderId="3" xfId="5" applyNumberFormat="1" applyFont="1" applyFill="1" applyBorder="1" applyAlignment="1">
      <alignment horizontal="right"/>
    </xf>
    <xf numFmtId="9" fontId="24" fillId="3" borderId="3" xfId="5" applyNumberFormat="1" applyFont="1" applyFill="1" applyBorder="1" applyAlignment="1">
      <alignment horizontal="right"/>
    </xf>
    <xf numFmtId="18" fontId="19" fillId="3" borderId="0" xfId="0" applyNumberFormat="1" applyFont="1" applyFill="1"/>
    <xf numFmtId="0" fontId="11" fillId="2" borderId="0" xfId="2" applyFill="1" applyAlignment="1">
      <alignment horizontal="left" wrapText="1" indent="1"/>
    </xf>
    <xf numFmtId="0" fontId="10" fillId="0" borderId="2" xfId="2" applyFont="1" applyBorder="1" applyAlignment="1" applyProtection="1">
      <alignment horizontal="left" vertical="center" wrapText="1"/>
      <protection hidden="1"/>
    </xf>
    <xf numFmtId="0" fontId="9" fillId="2" borderId="0" xfId="2" applyFont="1" applyFill="1" applyAlignment="1">
      <alignment wrapText="1"/>
    </xf>
    <xf numFmtId="0" fontId="11" fillId="2" borderId="0" xfId="2" applyFill="1" applyAlignment="1">
      <alignment wrapText="1"/>
    </xf>
    <xf numFmtId="0" fontId="9" fillId="2" borderId="0" xfId="2" applyFont="1" applyFill="1" applyAlignment="1">
      <alignment horizontal="left" wrapText="1" indent="1"/>
    </xf>
    <xf numFmtId="0" fontId="13" fillId="2" borderId="0" xfId="2" applyFont="1" applyFill="1" applyAlignment="1">
      <alignment horizontal="left" wrapText="1" indent="1"/>
    </xf>
    <xf numFmtId="0" fontId="12" fillId="2" borderId="0" xfId="2" applyFont="1" applyFill="1" applyAlignment="1">
      <alignment horizontal="left" wrapText="1" indent="1"/>
    </xf>
    <xf numFmtId="0" fontId="12" fillId="2" borderId="0" xfId="2" applyFont="1" applyFill="1" applyAlignment="1">
      <alignment vertical="center" wrapText="1"/>
    </xf>
    <xf numFmtId="0" fontId="11" fillId="2" borderId="0" xfId="2" applyFont="1" applyFill="1" applyAlignment="1">
      <alignment horizontal="left" wrapText="1" indent="1"/>
    </xf>
    <xf numFmtId="0" fontId="16" fillId="2" borderId="0" xfId="2" applyFont="1" applyFill="1" applyAlignment="1">
      <alignment vertical="center" wrapText="1"/>
    </xf>
    <xf numFmtId="0" fontId="11" fillId="2" borderId="0" xfId="2" applyFont="1" applyFill="1" applyAlignment="1">
      <alignment vertical="center"/>
    </xf>
    <xf numFmtId="0" fontId="18" fillId="2" borderId="0" xfId="2" applyFont="1" applyFill="1" applyBorder="1" applyAlignment="1">
      <alignment horizontal="center" vertical="center"/>
    </xf>
    <xf numFmtId="0" fontId="16" fillId="2" borderId="0" xfId="2" applyFont="1" applyFill="1" applyAlignment="1">
      <alignment horizontal="left" vertical="center"/>
    </xf>
    <xf numFmtId="0" fontId="11" fillId="2" borderId="0" xfId="2" applyFont="1" applyFill="1" applyAlignment="1">
      <alignment horizontal="left" vertical="center"/>
    </xf>
    <xf numFmtId="0" fontId="16" fillId="2" borderId="0" xfId="7" applyFont="1" applyFill="1" applyAlignment="1">
      <alignment horizontal="left" vertical="center"/>
    </xf>
    <xf numFmtId="0" fontId="9" fillId="2" borderId="0" xfId="7" applyFont="1" applyFill="1" applyAlignment="1">
      <alignment horizontal="left" vertical="center"/>
    </xf>
    <xf numFmtId="0" fontId="20" fillId="3" borderId="0" xfId="0" applyFont="1" applyFill="1" applyAlignment="1">
      <alignment horizontal="center"/>
    </xf>
  </cellXfs>
  <cellStyles count="13">
    <cellStyle name="Comma" xfId="9" builtinId="3"/>
    <cellStyle name="Currency" xfId="1" builtinId="4"/>
    <cellStyle name="Normal" xfId="0" builtinId="0"/>
    <cellStyle name="Normal 2" xfId="2"/>
    <cellStyle name="Normal 2 2" xfId="7"/>
    <cellStyle name="Normal 3" xfId="10"/>
    <cellStyle name="Normal 3 2" xfId="12"/>
    <cellStyle name="Normal_Sheet2" xfId="3"/>
    <cellStyle name="Normal_Sheet3 2" xfId="4"/>
    <cellStyle name="Percent" xfId="5" builtinId="5"/>
    <cellStyle name="Percent 2" xfId="6"/>
    <cellStyle name="Percent 2 2" xfId="8"/>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B2:N26"/>
  <sheetViews>
    <sheetView tabSelected="1" zoomScaleNormal="100" workbookViewId="0"/>
  </sheetViews>
  <sheetFormatPr defaultColWidth="9.140625" defaultRowHeight="12.75"/>
  <cols>
    <col min="1" max="1" width="2.140625" style="1" customWidth="1"/>
    <col min="2" max="2" width="17.7109375" style="1" customWidth="1"/>
    <col min="3" max="3" width="19.7109375" style="1" customWidth="1"/>
    <col min="4" max="5" width="17.7109375" style="1" customWidth="1"/>
    <col min="6" max="8" width="14.7109375" style="1" customWidth="1"/>
    <col min="9" max="16384" width="9.140625" style="1"/>
  </cols>
  <sheetData>
    <row r="2" spans="2:14" ht="15">
      <c r="B2" s="131" t="s">
        <v>940</v>
      </c>
      <c r="C2" s="131"/>
      <c r="D2" s="131"/>
      <c r="E2" s="131"/>
      <c r="F2" s="131"/>
      <c r="G2" s="131"/>
      <c r="H2" s="131"/>
    </row>
    <row r="4" spans="2:14" ht="55.5" customHeight="1">
      <c r="B4" s="132" t="s">
        <v>941</v>
      </c>
      <c r="C4" s="133"/>
      <c r="D4" s="133"/>
      <c r="E4" s="133"/>
      <c r="F4" s="133"/>
      <c r="G4" s="133"/>
      <c r="H4" s="133"/>
    </row>
    <row r="6" spans="2:14" ht="16.5" customHeight="1">
      <c r="B6" s="2" t="s">
        <v>462</v>
      </c>
    </row>
    <row r="7" spans="2:14" ht="92.25" customHeight="1">
      <c r="B7" s="134" t="s">
        <v>942</v>
      </c>
      <c r="C7" s="130"/>
      <c r="D7" s="130"/>
      <c r="E7" s="130"/>
      <c r="F7" s="130"/>
      <c r="G7" s="130"/>
      <c r="H7" s="130"/>
    </row>
    <row r="9" spans="2:14" ht="16.5" customHeight="1">
      <c r="B9" s="2" t="s">
        <v>463</v>
      </c>
    </row>
    <row r="10" spans="2:14" ht="18" customHeight="1">
      <c r="B10" s="135" t="s">
        <v>464</v>
      </c>
      <c r="C10" s="136"/>
      <c r="D10" s="136"/>
      <c r="E10" s="136"/>
      <c r="F10" s="136"/>
      <c r="G10" s="136"/>
      <c r="H10" s="136"/>
      <c r="I10" s="3"/>
      <c r="J10" s="3"/>
      <c r="K10" s="3"/>
      <c r="L10" s="3"/>
      <c r="M10" s="3"/>
      <c r="N10" s="3"/>
    </row>
    <row r="11" spans="2:14" ht="18" customHeight="1">
      <c r="B11" s="135" t="s">
        <v>858</v>
      </c>
      <c r="C11" s="136"/>
      <c r="D11" s="136"/>
      <c r="E11" s="136"/>
      <c r="F11" s="136"/>
      <c r="G11" s="136"/>
      <c r="H11" s="136"/>
      <c r="I11" s="4"/>
      <c r="J11" s="4"/>
      <c r="K11" s="5"/>
      <c r="L11" s="5"/>
      <c r="M11" s="5"/>
      <c r="N11" s="5"/>
    </row>
    <row r="12" spans="2:14" ht="18" customHeight="1">
      <c r="B12" s="135" t="s">
        <v>465</v>
      </c>
      <c r="C12" s="136"/>
      <c r="D12" s="136"/>
      <c r="E12" s="136"/>
      <c r="F12" s="136"/>
      <c r="G12" s="136"/>
      <c r="H12" s="136"/>
      <c r="I12" s="4"/>
      <c r="J12" s="4"/>
      <c r="K12" s="4"/>
      <c r="L12" s="4"/>
      <c r="M12" s="4"/>
      <c r="N12" s="4"/>
    </row>
    <row r="13" spans="2:14" ht="18" customHeight="1">
      <c r="B13" s="135" t="s">
        <v>466</v>
      </c>
      <c r="C13" s="136"/>
      <c r="D13" s="136"/>
      <c r="E13" s="136"/>
      <c r="F13" s="136"/>
      <c r="G13" s="136"/>
      <c r="H13" s="136"/>
      <c r="I13" s="4"/>
      <c r="J13" s="4"/>
      <c r="K13" s="4"/>
      <c r="L13" s="4"/>
      <c r="M13" s="4"/>
      <c r="N13" s="4"/>
    </row>
    <row r="14" spans="2:14">
      <c r="B14" s="5"/>
      <c r="C14" s="5"/>
      <c r="D14" s="5"/>
      <c r="E14" s="5"/>
      <c r="F14" s="5"/>
      <c r="G14" s="5"/>
      <c r="H14" s="5"/>
      <c r="I14" s="5"/>
      <c r="J14" s="5"/>
      <c r="K14" s="5"/>
      <c r="L14" s="5"/>
      <c r="M14" s="5"/>
      <c r="N14" s="5"/>
    </row>
    <row r="15" spans="2:14">
      <c r="B15" s="6" t="s">
        <v>467</v>
      </c>
    </row>
    <row r="16" spans="2:14" ht="133.5" customHeight="1">
      <c r="B16" s="134" t="s">
        <v>924</v>
      </c>
      <c r="C16" s="130"/>
      <c r="D16" s="130"/>
      <c r="E16" s="130"/>
      <c r="F16" s="130"/>
      <c r="G16" s="130"/>
      <c r="H16" s="130"/>
    </row>
    <row r="18" spans="2:14" ht="16.5" customHeight="1">
      <c r="B18" s="137" t="s">
        <v>468</v>
      </c>
      <c r="C18" s="137"/>
      <c r="D18" s="137"/>
      <c r="E18" s="5"/>
      <c r="F18" s="5"/>
      <c r="G18" s="5"/>
      <c r="H18" s="5"/>
      <c r="I18" s="5"/>
      <c r="J18" s="5"/>
      <c r="K18" s="5"/>
      <c r="L18" s="5"/>
      <c r="M18" s="5"/>
      <c r="N18" s="5"/>
    </row>
    <row r="19" spans="2:14" ht="69" customHeight="1">
      <c r="B19" s="134" t="s">
        <v>943</v>
      </c>
      <c r="C19" s="138"/>
      <c r="D19" s="138"/>
      <c r="E19" s="138"/>
      <c r="F19" s="138"/>
      <c r="G19" s="138"/>
      <c r="H19" s="138"/>
      <c r="I19" s="4"/>
      <c r="J19" s="4"/>
      <c r="K19" s="4"/>
      <c r="L19" s="4"/>
      <c r="M19" s="4"/>
      <c r="N19" s="4"/>
    </row>
    <row r="20" spans="2:14">
      <c r="B20" s="4"/>
      <c r="C20" s="4"/>
      <c r="D20" s="4"/>
      <c r="E20" s="4"/>
      <c r="F20" s="4"/>
      <c r="G20" s="4"/>
      <c r="H20" s="4"/>
      <c r="I20" s="4"/>
      <c r="J20" s="4"/>
      <c r="K20" s="4"/>
      <c r="L20" s="4"/>
      <c r="M20" s="4"/>
      <c r="N20" s="4"/>
    </row>
    <row r="21" spans="2:14" ht="39" customHeight="1">
      <c r="D21" s="7" t="s">
        <v>469</v>
      </c>
      <c r="E21" s="7" t="s">
        <v>944</v>
      </c>
      <c r="F21" s="8"/>
    </row>
    <row r="22" spans="2:14" ht="24" customHeight="1">
      <c r="D22" s="24" t="s">
        <v>788</v>
      </c>
      <c r="E22" s="9">
        <v>0.85</v>
      </c>
      <c r="F22" s="8"/>
    </row>
    <row r="23" spans="2:14" ht="24" customHeight="1">
      <c r="D23" s="24" t="s">
        <v>789</v>
      </c>
      <c r="E23" s="9">
        <v>0.9</v>
      </c>
      <c r="F23" s="8"/>
    </row>
    <row r="24" spans="2:14" ht="24" customHeight="1">
      <c r="D24" s="10" t="s">
        <v>470</v>
      </c>
      <c r="E24" s="9">
        <v>0.95</v>
      </c>
      <c r="F24" s="8"/>
    </row>
    <row r="26" spans="2:14" ht="12.75" customHeight="1">
      <c r="B26" s="130"/>
      <c r="C26" s="130"/>
      <c r="D26" s="130"/>
      <c r="E26" s="130"/>
      <c r="F26" s="130"/>
      <c r="G26" s="130"/>
      <c r="H26" s="130"/>
    </row>
  </sheetData>
  <mergeCells count="11">
    <mergeCell ref="B26:H26"/>
    <mergeCell ref="B2:H2"/>
    <mergeCell ref="B4:H4"/>
    <mergeCell ref="B7:H7"/>
    <mergeCell ref="B10:H10"/>
    <mergeCell ref="B11:H11"/>
    <mergeCell ref="B12:H12"/>
    <mergeCell ref="B13:H13"/>
    <mergeCell ref="B16:H16"/>
    <mergeCell ref="B18:D18"/>
    <mergeCell ref="B19:H19"/>
  </mergeCells>
  <printOptions horizontalCentered="1"/>
  <pageMargins left="0.25" right="0.25" top="0.5" bottom="0.5" header="0.25" footer="0.25"/>
  <pageSetup scale="87" orientation="portrait" r:id="rId1"/>
  <headerFooter alignWithMargins="0">
    <oddFooter>&amp;LMassachusetts Department of Elementary and Secondary Education&amp;RJuly 2017</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B1:E31"/>
  <sheetViews>
    <sheetView zoomScaleNormal="100" workbookViewId="0"/>
  </sheetViews>
  <sheetFormatPr defaultColWidth="9.140625" defaultRowHeight="15"/>
  <cols>
    <col min="1" max="1" width="2.85546875" style="13" customWidth="1"/>
    <col min="2" max="2" width="36" style="23" customWidth="1"/>
    <col min="3" max="3" width="73.85546875" style="12" customWidth="1"/>
    <col min="4" max="16384" width="9.140625" style="13"/>
  </cols>
  <sheetData>
    <row r="1" spans="2:5">
      <c r="B1" s="11" t="s">
        <v>471</v>
      </c>
    </row>
    <row r="3" spans="2:5" ht="27.75" customHeight="1">
      <c r="B3" s="139" t="s">
        <v>945</v>
      </c>
      <c r="C3" s="140"/>
    </row>
    <row r="4" spans="2:5" s="16" customFormat="1" ht="17.25" customHeight="1">
      <c r="B4" s="14" t="s">
        <v>472</v>
      </c>
      <c r="C4" s="15" t="s">
        <v>473</v>
      </c>
    </row>
    <row r="5" spans="2:5" s="16" customFormat="1" ht="10.5" customHeight="1">
      <c r="B5" s="14"/>
      <c r="C5" s="15"/>
    </row>
    <row r="6" spans="2:5" s="16" customFormat="1" ht="33" customHeight="1">
      <c r="B6" s="17" t="s">
        <v>379</v>
      </c>
      <c r="C6" s="25" t="s">
        <v>946</v>
      </c>
    </row>
    <row r="7" spans="2:5" s="19" customFormat="1" ht="33.75" customHeight="1">
      <c r="B7" s="17" t="s">
        <v>381</v>
      </c>
      <c r="C7" s="25" t="s">
        <v>947</v>
      </c>
    </row>
    <row r="8" spans="2:5" s="19" customFormat="1" ht="22.5" customHeight="1">
      <c r="B8" s="17" t="s">
        <v>382</v>
      </c>
      <c r="C8" s="18" t="s">
        <v>474</v>
      </c>
    </row>
    <row r="9" spans="2:5" s="19" customFormat="1" ht="23.25" customHeight="1">
      <c r="B9" s="17" t="s">
        <v>475</v>
      </c>
      <c r="C9" s="18" t="s">
        <v>785</v>
      </c>
    </row>
    <row r="10" spans="2:5" s="19" customFormat="1" ht="67.5" customHeight="1">
      <c r="B10" s="17" t="s">
        <v>476</v>
      </c>
      <c r="C10" s="18" t="s">
        <v>477</v>
      </c>
    </row>
    <row r="11" spans="2:5" s="19" customFormat="1" ht="44.25" customHeight="1">
      <c r="B11" s="17" t="s">
        <v>383</v>
      </c>
      <c r="C11" s="18" t="s">
        <v>786</v>
      </c>
      <c r="D11" s="141"/>
      <c r="E11" s="141"/>
    </row>
    <row r="12" spans="2:5" s="19" customFormat="1" ht="28.5" customHeight="1">
      <c r="B12" s="17" t="s">
        <v>380</v>
      </c>
      <c r="C12" s="18" t="s">
        <v>787</v>
      </c>
    </row>
    <row r="13" spans="2:5" s="19" customFormat="1" ht="30" customHeight="1">
      <c r="B13" s="20" t="s">
        <v>478</v>
      </c>
      <c r="C13" s="18" t="s">
        <v>787</v>
      </c>
    </row>
    <row r="14" spans="2:5" s="19" customFormat="1" ht="26.25" customHeight="1">
      <c r="B14" s="26" t="s">
        <v>948</v>
      </c>
      <c r="C14" s="18" t="s">
        <v>479</v>
      </c>
    </row>
    <row r="15" spans="2:5" s="19" customFormat="1" ht="45" customHeight="1">
      <c r="B15" s="17" t="s">
        <v>480</v>
      </c>
      <c r="C15" s="18" t="s">
        <v>481</v>
      </c>
    </row>
    <row r="16" spans="2:5" s="19" customFormat="1" ht="39.75" customHeight="1">
      <c r="B16" s="17" t="s">
        <v>495</v>
      </c>
      <c r="C16" s="25" t="s">
        <v>949</v>
      </c>
    </row>
    <row r="17" spans="2:3" s="19" customFormat="1" ht="12" customHeight="1">
      <c r="B17" s="17"/>
      <c r="C17" s="18"/>
    </row>
    <row r="18" spans="2:3" s="19" customFormat="1" ht="23.25" customHeight="1">
      <c r="B18" s="142" t="s">
        <v>482</v>
      </c>
      <c r="C18" s="143"/>
    </row>
    <row r="19" spans="2:3" s="19" customFormat="1" ht="17.25" customHeight="1">
      <c r="B19" s="17" t="s">
        <v>483</v>
      </c>
      <c r="C19" s="18" t="s">
        <v>484</v>
      </c>
    </row>
    <row r="20" spans="2:3" s="19" customFormat="1" ht="28.5" customHeight="1">
      <c r="B20" s="17" t="s">
        <v>485</v>
      </c>
      <c r="C20" s="18" t="s">
        <v>486</v>
      </c>
    </row>
    <row r="21" spans="2:3" s="19" customFormat="1" ht="18" customHeight="1">
      <c r="B21" s="17" t="s">
        <v>487</v>
      </c>
      <c r="C21" s="18" t="s">
        <v>488</v>
      </c>
    </row>
    <row r="22" spans="2:3" s="19" customFormat="1" ht="25.5">
      <c r="B22" s="17" t="s">
        <v>489</v>
      </c>
      <c r="C22" s="18" t="s">
        <v>490</v>
      </c>
    </row>
    <row r="23" spans="2:3" s="19" customFormat="1" ht="9.75" customHeight="1">
      <c r="B23" s="17"/>
      <c r="C23" s="18"/>
    </row>
    <row r="24" spans="2:3" s="19" customFormat="1" ht="21" customHeight="1">
      <c r="B24" s="142" t="s">
        <v>491</v>
      </c>
      <c r="C24" s="143"/>
    </row>
    <row r="25" spans="2:3" s="19" customFormat="1" ht="3" customHeight="1">
      <c r="B25" s="21"/>
      <c r="C25" s="22"/>
    </row>
    <row r="26" spans="2:3" s="19" customFormat="1" ht="18" customHeight="1">
      <c r="B26" s="17" t="s">
        <v>492</v>
      </c>
      <c r="C26" s="18" t="s">
        <v>493</v>
      </c>
    </row>
    <row r="27" spans="2:3" s="19" customFormat="1" ht="11.25" customHeight="1">
      <c r="B27" s="17"/>
      <c r="C27" s="18"/>
    </row>
    <row r="28" spans="2:3" s="79" customFormat="1" ht="21" customHeight="1">
      <c r="B28" s="144" t="s">
        <v>923</v>
      </c>
      <c r="C28" s="145"/>
    </row>
    <row r="29" spans="2:3" s="79" customFormat="1" ht="9.75" customHeight="1">
      <c r="B29" s="80"/>
      <c r="C29" s="80"/>
    </row>
    <row r="30" spans="2:3" s="79" customFormat="1" ht="33.75" customHeight="1">
      <c r="B30" s="81" t="s">
        <v>950</v>
      </c>
      <c r="C30" s="82" t="s">
        <v>951</v>
      </c>
    </row>
    <row r="31" spans="2:3" s="79" customFormat="1" ht="58.5" customHeight="1">
      <c r="B31" s="83" t="s">
        <v>953</v>
      </c>
      <c r="C31" s="82" t="s">
        <v>952</v>
      </c>
    </row>
  </sheetData>
  <mergeCells count="5">
    <mergeCell ref="B3:C3"/>
    <mergeCell ref="D11:E11"/>
    <mergeCell ref="B18:C18"/>
    <mergeCell ref="B24:C24"/>
    <mergeCell ref="B28:C28"/>
  </mergeCells>
  <printOptions horizontalCentered="1" verticalCentered="1"/>
  <pageMargins left="0.5" right="0.75" top="0.5" bottom="0.5" header="0.25" footer="0.25"/>
  <pageSetup scale="85" orientation="portrait" r:id="rId1"/>
  <headerFooter alignWithMargins="0">
    <oddHeader>&amp;L&amp;"Arial,Bold"&amp;12FY 2017 Title I, Parts A and D Grant Allocations</oddHeader>
    <oddFooter>&amp;LMassachusetts Department of Elementary and Secondary Education &amp;RJuly 2017</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N410"/>
  <sheetViews>
    <sheetView zoomScaleNormal="100" workbookViewId="0">
      <pane xSplit="2" ySplit="3" topLeftCell="C4" activePane="bottomRight" state="frozen"/>
      <selection pane="topRight" activeCell="D1" sqref="D1"/>
      <selection pane="bottomLeft" activeCell="A4" sqref="A4"/>
      <selection pane="bottomRight" activeCell="C4" sqref="C4"/>
    </sheetView>
  </sheetViews>
  <sheetFormatPr defaultColWidth="9.140625" defaultRowHeight="15"/>
  <cols>
    <col min="1" max="1" width="5.85546875" style="27" customWidth="1"/>
    <col min="2" max="2" width="46" style="27" customWidth="1"/>
    <col min="3" max="5" width="10.7109375" style="52" customWidth="1"/>
    <col min="6" max="7" width="12.85546875" style="52" customWidth="1"/>
    <col min="8" max="8" width="13.28515625" style="52" customWidth="1"/>
    <col min="9" max="9" width="12.85546875" style="52" customWidth="1"/>
    <col min="10" max="11" width="14.42578125" style="52" customWidth="1"/>
    <col min="12" max="12" width="16" style="27" customWidth="1"/>
    <col min="13" max="13" width="16.7109375" style="52" customWidth="1"/>
    <col min="14" max="14" width="47.28515625" style="27" customWidth="1"/>
    <col min="15" max="16384" width="9.140625" style="27"/>
  </cols>
  <sheetData>
    <row r="1" spans="1:14" ht="22.5" customHeight="1">
      <c r="A1" s="45" t="s">
        <v>965</v>
      </c>
    </row>
    <row r="2" spans="1:14">
      <c r="A2" s="52" t="s">
        <v>955</v>
      </c>
      <c r="C2" s="146" t="s">
        <v>966</v>
      </c>
      <c r="D2" s="146"/>
      <c r="E2" s="146"/>
      <c r="F2" s="85" t="s">
        <v>967</v>
      </c>
      <c r="G2" s="85"/>
      <c r="H2" s="85"/>
      <c r="I2" s="85"/>
      <c r="J2" s="85"/>
      <c r="K2" s="85"/>
      <c r="L2" s="85"/>
      <c r="M2" s="84"/>
    </row>
    <row r="3" spans="1:14" s="41" customFormat="1" ht="105" customHeight="1">
      <c r="A3" s="46" t="s">
        <v>2</v>
      </c>
      <c r="B3" s="47" t="s">
        <v>494</v>
      </c>
      <c r="C3" s="57" t="s">
        <v>379</v>
      </c>
      <c r="D3" s="58" t="s">
        <v>381</v>
      </c>
      <c r="E3" s="59" t="s">
        <v>382</v>
      </c>
      <c r="F3" s="60" t="s">
        <v>475</v>
      </c>
      <c r="G3" s="60" t="s">
        <v>925</v>
      </c>
      <c r="H3" s="60" t="s">
        <v>383</v>
      </c>
      <c r="I3" s="60" t="s">
        <v>380</v>
      </c>
      <c r="J3" s="60" t="s">
        <v>926</v>
      </c>
      <c r="K3" s="60" t="s">
        <v>968</v>
      </c>
      <c r="L3" s="49" t="s">
        <v>857</v>
      </c>
      <c r="M3" s="50" t="s">
        <v>969</v>
      </c>
      <c r="N3" s="62" t="s">
        <v>890</v>
      </c>
    </row>
    <row r="4" spans="1:14">
      <c r="A4" s="89" t="s">
        <v>5</v>
      </c>
      <c r="B4" s="89" t="s">
        <v>501</v>
      </c>
      <c r="C4" s="116">
        <v>207.03689299999999</v>
      </c>
      <c r="D4" s="87">
        <v>2422</v>
      </c>
      <c r="E4" s="91">
        <v>8.5481789999999993</v>
      </c>
      <c r="F4" s="86">
        <v>128389.37524743992</v>
      </c>
      <c r="G4" s="86"/>
      <c r="H4" s="86">
        <v>0</v>
      </c>
      <c r="I4" s="86">
        <v>46109.823583923717</v>
      </c>
      <c r="J4" s="86">
        <v>48613.27230815943</v>
      </c>
      <c r="K4" s="86">
        <v>223112.47</v>
      </c>
      <c r="L4" s="86"/>
      <c r="M4" s="88">
        <v>223112.47</v>
      </c>
      <c r="N4" s="65"/>
    </row>
    <row r="5" spans="1:14">
      <c r="A5" s="90" t="s">
        <v>6</v>
      </c>
      <c r="B5" s="90" t="s">
        <v>502</v>
      </c>
      <c r="C5" s="116">
        <v>65.737226000000007</v>
      </c>
      <c r="D5" s="87">
        <v>852</v>
      </c>
      <c r="E5" s="91">
        <v>7.7156370000000001</v>
      </c>
      <c r="F5" s="86">
        <v>44191.305108124063</v>
      </c>
      <c r="G5" s="86"/>
      <c r="H5" s="86">
        <v>0</v>
      </c>
      <c r="I5" s="86">
        <v>14852.642303382221</v>
      </c>
      <c r="J5" s="86">
        <v>15720.760190299326</v>
      </c>
      <c r="K5" s="86">
        <v>74764.710000000006</v>
      </c>
      <c r="L5" s="86"/>
      <c r="M5" s="88">
        <v>74764.710000000006</v>
      </c>
      <c r="N5" s="66"/>
    </row>
    <row r="6" spans="1:14">
      <c r="A6" s="90" t="s">
        <v>7</v>
      </c>
      <c r="B6" s="90" t="s">
        <v>503</v>
      </c>
      <c r="C6" s="116">
        <v>527.73580200000004</v>
      </c>
      <c r="D6" s="87">
        <v>4163</v>
      </c>
      <c r="E6" s="91">
        <v>12.676815</v>
      </c>
      <c r="F6" s="86">
        <v>332449.39325964701</v>
      </c>
      <c r="G6" s="86"/>
      <c r="H6" s="86">
        <v>0</v>
      </c>
      <c r="I6" s="86">
        <v>117649.29863155483</v>
      </c>
      <c r="J6" s="86">
        <v>124090.39100514987</v>
      </c>
      <c r="K6" s="86">
        <v>574189.07999999996</v>
      </c>
      <c r="L6" s="86"/>
      <c r="M6" s="88">
        <v>574189.07999999996</v>
      </c>
      <c r="N6" s="66"/>
    </row>
    <row r="7" spans="1:14">
      <c r="A7" s="90" t="s">
        <v>8</v>
      </c>
      <c r="B7" s="90" t="s">
        <v>504</v>
      </c>
      <c r="C7" s="116">
        <v>239.90484699999999</v>
      </c>
      <c r="D7" s="87">
        <v>2453</v>
      </c>
      <c r="E7" s="91">
        <v>9.7800589999999996</v>
      </c>
      <c r="F7" s="86">
        <v>148983.21161626643</v>
      </c>
      <c r="G7" s="86"/>
      <c r="H7" s="86">
        <v>0</v>
      </c>
      <c r="I7" s="86">
        <v>53397.687732709011</v>
      </c>
      <c r="J7" s="86">
        <v>56294.511287987109</v>
      </c>
      <c r="K7" s="86">
        <v>258675.41</v>
      </c>
      <c r="L7" s="86"/>
      <c r="M7" s="88">
        <v>258675.41</v>
      </c>
      <c r="N7" s="66"/>
    </row>
    <row r="8" spans="1:14">
      <c r="A8" s="90" t="s">
        <v>9</v>
      </c>
      <c r="B8" s="90" t="s">
        <v>505</v>
      </c>
      <c r="C8" s="116">
        <v>176.42647099999999</v>
      </c>
      <c r="D8" s="87">
        <v>1255</v>
      </c>
      <c r="E8" s="91">
        <v>14.057886</v>
      </c>
      <c r="F8" s="86">
        <v>111876.17975797996</v>
      </c>
      <c r="G8" s="86"/>
      <c r="H8" s="86">
        <v>0</v>
      </c>
      <c r="I8" s="86">
        <v>39526.460628736473</v>
      </c>
      <c r="J8" s="86">
        <v>41741.504395085802</v>
      </c>
      <c r="K8" s="86">
        <v>193144.14</v>
      </c>
      <c r="L8" s="86"/>
      <c r="M8" s="88">
        <v>193144.14</v>
      </c>
      <c r="N8" s="66"/>
    </row>
    <row r="9" spans="1:14">
      <c r="A9" s="90" t="s">
        <v>10</v>
      </c>
      <c r="B9" s="90" t="s">
        <v>506</v>
      </c>
      <c r="C9" s="116">
        <v>332.50102700000002</v>
      </c>
      <c r="D9" s="87">
        <v>6847</v>
      </c>
      <c r="E9" s="91">
        <v>4.8561560000000004</v>
      </c>
      <c r="F9" s="86">
        <v>206054.15867670262</v>
      </c>
      <c r="G9" s="86"/>
      <c r="H9" s="86">
        <v>0</v>
      </c>
      <c r="I9" s="86">
        <v>0</v>
      </c>
      <c r="J9" s="86">
        <v>0</v>
      </c>
      <c r="K9" s="86">
        <v>206054.16</v>
      </c>
      <c r="L9" s="86"/>
      <c r="M9" s="88">
        <v>206054.16</v>
      </c>
      <c r="N9" s="66"/>
    </row>
    <row r="10" spans="1:14">
      <c r="A10" s="90" t="s">
        <v>11</v>
      </c>
      <c r="B10" s="90" t="s">
        <v>396</v>
      </c>
      <c r="C10" s="116">
        <v>294.12658199999998</v>
      </c>
      <c r="D10" s="87">
        <v>5860</v>
      </c>
      <c r="E10" s="91">
        <v>5.0192249999999996</v>
      </c>
      <c r="F10" s="86">
        <v>190367.77424074279</v>
      </c>
      <c r="G10" s="86" t="s">
        <v>912</v>
      </c>
      <c r="H10" s="86">
        <v>0</v>
      </c>
      <c r="I10" s="86">
        <v>66273.772054419533</v>
      </c>
      <c r="J10" s="86">
        <v>70082.340297735587</v>
      </c>
      <c r="K10" s="86">
        <v>326723.89</v>
      </c>
      <c r="L10" s="86">
        <v>106436</v>
      </c>
      <c r="M10" s="88">
        <v>433159.89</v>
      </c>
      <c r="N10" s="66"/>
    </row>
    <row r="11" spans="1:14">
      <c r="A11" s="90" t="s">
        <v>12</v>
      </c>
      <c r="B11" s="90" t="s">
        <v>507</v>
      </c>
      <c r="C11" s="116">
        <v>141.285383</v>
      </c>
      <c r="D11" s="87">
        <v>2825</v>
      </c>
      <c r="E11" s="91">
        <v>5.001252</v>
      </c>
      <c r="F11" s="86">
        <v>92585.220221978831</v>
      </c>
      <c r="G11" s="86"/>
      <c r="H11" s="86">
        <v>0</v>
      </c>
      <c r="I11" s="86">
        <v>31913.702809048205</v>
      </c>
      <c r="J11" s="86">
        <v>33733.17052839695</v>
      </c>
      <c r="K11" s="86">
        <v>158232.09</v>
      </c>
      <c r="L11" s="86"/>
      <c r="M11" s="88">
        <v>158232.09</v>
      </c>
      <c r="N11" s="66"/>
    </row>
    <row r="12" spans="1:14">
      <c r="A12" s="90" t="s">
        <v>13</v>
      </c>
      <c r="B12" s="90" t="s">
        <v>508</v>
      </c>
      <c r="C12" s="116">
        <v>833.27305100000001</v>
      </c>
      <c r="D12" s="87">
        <v>6443</v>
      </c>
      <c r="E12" s="91">
        <v>12.932998</v>
      </c>
      <c r="F12" s="86">
        <v>531816.62062294048</v>
      </c>
      <c r="G12" s="86">
        <v>27444</v>
      </c>
      <c r="H12" s="86">
        <v>0</v>
      </c>
      <c r="I12" s="86">
        <v>206006.76180824928</v>
      </c>
      <c r="J12" s="86">
        <v>217710.44893810648</v>
      </c>
      <c r="K12" s="86">
        <v>955533.83</v>
      </c>
      <c r="L12" s="86"/>
      <c r="M12" s="88">
        <v>955533.83</v>
      </c>
      <c r="N12" s="66"/>
    </row>
    <row r="13" spans="1:14">
      <c r="A13" s="90" t="s">
        <v>14</v>
      </c>
      <c r="B13" s="90" t="s">
        <v>509</v>
      </c>
      <c r="C13" s="116">
        <v>187.519713</v>
      </c>
      <c r="D13" s="87">
        <v>2360</v>
      </c>
      <c r="E13" s="91">
        <v>7.9457509999999996</v>
      </c>
      <c r="F13" s="86">
        <v>119306.13491273083</v>
      </c>
      <c r="G13" s="86"/>
      <c r="H13" s="86">
        <v>0</v>
      </c>
      <c r="I13" s="86">
        <v>42101.876687298216</v>
      </c>
      <c r="J13" s="86">
        <v>44464.505657027439</v>
      </c>
      <c r="K13" s="86">
        <v>205872.52</v>
      </c>
      <c r="L13" s="86"/>
      <c r="M13" s="88">
        <v>205872.52</v>
      </c>
      <c r="N13" s="66"/>
    </row>
    <row r="14" spans="1:14">
      <c r="A14" s="90" t="s">
        <v>15</v>
      </c>
      <c r="B14" s="90" t="s">
        <v>510</v>
      </c>
      <c r="C14" s="116">
        <v>53.094340000000003</v>
      </c>
      <c r="D14" s="87">
        <v>602</v>
      </c>
      <c r="E14" s="91">
        <v>8.8196580000000004</v>
      </c>
      <c r="F14" s="86">
        <v>34746.748250463468</v>
      </c>
      <c r="G14" s="86"/>
      <c r="H14" s="86">
        <v>0</v>
      </c>
      <c r="I14" s="86">
        <v>11951.639998051223</v>
      </c>
      <c r="J14" s="86">
        <v>12638.417826172627</v>
      </c>
      <c r="K14" s="86">
        <v>59336.81</v>
      </c>
      <c r="L14" s="86"/>
      <c r="M14" s="88">
        <v>59336.81</v>
      </c>
      <c r="N14" s="66"/>
    </row>
    <row r="15" spans="1:14">
      <c r="A15" s="90" t="s">
        <v>16</v>
      </c>
      <c r="B15" s="90" t="s">
        <v>511</v>
      </c>
      <c r="C15" s="116">
        <v>651.73566100000005</v>
      </c>
      <c r="D15" s="87">
        <v>4838</v>
      </c>
      <c r="E15" s="91">
        <v>13.471178999999999</v>
      </c>
      <c r="F15" s="86">
        <v>426015.68882061483</v>
      </c>
      <c r="G15" s="86"/>
      <c r="H15" s="86">
        <v>95603.871044887288</v>
      </c>
      <c r="I15" s="86">
        <v>152280.1036666407</v>
      </c>
      <c r="J15" s="86">
        <v>161104.09804693586</v>
      </c>
      <c r="K15" s="86">
        <v>835003.76</v>
      </c>
      <c r="L15" s="86"/>
      <c r="M15" s="88">
        <v>835003.76</v>
      </c>
      <c r="N15" s="66"/>
    </row>
    <row r="16" spans="1:14">
      <c r="A16" s="90" t="s">
        <v>17</v>
      </c>
      <c r="B16" s="90" t="s">
        <v>512</v>
      </c>
      <c r="C16" s="116">
        <v>93.274130999999997</v>
      </c>
      <c r="D16" s="87">
        <v>2363</v>
      </c>
      <c r="E16" s="91">
        <v>3.947276</v>
      </c>
      <c r="F16" s="86">
        <v>66045.827527313406</v>
      </c>
      <c r="G16" s="86"/>
      <c r="H16" s="86">
        <v>0</v>
      </c>
      <c r="I16" s="86">
        <v>0</v>
      </c>
      <c r="J16" s="86">
        <v>0</v>
      </c>
      <c r="K16" s="86">
        <v>66045.83</v>
      </c>
      <c r="L16" s="86"/>
      <c r="M16" s="88">
        <v>66045.83</v>
      </c>
      <c r="N16" s="66"/>
    </row>
    <row r="17" spans="1:14">
      <c r="A17" s="90" t="s">
        <v>18</v>
      </c>
      <c r="B17" s="90" t="s">
        <v>513</v>
      </c>
      <c r="C17" s="116">
        <v>175.44827599999999</v>
      </c>
      <c r="D17" s="87">
        <v>2479</v>
      </c>
      <c r="E17" s="91">
        <v>7.0773809999999999</v>
      </c>
      <c r="F17" s="86">
        <v>110946.3936967241</v>
      </c>
      <c r="G17" s="86"/>
      <c r="H17" s="86">
        <v>0</v>
      </c>
      <c r="I17" s="86">
        <v>39278.319189265807</v>
      </c>
      <c r="J17" s="86">
        <v>41470.411007027949</v>
      </c>
      <c r="K17" s="86">
        <v>191695.12</v>
      </c>
      <c r="L17" s="86"/>
      <c r="M17" s="88">
        <v>191695.12</v>
      </c>
      <c r="N17" s="66"/>
    </row>
    <row r="18" spans="1:14">
      <c r="A18" s="90" t="s">
        <v>19</v>
      </c>
      <c r="B18" s="90" t="s">
        <v>514</v>
      </c>
      <c r="C18" s="116">
        <v>159.43887799999999</v>
      </c>
      <c r="D18" s="87">
        <v>2610</v>
      </c>
      <c r="E18" s="91">
        <v>6.1087689999999997</v>
      </c>
      <c r="F18" s="86">
        <v>104365.75806708624</v>
      </c>
      <c r="G18" s="86"/>
      <c r="H18" s="86">
        <v>0</v>
      </c>
      <c r="I18" s="86">
        <v>36545.143369884667</v>
      </c>
      <c r="J18" s="86">
        <v>38673.539781178079</v>
      </c>
      <c r="K18" s="86">
        <v>179584.44</v>
      </c>
      <c r="L18" s="86"/>
      <c r="M18" s="88">
        <v>179584.44</v>
      </c>
      <c r="N18" s="66"/>
    </row>
    <row r="19" spans="1:14">
      <c r="A19" s="90" t="s">
        <v>20</v>
      </c>
      <c r="B19" s="90" t="s">
        <v>515</v>
      </c>
      <c r="C19" s="116">
        <v>162.350348</v>
      </c>
      <c r="D19" s="87">
        <v>4487</v>
      </c>
      <c r="E19" s="91">
        <v>3.6182379999999998</v>
      </c>
      <c r="F19" s="86">
        <v>121136.66864708294</v>
      </c>
      <c r="G19" s="86"/>
      <c r="H19" s="86">
        <v>0</v>
      </c>
      <c r="I19" s="86">
        <v>0</v>
      </c>
      <c r="J19" s="86">
        <v>0</v>
      </c>
      <c r="K19" s="86">
        <v>121136.67</v>
      </c>
      <c r="L19" s="86"/>
      <c r="M19" s="88">
        <v>121136.67</v>
      </c>
      <c r="N19" s="66"/>
    </row>
    <row r="20" spans="1:14">
      <c r="A20" s="90" t="s">
        <v>21</v>
      </c>
      <c r="B20" s="90" t="s">
        <v>397</v>
      </c>
      <c r="C20" s="116">
        <v>87</v>
      </c>
      <c r="D20" s="87">
        <v>840</v>
      </c>
      <c r="E20" s="91">
        <v>10.357143000000001</v>
      </c>
      <c r="F20" s="86">
        <v>56092.824054173667</v>
      </c>
      <c r="G20" s="86">
        <v>9671</v>
      </c>
      <c r="H20" s="86">
        <v>0</v>
      </c>
      <c r="I20" s="86">
        <v>19582.481967114905</v>
      </c>
      <c r="J20" s="86">
        <v>20704.398339719457</v>
      </c>
      <c r="K20" s="86">
        <v>96379.7</v>
      </c>
      <c r="L20" s="86"/>
      <c r="M20" s="88">
        <v>96379.7</v>
      </c>
      <c r="N20" s="66"/>
    </row>
    <row r="21" spans="1:14">
      <c r="A21" s="90" t="s">
        <v>22</v>
      </c>
      <c r="B21" s="90" t="s">
        <v>516</v>
      </c>
      <c r="C21" s="116">
        <v>21</v>
      </c>
      <c r="D21" s="87">
        <v>238</v>
      </c>
      <c r="E21" s="91">
        <v>8.8235290000000006</v>
      </c>
      <c r="F21" s="86">
        <v>13372.189021697795</v>
      </c>
      <c r="G21" s="86"/>
      <c r="H21" s="86">
        <v>0</v>
      </c>
      <c r="I21" s="86">
        <v>4674.7046402985861</v>
      </c>
      <c r="J21" s="86">
        <v>4936.45654887818</v>
      </c>
      <c r="K21" s="86">
        <v>22983.35</v>
      </c>
      <c r="L21" s="86"/>
      <c r="M21" s="88">
        <v>22983.35</v>
      </c>
      <c r="N21" s="66"/>
    </row>
    <row r="22" spans="1:14">
      <c r="A22" s="90" t="s">
        <v>23</v>
      </c>
      <c r="B22" s="90" t="s">
        <v>517</v>
      </c>
      <c r="C22" s="116">
        <v>543.15789500000005</v>
      </c>
      <c r="D22" s="87">
        <v>5309</v>
      </c>
      <c r="E22" s="91">
        <v>10.230888999999999</v>
      </c>
      <c r="F22" s="86">
        <v>351528.05201217154</v>
      </c>
      <c r="G22" s="86"/>
      <c r="H22" s="86">
        <v>0</v>
      </c>
      <c r="I22" s="86">
        <v>121940.61423063562</v>
      </c>
      <c r="J22" s="86">
        <v>128855.84042817421</v>
      </c>
      <c r="K22" s="86">
        <v>602324.51</v>
      </c>
      <c r="L22" s="86"/>
      <c r="M22" s="88">
        <v>602324.51</v>
      </c>
      <c r="N22" s="66"/>
    </row>
    <row r="23" spans="1:14">
      <c r="A23" s="90" t="s">
        <v>24</v>
      </c>
      <c r="B23" s="90" t="s">
        <v>518</v>
      </c>
      <c r="C23" s="116">
        <v>367.5</v>
      </c>
      <c r="D23" s="87">
        <v>6260</v>
      </c>
      <c r="E23" s="91">
        <v>5.8706069999999997</v>
      </c>
      <c r="F23" s="86">
        <v>315978.45022070181</v>
      </c>
      <c r="G23" s="86"/>
      <c r="H23" s="86">
        <v>0</v>
      </c>
      <c r="I23" s="86">
        <v>93729.967198727463</v>
      </c>
      <c r="J23" s="86">
        <v>100457.79209756768</v>
      </c>
      <c r="K23" s="86">
        <v>510166.21</v>
      </c>
      <c r="L23" s="86"/>
      <c r="M23" s="88">
        <v>510166.21</v>
      </c>
      <c r="N23" s="66"/>
    </row>
    <row r="24" spans="1:14">
      <c r="A24" s="90" t="s">
        <v>25</v>
      </c>
      <c r="B24" s="90" t="s">
        <v>398</v>
      </c>
      <c r="C24" s="116">
        <v>18735.386334999999</v>
      </c>
      <c r="D24" s="87">
        <v>61446</v>
      </c>
      <c r="E24" s="91">
        <v>30.490815000000001</v>
      </c>
      <c r="F24" s="86">
        <v>12152624.541697538</v>
      </c>
      <c r="G24" s="86">
        <v>22054</v>
      </c>
      <c r="H24" s="86">
        <v>3149750.8388982904</v>
      </c>
      <c r="I24" s="86">
        <v>9616592.5261271577</v>
      </c>
      <c r="J24" s="86">
        <v>13052704.639060596</v>
      </c>
      <c r="K24" s="86">
        <v>37971672.549999997</v>
      </c>
      <c r="L24" s="86"/>
      <c r="M24" s="88">
        <v>37971672.549999997</v>
      </c>
      <c r="N24" s="66"/>
    </row>
    <row r="25" spans="1:14">
      <c r="A25" s="90" t="s">
        <v>26</v>
      </c>
      <c r="B25" s="90" t="s">
        <v>519</v>
      </c>
      <c r="C25" s="116">
        <v>227.26782900000001</v>
      </c>
      <c r="D25" s="87">
        <v>2137</v>
      </c>
      <c r="E25" s="91">
        <v>10.634900999999999</v>
      </c>
      <c r="F25" s="86">
        <v>157137.28332009268</v>
      </c>
      <c r="G25" s="86"/>
      <c r="H25" s="86">
        <v>0</v>
      </c>
      <c r="I25" s="86">
        <v>51444.680854495899</v>
      </c>
      <c r="J25" s="86">
        <v>54481.710053515882</v>
      </c>
      <c r="K25" s="86">
        <v>263063.67</v>
      </c>
      <c r="L25" s="86"/>
      <c r="M25" s="88">
        <v>263063.67</v>
      </c>
      <c r="N25" s="66"/>
    </row>
    <row r="26" spans="1:14">
      <c r="A26" s="90" t="s">
        <v>27</v>
      </c>
      <c r="B26" s="90" t="s">
        <v>520</v>
      </c>
      <c r="C26" s="116">
        <v>96</v>
      </c>
      <c r="D26" s="87">
        <v>886</v>
      </c>
      <c r="E26" s="91">
        <v>10.835214000000001</v>
      </c>
      <c r="F26" s="86">
        <v>58620.59107561261</v>
      </c>
      <c r="G26" s="86"/>
      <c r="H26" s="86">
        <v>0</v>
      </c>
      <c r="I26" s="86">
        <v>21276.106351023929</v>
      </c>
      <c r="J26" s="86">
        <v>22392.823945221095</v>
      </c>
      <c r="K26" s="86">
        <v>102289.52</v>
      </c>
      <c r="L26" s="86"/>
      <c r="M26" s="88">
        <v>102289.52</v>
      </c>
      <c r="N26" s="66"/>
    </row>
    <row r="27" spans="1:14">
      <c r="A27" s="90" t="s">
        <v>28</v>
      </c>
      <c r="B27" s="90" t="s">
        <v>399</v>
      </c>
      <c r="C27" s="116">
        <v>46</v>
      </c>
      <c r="D27" s="87">
        <v>381</v>
      </c>
      <c r="E27" s="91">
        <v>12.073491000000001</v>
      </c>
      <c r="F27" s="86">
        <v>27634.737605836403</v>
      </c>
      <c r="G27" s="86">
        <v>13217</v>
      </c>
      <c r="H27" s="86">
        <v>0</v>
      </c>
      <c r="I27" s="86">
        <v>10156.516551554903</v>
      </c>
      <c r="J27" s="86">
        <v>10684.184722570093</v>
      </c>
      <c r="K27" s="86">
        <v>48475.44</v>
      </c>
      <c r="L27" s="86"/>
      <c r="M27" s="88">
        <v>48475.44</v>
      </c>
      <c r="N27" s="66"/>
    </row>
    <row r="28" spans="1:14">
      <c r="A28" s="90" t="s">
        <v>29</v>
      </c>
      <c r="B28" s="90" t="s">
        <v>521</v>
      </c>
      <c r="C28" s="116">
        <v>408.23566899999997</v>
      </c>
      <c r="D28" s="87">
        <v>5749</v>
      </c>
      <c r="E28" s="91">
        <v>7.1009859999999998</v>
      </c>
      <c r="F28" s="86">
        <v>262749.42134873249</v>
      </c>
      <c r="G28" s="86"/>
      <c r="H28" s="86">
        <v>0</v>
      </c>
      <c r="I28" s="86">
        <v>91835.433983561903</v>
      </c>
      <c r="J28" s="86">
        <v>97087.404143858861</v>
      </c>
      <c r="K28" s="86">
        <v>451672.26</v>
      </c>
      <c r="L28" s="86"/>
      <c r="M28" s="88">
        <v>451672.26</v>
      </c>
      <c r="N28" s="66"/>
    </row>
    <row r="29" spans="1:14">
      <c r="A29" s="90" t="s">
        <v>30</v>
      </c>
      <c r="B29" s="90" t="s">
        <v>522</v>
      </c>
      <c r="C29" s="116">
        <v>45</v>
      </c>
      <c r="D29" s="87">
        <v>438</v>
      </c>
      <c r="E29" s="91">
        <v>10.273973</v>
      </c>
      <c r="F29" s="86">
        <v>57664.281756057469</v>
      </c>
      <c r="G29" s="86"/>
      <c r="H29" s="86">
        <v>14147.812250043975</v>
      </c>
      <c r="I29" s="86">
        <v>27587.634519892483</v>
      </c>
      <c r="J29" s="86">
        <v>35773.720777579227</v>
      </c>
      <c r="K29" s="86">
        <v>135173.45000000001</v>
      </c>
      <c r="L29" s="86"/>
      <c r="M29" s="88">
        <v>135173.45000000001</v>
      </c>
      <c r="N29" s="66"/>
    </row>
    <row r="30" spans="1:14">
      <c r="A30" s="90" t="s">
        <v>31</v>
      </c>
      <c r="B30" s="90" t="s">
        <v>523</v>
      </c>
      <c r="C30" s="116">
        <v>33</v>
      </c>
      <c r="D30" s="87">
        <v>282</v>
      </c>
      <c r="E30" s="91">
        <v>11.702128</v>
      </c>
      <c r="F30" s="86">
        <v>22622.527097438222</v>
      </c>
      <c r="G30" s="86"/>
      <c r="H30" s="86">
        <v>5545.2382091494665</v>
      </c>
      <c r="I30" s="86">
        <v>7445.3128545528207</v>
      </c>
      <c r="J30" s="86">
        <v>7885.8329323338994</v>
      </c>
      <c r="K30" s="86">
        <v>43498.91</v>
      </c>
      <c r="L30" s="86"/>
      <c r="M30" s="88">
        <v>43498.91</v>
      </c>
      <c r="N30" s="66"/>
    </row>
    <row r="31" spans="1:14">
      <c r="A31" s="90" t="s">
        <v>32</v>
      </c>
      <c r="B31" s="90" t="s">
        <v>400</v>
      </c>
      <c r="C31" s="116">
        <v>3692.4476519999998</v>
      </c>
      <c r="D31" s="87">
        <v>14740</v>
      </c>
      <c r="E31" s="91">
        <v>25.050526999999999</v>
      </c>
      <c r="F31" s="86">
        <v>2357640.0796355209</v>
      </c>
      <c r="G31" s="86"/>
      <c r="H31" s="86">
        <v>581732.87470459077</v>
      </c>
      <c r="I31" s="86">
        <v>1354382.3161974514</v>
      </c>
      <c r="J31" s="86">
        <v>1527113.7366208786</v>
      </c>
      <c r="K31" s="86">
        <v>5820869.0099999998</v>
      </c>
      <c r="L31" s="86"/>
      <c r="M31" s="88">
        <v>5820869.0099999998</v>
      </c>
      <c r="N31" s="66"/>
    </row>
    <row r="32" spans="1:14">
      <c r="A32" s="90" t="s">
        <v>33</v>
      </c>
      <c r="B32" s="90" t="s">
        <v>524</v>
      </c>
      <c r="C32" s="116">
        <v>34</v>
      </c>
      <c r="D32" s="87">
        <v>251</v>
      </c>
      <c r="E32" s="91">
        <v>13.545817</v>
      </c>
      <c r="F32" s="86">
        <v>20721.194688885385</v>
      </c>
      <c r="G32" s="86"/>
      <c r="H32" s="86">
        <v>2832.6396130378816</v>
      </c>
      <c r="I32" s="86">
        <v>7525.7209403977295</v>
      </c>
      <c r="J32" s="86">
        <v>7922.9503816408178</v>
      </c>
      <c r="K32" s="86">
        <v>39002.51</v>
      </c>
      <c r="L32" s="86"/>
      <c r="M32" s="88">
        <v>39002.51</v>
      </c>
      <c r="N32" s="66"/>
    </row>
    <row r="33" spans="1:14">
      <c r="A33" s="90" t="s">
        <v>34</v>
      </c>
      <c r="B33" s="90" t="s">
        <v>525</v>
      </c>
      <c r="C33" s="116">
        <v>379.16164099999997</v>
      </c>
      <c r="D33" s="87">
        <v>7024</v>
      </c>
      <c r="E33" s="91">
        <v>5.3980870000000003</v>
      </c>
      <c r="F33" s="86">
        <v>249897.40568343559</v>
      </c>
      <c r="G33" s="86"/>
      <c r="H33" s="86">
        <v>0</v>
      </c>
      <c r="I33" s="86">
        <v>85868.723513014746</v>
      </c>
      <c r="J33" s="86">
        <v>90935.942443779932</v>
      </c>
      <c r="K33" s="86">
        <v>426702.07</v>
      </c>
      <c r="L33" s="86"/>
      <c r="M33" s="88">
        <v>426702.07</v>
      </c>
      <c r="N33" s="66"/>
    </row>
    <row r="34" spans="1:14">
      <c r="A34" s="90" t="s">
        <v>35</v>
      </c>
      <c r="B34" s="90" t="s">
        <v>526</v>
      </c>
      <c r="C34" s="116">
        <v>170.08998</v>
      </c>
      <c r="D34" s="87">
        <v>3847</v>
      </c>
      <c r="E34" s="91">
        <v>4.421367</v>
      </c>
      <c r="F34" s="86">
        <v>122433.57121623824</v>
      </c>
      <c r="G34" s="86"/>
      <c r="H34" s="86">
        <v>0</v>
      </c>
      <c r="I34" s="86">
        <v>0</v>
      </c>
      <c r="J34" s="86">
        <v>0</v>
      </c>
      <c r="K34" s="86">
        <v>122433.57</v>
      </c>
      <c r="L34" s="86"/>
      <c r="M34" s="88">
        <v>122433.57</v>
      </c>
      <c r="N34" s="66"/>
    </row>
    <row r="35" spans="1:14">
      <c r="A35" s="90" t="s">
        <v>36</v>
      </c>
      <c r="B35" s="90" t="s">
        <v>527</v>
      </c>
      <c r="C35" s="116">
        <v>798.41250000000002</v>
      </c>
      <c r="D35" s="87">
        <v>7012</v>
      </c>
      <c r="E35" s="91">
        <v>11.386373000000001</v>
      </c>
      <c r="F35" s="86">
        <v>524648.38697488164</v>
      </c>
      <c r="G35" s="86"/>
      <c r="H35" s="86">
        <v>117860.45404132993</v>
      </c>
      <c r="I35" s="86">
        <v>202180.18229070099</v>
      </c>
      <c r="J35" s="86">
        <v>214101.44457585912</v>
      </c>
      <c r="K35" s="86">
        <v>1058790.47</v>
      </c>
      <c r="L35" s="86"/>
      <c r="M35" s="88">
        <v>1058790.47</v>
      </c>
      <c r="N35" s="66"/>
    </row>
    <row r="36" spans="1:14">
      <c r="A36" s="90" t="s">
        <v>37</v>
      </c>
      <c r="B36" s="90" t="s">
        <v>528</v>
      </c>
      <c r="C36" s="116">
        <v>179.52</v>
      </c>
      <c r="D36" s="87">
        <v>3709</v>
      </c>
      <c r="E36" s="91">
        <v>4.8401189999999996</v>
      </c>
      <c r="F36" s="86">
        <v>119635.99873529162</v>
      </c>
      <c r="G36" s="86"/>
      <c r="H36" s="86">
        <v>0</v>
      </c>
      <c r="I36" s="86">
        <v>0</v>
      </c>
      <c r="J36" s="86">
        <v>0</v>
      </c>
      <c r="K36" s="86">
        <v>119636</v>
      </c>
      <c r="L36" s="86"/>
      <c r="M36" s="88">
        <v>119636</v>
      </c>
      <c r="N36" s="66"/>
    </row>
    <row r="37" spans="1:14">
      <c r="A37" s="90" t="s">
        <v>38</v>
      </c>
      <c r="B37" s="90" t="s">
        <v>529</v>
      </c>
      <c r="C37" s="116">
        <v>12</v>
      </c>
      <c r="D37" s="87">
        <v>711</v>
      </c>
      <c r="E37" s="91">
        <v>1.687764</v>
      </c>
      <c r="F37" s="86">
        <v>0</v>
      </c>
      <c r="G37" s="86"/>
      <c r="H37" s="86">
        <v>0</v>
      </c>
      <c r="I37" s="86">
        <v>0</v>
      </c>
      <c r="J37" s="86">
        <v>0</v>
      </c>
      <c r="K37" s="86">
        <v>0</v>
      </c>
      <c r="L37" s="86"/>
      <c r="M37" s="88">
        <v>0</v>
      </c>
      <c r="N37" s="66"/>
    </row>
    <row r="38" spans="1:14">
      <c r="A38" s="90" t="s">
        <v>39</v>
      </c>
      <c r="B38" s="90" t="s">
        <v>530</v>
      </c>
      <c r="C38" s="116">
        <v>170.080645</v>
      </c>
      <c r="D38" s="87">
        <v>1769</v>
      </c>
      <c r="E38" s="91">
        <v>9.6145080000000007</v>
      </c>
      <c r="F38" s="86">
        <v>108070.34507129966</v>
      </c>
      <c r="G38" s="86"/>
      <c r="H38" s="86">
        <v>0</v>
      </c>
      <c r="I38" s="86">
        <v>37849.14594746229</v>
      </c>
      <c r="J38" s="86">
        <v>39964.539102223345</v>
      </c>
      <c r="K38" s="86">
        <v>185884.03</v>
      </c>
      <c r="L38" s="86"/>
      <c r="M38" s="88">
        <v>185884.03</v>
      </c>
      <c r="N38" s="66"/>
    </row>
    <row r="39" spans="1:14">
      <c r="A39" s="90" t="s">
        <v>40</v>
      </c>
      <c r="B39" s="90" t="s">
        <v>531</v>
      </c>
      <c r="C39" s="116">
        <v>250.69064700000001</v>
      </c>
      <c r="D39" s="87">
        <v>5707</v>
      </c>
      <c r="E39" s="91">
        <v>4.3926869999999996</v>
      </c>
      <c r="F39" s="86">
        <v>164294.88302415854</v>
      </c>
      <c r="G39" s="86"/>
      <c r="H39" s="86">
        <v>0</v>
      </c>
      <c r="I39" s="86">
        <v>0</v>
      </c>
      <c r="J39" s="86">
        <v>0</v>
      </c>
      <c r="K39" s="86">
        <v>164294.88</v>
      </c>
      <c r="L39" s="86"/>
      <c r="M39" s="88">
        <v>164294.88</v>
      </c>
      <c r="N39" s="66"/>
    </row>
    <row r="40" spans="1:14">
      <c r="A40" s="90" t="s">
        <v>41</v>
      </c>
      <c r="B40" s="90" t="s">
        <v>532</v>
      </c>
      <c r="C40" s="116">
        <v>1806.7067219999999</v>
      </c>
      <c r="D40" s="87">
        <v>5001</v>
      </c>
      <c r="E40" s="91">
        <v>36.126908999999998</v>
      </c>
      <c r="F40" s="86">
        <v>1178213.1037266322</v>
      </c>
      <c r="G40" s="86"/>
      <c r="H40" s="86">
        <v>304349.96852739376</v>
      </c>
      <c r="I40" s="86">
        <v>722962.24024620396</v>
      </c>
      <c r="J40" s="86">
        <v>865294.74865812797</v>
      </c>
      <c r="K40" s="86">
        <v>3070820.06</v>
      </c>
      <c r="L40" s="86"/>
      <c r="M40" s="88">
        <v>3070820.06</v>
      </c>
      <c r="N40" s="66"/>
    </row>
    <row r="41" spans="1:14">
      <c r="A41" s="90" t="s">
        <v>42</v>
      </c>
      <c r="B41" s="90" t="s">
        <v>533</v>
      </c>
      <c r="C41" s="116">
        <v>1871.824897</v>
      </c>
      <c r="D41" s="87">
        <v>7640</v>
      </c>
      <c r="E41" s="91">
        <v>24.500326000000001</v>
      </c>
      <c r="F41" s="86">
        <v>1202871.3982454422</v>
      </c>
      <c r="G41" s="86"/>
      <c r="H41" s="86">
        <v>281915.12241425226</v>
      </c>
      <c r="I41" s="86">
        <v>562368.95031818107</v>
      </c>
      <c r="J41" s="86">
        <v>586383.12845091755</v>
      </c>
      <c r="K41" s="86">
        <v>2633538.6</v>
      </c>
      <c r="L41" s="86"/>
      <c r="M41" s="88">
        <v>2633538.6</v>
      </c>
      <c r="N41" s="66"/>
    </row>
    <row r="42" spans="1:14">
      <c r="A42" s="90" t="s">
        <v>43</v>
      </c>
      <c r="B42" s="90" t="s">
        <v>534</v>
      </c>
      <c r="C42" s="116">
        <v>22.972973</v>
      </c>
      <c r="D42" s="87">
        <v>128</v>
      </c>
      <c r="E42" s="91">
        <v>17.947634999999998</v>
      </c>
      <c r="F42" s="86">
        <v>14238.588276387949</v>
      </c>
      <c r="G42" s="86"/>
      <c r="H42" s="86">
        <v>3777</v>
      </c>
      <c r="I42" s="86">
        <v>5115.11956355435</v>
      </c>
      <c r="J42" s="86">
        <v>5391.927213047582</v>
      </c>
      <c r="K42" s="86">
        <v>28522.639999999999</v>
      </c>
      <c r="L42" s="86"/>
      <c r="M42" s="88">
        <v>28522.639999999999</v>
      </c>
      <c r="N42" s="66"/>
    </row>
    <row r="43" spans="1:14">
      <c r="A43" s="90" t="s">
        <v>44</v>
      </c>
      <c r="B43" s="90" t="s">
        <v>535</v>
      </c>
      <c r="C43" s="116">
        <v>299.462963</v>
      </c>
      <c r="D43" s="87">
        <v>1825</v>
      </c>
      <c r="E43" s="91">
        <v>16.408929000000001</v>
      </c>
      <c r="F43" s="86">
        <v>195262.31608560972</v>
      </c>
      <c r="G43" s="86"/>
      <c r="H43" s="86">
        <v>47050.324746654107</v>
      </c>
      <c r="I43" s="86">
        <v>68592.374634794585</v>
      </c>
      <c r="J43" s="86">
        <v>72208.930105435109</v>
      </c>
      <c r="K43" s="86">
        <v>383113.95</v>
      </c>
      <c r="L43" s="86"/>
      <c r="M43" s="88">
        <v>383113.95</v>
      </c>
      <c r="N43" s="66"/>
    </row>
    <row r="44" spans="1:14">
      <c r="A44" s="90" t="s">
        <v>45</v>
      </c>
      <c r="B44" s="90" t="s">
        <v>536</v>
      </c>
      <c r="C44" s="116">
        <v>112.604167</v>
      </c>
      <c r="D44" s="87">
        <v>1718</v>
      </c>
      <c r="E44" s="91">
        <v>6.5543750000000003</v>
      </c>
      <c r="F44" s="86">
        <v>71481.846971134961</v>
      </c>
      <c r="G44" s="86"/>
      <c r="H44" s="86">
        <v>0</v>
      </c>
      <c r="I44" s="86">
        <v>25235.933688779063</v>
      </c>
      <c r="J44" s="86">
        <v>26651.997685793795</v>
      </c>
      <c r="K44" s="86">
        <v>123369.78</v>
      </c>
      <c r="L44" s="86"/>
      <c r="M44" s="88">
        <v>123369.78</v>
      </c>
      <c r="N44" s="66"/>
    </row>
    <row r="45" spans="1:14">
      <c r="A45" s="90" t="s">
        <v>46</v>
      </c>
      <c r="B45" s="90" t="s">
        <v>401</v>
      </c>
      <c r="C45" s="116">
        <v>107.255172</v>
      </c>
      <c r="D45" s="87">
        <v>2100</v>
      </c>
      <c r="E45" s="91">
        <v>5.1073890000000004</v>
      </c>
      <c r="F45" s="86">
        <v>70723.990989196784</v>
      </c>
      <c r="G45" s="86">
        <v>13188</v>
      </c>
      <c r="H45" s="86">
        <v>0</v>
      </c>
      <c r="I45" s="86">
        <v>24193.677993154553</v>
      </c>
      <c r="J45" s="86">
        <v>25599.018175137335</v>
      </c>
      <c r="K45" s="86">
        <v>120516.69</v>
      </c>
      <c r="L45" s="86"/>
      <c r="M45" s="88">
        <v>120516.69</v>
      </c>
      <c r="N45" s="66"/>
    </row>
    <row r="46" spans="1:14">
      <c r="A46" s="90" t="s">
        <v>47</v>
      </c>
      <c r="B46" s="90" t="s">
        <v>537</v>
      </c>
      <c r="C46" s="116">
        <v>9</v>
      </c>
      <c r="D46" s="87">
        <v>136</v>
      </c>
      <c r="E46" s="91">
        <v>6.6176469999999998</v>
      </c>
      <c r="F46" s="86">
        <v>0</v>
      </c>
      <c r="G46" s="86"/>
      <c r="H46" s="86">
        <v>0</v>
      </c>
      <c r="I46" s="86">
        <v>0</v>
      </c>
      <c r="J46" s="86">
        <v>0</v>
      </c>
      <c r="K46" s="86">
        <v>0</v>
      </c>
      <c r="L46" s="86"/>
      <c r="M46" s="88">
        <v>0</v>
      </c>
      <c r="N46" s="66"/>
    </row>
    <row r="47" spans="1:14">
      <c r="A47" s="90" t="s">
        <v>48</v>
      </c>
      <c r="B47" s="90" t="s">
        <v>538</v>
      </c>
      <c r="C47" s="116">
        <v>312.88489199999998</v>
      </c>
      <c r="D47" s="87">
        <v>3980</v>
      </c>
      <c r="E47" s="91">
        <v>7.8614290000000002</v>
      </c>
      <c r="F47" s="86">
        <v>195703.59707510404</v>
      </c>
      <c r="G47" s="86"/>
      <c r="H47" s="86">
        <v>0</v>
      </c>
      <c r="I47" s="86">
        <v>69626.161994399197</v>
      </c>
      <c r="J47" s="86">
        <v>73401.361852300819</v>
      </c>
      <c r="K47" s="86">
        <v>338731.12</v>
      </c>
      <c r="L47" s="86"/>
      <c r="M47" s="88">
        <v>338731.12</v>
      </c>
      <c r="N47" s="66"/>
    </row>
    <row r="48" spans="1:14">
      <c r="A48" s="90" t="s">
        <v>49</v>
      </c>
      <c r="B48" s="90" t="s">
        <v>539</v>
      </c>
      <c r="C48" s="116">
        <v>329.39978600000001</v>
      </c>
      <c r="D48" s="87">
        <v>4207</v>
      </c>
      <c r="E48" s="91">
        <v>7.8298019999999999</v>
      </c>
      <c r="F48" s="86">
        <v>228721.48976130312</v>
      </c>
      <c r="G48" s="86"/>
      <c r="H48" s="86">
        <v>0</v>
      </c>
      <c r="I48" s="86">
        <v>74418.206804801797</v>
      </c>
      <c r="J48" s="86">
        <v>78771.343965047112</v>
      </c>
      <c r="K48" s="86">
        <v>381911.03999999998</v>
      </c>
      <c r="L48" s="86"/>
      <c r="M48" s="88">
        <v>381911.03999999998</v>
      </c>
      <c r="N48" s="66"/>
    </row>
    <row r="49" spans="1:14">
      <c r="A49" s="90" t="s">
        <v>50</v>
      </c>
      <c r="B49" s="90" t="s">
        <v>540</v>
      </c>
      <c r="C49" s="116">
        <v>250.50529499999999</v>
      </c>
      <c r="D49" s="87">
        <v>3612</v>
      </c>
      <c r="E49" s="91">
        <v>6.9353629999999997</v>
      </c>
      <c r="F49" s="86">
        <v>160543.67530620104</v>
      </c>
      <c r="G49" s="86"/>
      <c r="H49" s="86">
        <v>0</v>
      </c>
      <c r="I49" s="86">
        <v>56233.529596471672</v>
      </c>
      <c r="J49" s="86">
        <v>59417.881209962754</v>
      </c>
      <c r="K49" s="86">
        <v>276195.09000000003</v>
      </c>
      <c r="L49" s="86"/>
      <c r="M49" s="88">
        <v>276195.09000000003</v>
      </c>
      <c r="N49" s="66"/>
    </row>
    <row r="50" spans="1:14">
      <c r="A50" s="90" t="s">
        <v>51</v>
      </c>
      <c r="B50" s="90" t="s">
        <v>541</v>
      </c>
      <c r="C50" s="116">
        <v>25</v>
      </c>
      <c r="D50" s="87">
        <v>400</v>
      </c>
      <c r="E50" s="91">
        <v>6.25</v>
      </c>
      <c r="F50" s="86">
        <v>19519.326355814908</v>
      </c>
      <c r="G50" s="86"/>
      <c r="H50" s="86">
        <v>0</v>
      </c>
      <c r="I50" s="86">
        <v>6042.5979626934513</v>
      </c>
      <c r="J50" s="86">
        <v>6307.703765202019</v>
      </c>
      <c r="K50" s="86">
        <v>31869.63</v>
      </c>
      <c r="L50" s="86"/>
      <c r="M50" s="88">
        <v>31869.63</v>
      </c>
      <c r="N50" s="66"/>
    </row>
    <row r="51" spans="1:14">
      <c r="A51" s="90" t="s">
        <v>52</v>
      </c>
      <c r="B51" s="90" t="s">
        <v>542</v>
      </c>
      <c r="C51" s="116">
        <v>111.868914</v>
      </c>
      <c r="D51" s="87">
        <v>1569</v>
      </c>
      <c r="E51" s="91">
        <v>7.12995</v>
      </c>
      <c r="F51" s="86">
        <v>72545.850897893324</v>
      </c>
      <c r="G51" s="86"/>
      <c r="H51" s="86">
        <v>0</v>
      </c>
      <c r="I51" s="86">
        <v>25128.68380884354</v>
      </c>
      <c r="J51" s="86">
        <v>26557.058903303838</v>
      </c>
      <c r="K51" s="86">
        <v>124231.59</v>
      </c>
      <c r="L51" s="86"/>
      <c r="M51" s="88">
        <v>124231.59</v>
      </c>
      <c r="N51" s="66"/>
    </row>
    <row r="52" spans="1:14">
      <c r="A52" s="90" t="s">
        <v>53</v>
      </c>
      <c r="B52" s="90" t="s">
        <v>543</v>
      </c>
      <c r="C52" s="116">
        <v>18</v>
      </c>
      <c r="D52" s="87">
        <v>614</v>
      </c>
      <c r="E52" s="91">
        <v>2.9315959999999999</v>
      </c>
      <c r="F52" s="86">
        <v>13891.088303374749</v>
      </c>
      <c r="G52" s="86"/>
      <c r="H52" s="86">
        <v>0</v>
      </c>
      <c r="I52" s="86">
        <v>0</v>
      </c>
      <c r="J52" s="86">
        <v>0</v>
      </c>
      <c r="K52" s="86">
        <v>13891.09</v>
      </c>
      <c r="L52" s="86"/>
      <c r="M52" s="88">
        <v>13891.09</v>
      </c>
      <c r="N52" s="66"/>
    </row>
    <row r="53" spans="1:14">
      <c r="A53" s="90" t="s">
        <v>54</v>
      </c>
      <c r="B53" s="90" t="s">
        <v>544</v>
      </c>
      <c r="C53" s="116">
        <v>301.83638100000002</v>
      </c>
      <c r="D53" s="87">
        <v>4408</v>
      </c>
      <c r="E53" s="91">
        <v>6.8474680000000001</v>
      </c>
      <c r="F53" s="86">
        <v>204632.63920058467</v>
      </c>
      <c r="G53" s="86"/>
      <c r="H53" s="86">
        <v>0</v>
      </c>
      <c r="I53" s="86">
        <v>69447.758113775693</v>
      </c>
      <c r="J53" s="86">
        <v>73507.360999697587</v>
      </c>
      <c r="K53" s="86">
        <v>347587.76</v>
      </c>
      <c r="L53" s="86"/>
      <c r="M53" s="88">
        <v>347587.76</v>
      </c>
      <c r="N53" s="66"/>
    </row>
    <row r="54" spans="1:14">
      <c r="A54" s="90" t="s">
        <v>55</v>
      </c>
      <c r="B54" s="90" t="s">
        <v>545</v>
      </c>
      <c r="C54" s="116">
        <v>132.804878</v>
      </c>
      <c r="D54" s="87">
        <v>3337</v>
      </c>
      <c r="E54" s="91">
        <v>3.9797690000000001</v>
      </c>
      <c r="F54" s="86">
        <v>81479.472795826761</v>
      </c>
      <c r="G54" s="86"/>
      <c r="H54" s="86">
        <v>0</v>
      </c>
      <c r="I54" s="86">
        <v>0</v>
      </c>
      <c r="J54" s="86">
        <v>0</v>
      </c>
      <c r="K54" s="86">
        <v>81479.47</v>
      </c>
      <c r="L54" s="86"/>
      <c r="M54" s="88">
        <v>81479.47</v>
      </c>
      <c r="N54" s="66"/>
    </row>
    <row r="55" spans="1:14">
      <c r="A55" s="90" t="s">
        <v>56</v>
      </c>
      <c r="B55" s="90" t="s">
        <v>546</v>
      </c>
      <c r="C55" s="116">
        <v>180.200873</v>
      </c>
      <c r="D55" s="87">
        <v>2434</v>
      </c>
      <c r="E55" s="91">
        <v>7.4034870000000002</v>
      </c>
      <c r="F55" s="86">
        <v>112074.2254930843</v>
      </c>
      <c r="G55" s="86"/>
      <c r="H55" s="86">
        <v>0</v>
      </c>
      <c r="I55" s="86">
        <v>40027.536872577046</v>
      </c>
      <c r="J55" s="86">
        <v>42188.181801941806</v>
      </c>
      <c r="K55" s="86">
        <v>194289.94</v>
      </c>
      <c r="L55" s="86"/>
      <c r="M55" s="88">
        <v>194289.94</v>
      </c>
      <c r="N55" s="66"/>
    </row>
    <row r="56" spans="1:14">
      <c r="A56" s="90" t="s">
        <v>57</v>
      </c>
      <c r="B56" s="90" t="s">
        <v>547</v>
      </c>
      <c r="C56" s="116">
        <v>12</v>
      </c>
      <c r="D56" s="87">
        <v>189</v>
      </c>
      <c r="E56" s="91">
        <v>6.3492059999999997</v>
      </c>
      <c r="F56" s="86">
        <v>10742.048529309552</v>
      </c>
      <c r="G56" s="86"/>
      <c r="H56" s="86">
        <v>0</v>
      </c>
      <c r="I56" s="86">
        <v>3264.5578721377747</v>
      </c>
      <c r="J56" s="86">
        <v>3463.743450787978</v>
      </c>
      <c r="K56" s="86">
        <v>17470.349999999999</v>
      </c>
      <c r="L56" s="86"/>
      <c r="M56" s="88">
        <v>17470.349999999999</v>
      </c>
      <c r="N56" s="66"/>
    </row>
    <row r="57" spans="1:14">
      <c r="A57" s="90" t="s">
        <v>58</v>
      </c>
      <c r="B57" s="90" t="s">
        <v>548</v>
      </c>
      <c r="C57" s="116">
        <v>196.73309599999999</v>
      </c>
      <c r="D57" s="87">
        <v>1783</v>
      </c>
      <c r="E57" s="91">
        <v>11.033825</v>
      </c>
      <c r="F57" s="86">
        <v>134906.60164444687</v>
      </c>
      <c r="G57" s="86"/>
      <c r="H57" s="86">
        <v>0</v>
      </c>
      <c r="I57" s="86">
        <v>44499.676798920184</v>
      </c>
      <c r="J57" s="86">
        <v>47107.732565755316</v>
      </c>
      <c r="K57" s="86">
        <v>226514.01</v>
      </c>
      <c r="L57" s="86"/>
      <c r="M57" s="88">
        <v>226514.01</v>
      </c>
      <c r="N57" s="66"/>
    </row>
    <row r="58" spans="1:14">
      <c r="A58" s="90" t="s">
        <v>59</v>
      </c>
      <c r="B58" s="90" t="s">
        <v>549</v>
      </c>
      <c r="C58" s="116">
        <v>289.77946800000001</v>
      </c>
      <c r="D58" s="87">
        <v>2713</v>
      </c>
      <c r="E58" s="91">
        <v>10.681145000000001</v>
      </c>
      <c r="F58" s="86">
        <v>177870.60011830711</v>
      </c>
      <c r="G58" s="86"/>
      <c r="H58" s="86">
        <v>0</v>
      </c>
      <c r="I58" s="86">
        <v>64352.294017967732</v>
      </c>
      <c r="J58" s="86">
        <v>67798.738221782347</v>
      </c>
      <c r="K58" s="86">
        <v>310021.63</v>
      </c>
      <c r="L58" s="86"/>
      <c r="M58" s="88">
        <v>310021.63</v>
      </c>
      <c r="N58" s="66"/>
    </row>
    <row r="59" spans="1:14">
      <c r="A59" s="90" t="s">
        <v>60</v>
      </c>
      <c r="B59" s="90" t="s">
        <v>550</v>
      </c>
      <c r="C59" s="116">
        <v>182.08966899999999</v>
      </c>
      <c r="D59" s="87">
        <v>3905</v>
      </c>
      <c r="E59" s="91">
        <v>4.6629880000000004</v>
      </c>
      <c r="F59" s="86">
        <v>122760.06529248352</v>
      </c>
      <c r="G59" s="86"/>
      <c r="H59" s="86">
        <v>0</v>
      </c>
      <c r="I59" s="86">
        <v>0</v>
      </c>
      <c r="J59" s="86">
        <v>0</v>
      </c>
      <c r="K59" s="86">
        <v>122760.07</v>
      </c>
      <c r="L59" s="86"/>
      <c r="M59" s="88">
        <v>122760.07</v>
      </c>
      <c r="N59" s="66"/>
    </row>
    <row r="60" spans="1:14">
      <c r="A60" s="90" t="s">
        <v>61</v>
      </c>
      <c r="B60" s="90" t="s">
        <v>551</v>
      </c>
      <c r="C60" s="116">
        <v>27.165354000000001</v>
      </c>
      <c r="D60" s="87">
        <v>357</v>
      </c>
      <c r="E60" s="91">
        <v>7.609343</v>
      </c>
      <c r="F60" s="86">
        <v>21971.554171866443</v>
      </c>
      <c r="G60" s="86"/>
      <c r="H60" s="86">
        <v>0</v>
      </c>
      <c r="I60" s="86">
        <v>6131.7969167431202</v>
      </c>
      <c r="J60" s="86">
        <v>6501.4960419486251</v>
      </c>
      <c r="K60" s="86">
        <v>34604.85</v>
      </c>
      <c r="L60" s="86"/>
      <c r="M60" s="88">
        <v>34604.85</v>
      </c>
      <c r="N60" s="66"/>
    </row>
    <row r="61" spans="1:14">
      <c r="A61" s="90" t="s">
        <v>62</v>
      </c>
      <c r="B61" s="90" t="s">
        <v>552</v>
      </c>
      <c r="C61" s="116">
        <v>17.018181999999999</v>
      </c>
      <c r="D61" s="87">
        <v>118</v>
      </c>
      <c r="E61" s="91">
        <v>14.422188</v>
      </c>
      <c r="F61" s="86">
        <v>10952.399367211976</v>
      </c>
      <c r="G61" s="86"/>
      <c r="H61" s="86">
        <v>0</v>
      </c>
      <c r="I61" s="86">
        <v>3806.6975069953919</v>
      </c>
      <c r="J61" s="86">
        <v>4018.8927635379237</v>
      </c>
      <c r="K61" s="86">
        <v>18777.990000000002</v>
      </c>
      <c r="L61" s="86"/>
      <c r="M61" s="88">
        <v>18777.990000000002</v>
      </c>
      <c r="N61" s="66"/>
    </row>
    <row r="62" spans="1:14">
      <c r="A62" s="90" t="s">
        <v>63</v>
      </c>
      <c r="B62" s="90" t="s">
        <v>553</v>
      </c>
      <c r="C62" s="116">
        <v>1104.023148</v>
      </c>
      <c r="D62" s="87">
        <v>5886</v>
      </c>
      <c r="E62" s="91">
        <v>18.756764</v>
      </c>
      <c r="F62" s="86">
        <v>819402.47664420435</v>
      </c>
      <c r="G62" s="86"/>
      <c r="H62" s="86">
        <v>201999.60679029959</v>
      </c>
      <c r="I62" s="86">
        <v>313506.81000000006</v>
      </c>
      <c r="J62" s="86">
        <v>328908.06000000006</v>
      </c>
      <c r="K62" s="86">
        <v>1663816.95</v>
      </c>
      <c r="L62" s="86"/>
      <c r="M62" s="88">
        <v>1663816.95</v>
      </c>
      <c r="N62" s="66"/>
    </row>
    <row r="63" spans="1:14">
      <c r="A63" s="90" t="s">
        <v>64</v>
      </c>
      <c r="B63" s="90" t="s">
        <v>554</v>
      </c>
      <c r="C63" s="116">
        <v>276.93088899999998</v>
      </c>
      <c r="D63" s="87">
        <v>2500</v>
      </c>
      <c r="E63" s="91">
        <v>11.077235999999999</v>
      </c>
      <c r="F63" s="86">
        <v>193871.4645432558</v>
      </c>
      <c r="G63" s="86"/>
      <c r="H63" s="86">
        <v>0</v>
      </c>
      <c r="I63" s="86">
        <v>64147.767504497104</v>
      </c>
      <c r="J63" s="86">
        <v>67313.860536905588</v>
      </c>
      <c r="K63" s="86">
        <v>325333.09000000003</v>
      </c>
      <c r="L63" s="86"/>
      <c r="M63" s="88">
        <v>325333.09000000003</v>
      </c>
      <c r="N63" s="66"/>
    </row>
    <row r="64" spans="1:14">
      <c r="A64" s="90" t="s">
        <v>65</v>
      </c>
      <c r="B64" s="90" t="s">
        <v>402</v>
      </c>
      <c r="C64" s="116">
        <v>3249.671437</v>
      </c>
      <c r="D64" s="87">
        <v>10330</v>
      </c>
      <c r="E64" s="91">
        <v>31.458580999999999</v>
      </c>
      <c r="F64" s="86">
        <v>2216633.7784236376</v>
      </c>
      <c r="G64" s="86">
        <v>71622</v>
      </c>
      <c r="H64" s="86">
        <v>575568.47249999992</v>
      </c>
      <c r="I64" s="86">
        <v>1192891.1074999999</v>
      </c>
      <c r="J64" s="86">
        <v>1436765.5599999998</v>
      </c>
      <c r="K64" s="86">
        <v>5421858.9199999999</v>
      </c>
      <c r="L64" s="86"/>
      <c r="M64" s="88">
        <v>5421858.9199999999</v>
      </c>
      <c r="N64" s="66"/>
    </row>
    <row r="65" spans="1:14">
      <c r="A65" s="90" t="s">
        <v>66</v>
      </c>
      <c r="B65" s="90" t="s">
        <v>555</v>
      </c>
      <c r="C65" s="116">
        <v>378.619621</v>
      </c>
      <c r="D65" s="87">
        <v>3509</v>
      </c>
      <c r="E65" s="91">
        <v>10.789958</v>
      </c>
      <c r="F65" s="86">
        <v>249046.54424851073</v>
      </c>
      <c r="G65" s="86"/>
      <c r="H65" s="86">
        <v>0</v>
      </c>
      <c r="I65" s="86">
        <v>85375.462620294566</v>
      </c>
      <c r="J65" s="86">
        <v>90319.846453484875</v>
      </c>
      <c r="K65" s="86">
        <v>424741.85</v>
      </c>
      <c r="L65" s="86"/>
      <c r="M65" s="88">
        <v>424741.85</v>
      </c>
      <c r="N65" s="66"/>
    </row>
    <row r="66" spans="1:14">
      <c r="A66" s="90" t="s">
        <v>67</v>
      </c>
      <c r="B66" s="90" t="s">
        <v>403</v>
      </c>
      <c r="C66" s="116">
        <v>1685.8034359999999</v>
      </c>
      <c r="D66" s="87">
        <v>5611</v>
      </c>
      <c r="E66" s="91">
        <v>30.044616999999999</v>
      </c>
      <c r="F66" s="86">
        <v>1105340.3971656405</v>
      </c>
      <c r="G66" s="86">
        <v>25571</v>
      </c>
      <c r="H66" s="86">
        <v>270519.74870727537</v>
      </c>
      <c r="I66" s="86">
        <v>583972.90294981643</v>
      </c>
      <c r="J66" s="86">
        <v>648618.50779279834</v>
      </c>
      <c r="K66" s="86">
        <v>2608451.56</v>
      </c>
      <c r="L66" s="86"/>
      <c r="M66" s="88">
        <v>2608451.56</v>
      </c>
      <c r="N66" s="66"/>
    </row>
    <row r="67" spans="1:14">
      <c r="A67" s="90" t="s">
        <v>68</v>
      </c>
      <c r="B67" s="90" t="s">
        <v>556</v>
      </c>
      <c r="C67" s="116">
        <v>6</v>
      </c>
      <c r="D67" s="87">
        <v>58</v>
      </c>
      <c r="E67" s="91">
        <v>10.344828</v>
      </c>
      <c r="F67" s="86">
        <v>0</v>
      </c>
      <c r="G67" s="86"/>
      <c r="H67" s="86">
        <v>1171.1928539108242</v>
      </c>
      <c r="I67" s="86">
        <v>0</v>
      </c>
      <c r="J67" s="86">
        <v>0</v>
      </c>
      <c r="K67" s="86">
        <v>1171.19</v>
      </c>
      <c r="L67" s="86"/>
      <c r="M67" s="88">
        <v>1171.19</v>
      </c>
      <c r="N67" s="66"/>
    </row>
    <row r="68" spans="1:14">
      <c r="A68" s="90" t="s">
        <v>69</v>
      </c>
      <c r="B68" s="90" t="s">
        <v>557</v>
      </c>
      <c r="C68" s="116">
        <v>130.55607499999999</v>
      </c>
      <c r="D68" s="87">
        <v>2961</v>
      </c>
      <c r="E68" s="91">
        <v>4.4091889999999996</v>
      </c>
      <c r="F68" s="86">
        <v>88563.15810132389</v>
      </c>
      <c r="G68" s="86"/>
      <c r="H68" s="86">
        <v>0</v>
      </c>
      <c r="I68" s="86">
        <v>0</v>
      </c>
      <c r="J68" s="86">
        <v>0</v>
      </c>
      <c r="K68" s="86">
        <v>88563.16</v>
      </c>
      <c r="L68" s="86"/>
      <c r="M68" s="88">
        <v>88563.16</v>
      </c>
      <c r="N68" s="66"/>
    </row>
    <row r="69" spans="1:14">
      <c r="A69" s="90" t="s">
        <v>70</v>
      </c>
      <c r="B69" s="90" t="s">
        <v>404</v>
      </c>
      <c r="C69" s="116">
        <v>1171.5563340000001</v>
      </c>
      <c r="D69" s="87">
        <v>8825</v>
      </c>
      <c r="E69" s="91">
        <v>13.275426</v>
      </c>
      <c r="F69" s="86">
        <v>759229.35096952657</v>
      </c>
      <c r="G69" s="86">
        <v>79062</v>
      </c>
      <c r="H69" s="86">
        <v>192125.93307388399</v>
      </c>
      <c r="I69" s="86">
        <v>326965.37923201773</v>
      </c>
      <c r="J69" s="86">
        <v>346133.28232175676</v>
      </c>
      <c r="K69" s="86">
        <v>1624453.95</v>
      </c>
      <c r="L69" s="86"/>
      <c r="M69" s="88">
        <v>1624453.95</v>
      </c>
      <c r="N69" s="66"/>
    </row>
    <row r="70" spans="1:14">
      <c r="A70" s="90" t="s">
        <v>71</v>
      </c>
      <c r="B70" s="90" t="s">
        <v>558</v>
      </c>
      <c r="C70" s="116">
        <v>181.418487</v>
      </c>
      <c r="D70" s="87">
        <v>6355</v>
      </c>
      <c r="E70" s="91">
        <v>2.8547359999999999</v>
      </c>
      <c r="F70" s="86">
        <v>123906.15924768228</v>
      </c>
      <c r="G70" s="86"/>
      <c r="H70" s="86">
        <v>0</v>
      </c>
      <c r="I70" s="86">
        <v>0</v>
      </c>
      <c r="J70" s="86">
        <v>0</v>
      </c>
      <c r="K70" s="86">
        <v>123906.16</v>
      </c>
      <c r="L70" s="86"/>
      <c r="M70" s="88">
        <v>123906.16</v>
      </c>
      <c r="N70" s="66"/>
    </row>
    <row r="71" spans="1:14">
      <c r="A71" s="90" t="s">
        <v>72</v>
      </c>
      <c r="B71" s="90" t="s">
        <v>559</v>
      </c>
      <c r="C71" s="116">
        <v>709.87964299999999</v>
      </c>
      <c r="D71" s="87">
        <v>2645</v>
      </c>
      <c r="E71" s="91">
        <v>26.838550000000001</v>
      </c>
      <c r="F71" s="86">
        <v>443824.29713541846</v>
      </c>
      <c r="G71" s="86"/>
      <c r="H71" s="86">
        <v>101828.31849912979</v>
      </c>
      <c r="I71" s="86">
        <v>224494.50201117559</v>
      </c>
      <c r="J71" s="86">
        <v>238667.72184003401</v>
      </c>
      <c r="K71" s="86">
        <v>1008814.84</v>
      </c>
      <c r="L71" s="86"/>
      <c r="M71" s="88">
        <v>1008814.84</v>
      </c>
      <c r="N71" s="66"/>
    </row>
    <row r="72" spans="1:14">
      <c r="A72" s="90" t="s">
        <v>73</v>
      </c>
      <c r="B72" s="90" t="s">
        <v>560</v>
      </c>
      <c r="C72" s="116">
        <v>55.903613999999997</v>
      </c>
      <c r="D72" s="87">
        <v>1631</v>
      </c>
      <c r="E72" s="91">
        <v>3.4275669999999998</v>
      </c>
      <c r="F72" s="86">
        <v>36404.034686454026</v>
      </c>
      <c r="G72" s="86"/>
      <c r="H72" s="86">
        <v>0</v>
      </c>
      <c r="I72" s="86">
        <v>0</v>
      </c>
      <c r="J72" s="86">
        <v>0</v>
      </c>
      <c r="K72" s="86">
        <v>36404.03</v>
      </c>
      <c r="L72" s="86"/>
      <c r="M72" s="88">
        <v>36404.03</v>
      </c>
      <c r="N72" s="66"/>
    </row>
    <row r="73" spans="1:14">
      <c r="A73" s="90" t="s">
        <v>74</v>
      </c>
      <c r="B73" s="90" t="s">
        <v>561</v>
      </c>
      <c r="C73" s="116">
        <v>504.38698900000003</v>
      </c>
      <c r="D73" s="87">
        <v>3868</v>
      </c>
      <c r="E73" s="91">
        <v>13.039994999999999</v>
      </c>
      <c r="F73" s="86">
        <v>318080.41870242922</v>
      </c>
      <c r="G73" s="86"/>
      <c r="H73" s="86">
        <v>0</v>
      </c>
      <c r="I73" s="86">
        <v>112826.58956123581</v>
      </c>
      <c r="J73" s="86">
        <v>119103.15761213808</v>
      </c>
      <c r="K73" s="86">
        <v>550010.17000000004</v>
      </c>
      <c r="L73" s="86"/>
      <c r="M73" s="88">
        <v>550010.17000000004</v>
      </c>
      <c r="N73" s="66"/>
    </row>
    <row r="74" spans="1:14">
      <c r="A74" s="90" t="s">
        <v>75</v>
      </c>
      <c r="B74" s="90" t="s">
        <v>562</v>
      </c>
      <c r="C74" s="116">
        <v>1</v>
      </c>
      <c r="D74" s="87">
        <v>6</v>
      </c>
      <c r="E74" s="91">
        <v>16.666667</v>
      </c>
      <c r="F74" s="86">
        <v>0</v>
      </c>
      <c r="G74" s="86"/>
      <c r="H74" s="86">
        <v>0</v>
      </c>
      <c r="I74" s="86">
        <v>0</v>
      </c>
      <c r="J74" s="86">
        <v>0</v>
      </c>
      <c r="K74" s="86">
        <v>0</v>
      </c>
      <c r="L74" s="86"/>
      <c r="M74" s="88">
        <v>0</v>
      </c>
      <c r="N74" s="66"/>
    </row>
    <row r="75" spans="1:14">
      <c r="A75" s="90" t="s">
        <v>76</v>
      </c>
      <c r="B75" s="90" t="s">
        <v>405</v>
      </c>
      <c r="C75" s="116">
        <v>188.00448399999999</v>
      </c>
      <c r="D75" s="87">
        <v>3045</v>
      </c>
      <c r="E75" s="91">
        <v>6.1742030000000003</v>
      </c>
      <c r="F75" s="86">
        <v>122025.98312128813</v>
      </c>
      <c r="G75" s="86">
        <v>7789</v>
      </c>
      <c r="H75" s="86">
        <v>0</v>
      </c>
      <c r="I75" s="86">
        <v>42675.285219981619</v>
      </c>
      <c r="J75" s="86">
        <v>45137.445979579163</v>
      </c>
      <c r="K75" s="86">
        <v>209838.71</v>
      </c>
      <c r="L75" s="86"/>
      <c r="M75" s="88">
        <v>209838.71</v>
      </c>
      <c r="N75" s="66"/>
    </row>
    <row r="76" spans="1:14">
      <c r="A76" s="90" t="s">
        <v>77</v>
      </c>
      <c r="B76" s="90" t="s">
        <v>563</v>
      </c>
      <c r="C76" s="116">
        <v>67.802955999999995</v>
      </c>
      <c r="D76" s="87">
        <v>1001</v>
      </c>
      <c r="E76" s="91">
        <v>6.7735219999999998</v>
      </c>
      <c r="F76" s="86">
        <v>49442.207430856419</v>
      </c>
      <c r="G76" s="86"/>
      <c r="H76" s="86">
        <v>0</v>
      </c>
      <c r="I76" s="86">
        <v>16419.336185172349</v>
      </c>
      <c r="J76" s="86">
        <v>17074.107819713699</v>
      </c>
      <c r="K76" s="86">
        <v>82935.649999999994</v>
      </c>
      <c r="L76" s="86"/>
      <c r="M76" s="88">
        <v>82935.649999999994</v>
      </c>
      <c r="N76" s="66"/>
    </row>
    <row r="77" spans="1:14">
      <c r="A77" s="90" t="s">
        <v>78</v>
      </c>
      <c r="B77" s="90" t="s">
        <v>434</v>
      </c>
      <c r="C77" s="116">
        <v>430.24511899999999</v>
      </c>
      <c r="D77" s="87">
        <v>1952</v>
      </c>
      <c r="E77" s="91">
        <v>22.041246000000001</v>
      </c>
      <c r="F77" s="86">
        <v>283164.7370866143</v>
      </c>
      <c r="G77" s="86">
        <v>8556</v>
      </c>
      <c r="H77" s="86">
        <v>70211.642737667687</v>
      </c>
      <c r="I77" s="86">
        <v>119772.75555386176</v>
      </c>
      <c r="J77" s="86">
        <v>120795.38590520197</v>
      </c>
      <c r="K77" s="86">
        <v>593944.52</v>
      </c>
      <c r="L77" s="86"/>
      <c r="M77" s="88">
        <v>593944.52</v>
      </c>
      <c r="N77" s="66"/>
    </row>
    <row r="78" spans="1:14">
      <c r="A78" s="90" t="s">
        <v>79</v>
      </c>
      <c r="B78" s="90" t="s">
        <v>564</v>
      </c>
      <c r="C78" s="116">
        <v>53.767240999999999</v>
      </c>
      <c r="D78" s="87">
        <v>636</v>
      </c>
      <c r="E78" s="91">
        <v>8.4539690000000007</v>
      </c>
      <c r="F78" s="86">
        <v>35063.953004920164</v>
      </c>
      <c r="G78" s="86"/>
      <c r="H78" s="86">
        <v>0</v>
      </c>
      <c r="I78" s="86">
        <v>12139.890450134017</v>
      </c>
      <c r="J78" s="86">
        <v>12846.27508672528</v>
      </c>
      <c r="K78" s="86">
        <v>60050.12</v>
      </c>
      <c r="L78" s="86"/>
      <c r="M78" s="88">
        <v>60050.12</v>
      </c>
      <c r="N78" s="66"/>
    </row>
    <row r="79" spans="1:14">
      <c r="A79" s="90" t="s">
        <v>80</v>
      </c>
      <c r="B79" s="90" t="s">
        <v>565</v>
      </c>
      <c r="C79" s="116">
        <v>59.541984999999997</v>
      </c>
      <c r="D79" s="87">
        <v>659</v>
      </c>
      <c r="E79" s="91">
        <v>9.0352029999999992</v>
      </c>
      <c r="F79" s="86">
        <v>38070.414425579162</v>
      </c>
      <c r="G79" s="86"/>
      <c r="H79" s="86">
        <v>0</v>
      </c>
      <c r="I79" s="86">
        <v>13369.985681544902</v>
      </c>
      <c r="J79" s="86">
        <v>14127.568717428045</v>
      </c>
      <c r="K79" s="86">
        <v>65567.97</v>
      </c>
      <c r="L79" s="86"/>
      <c r="M79" s="88">
        <v>65567.97</v>
      </c>
      <c r="N79" s="66"/>
    </row>
    <row r="80" spans="1:14">
      <c r="A80" s="90" t="s">
        <v>81</v>
      </c>
      <c r="B80" s="90" t="s">
        <v>566</v>
      </c>
      <c r="C80" s="116">
        <v>5</v>
      </c>
      <c r="D80" s="87">
        <v>50</v>
      </c>
      <c r="E80" s="91">
        <v>10</v>
      </c>
      <c r="F80" s="86">
        <v>0</v>
      </c>
      <c r="G80" s="86"/>
      <c r="H80" s="86">
        <v>1001.4577449927039</v>
      </c>
      <c r="I80" s="86">
        <v>0</v>
      </c>
      <c r="J80" s="86">
        <v>0</v>
      </c>
      <c r="K80" s="86">
        <v>1001.46</v>
      </c>
      <c r="L80" s="86"/>
      <c r="M80" s="88">
        <v>1001.46</v>
      </c>
      <c r="N80" s="66"/>
    </row>
    <row r="81" spans="1:14">
      <c r="A81" s="90" t="s">
        <v>82</v>
      </c>
      <c r="B81" s="90" t="s">
        <v>567</v>
      </c>
      <c r="C81" s="116">
        <v>99.692683000000002</v>
      </c>
      <c r="D81" s="87">
        <v>2878</v>
      </c>
      <c r="E81" s="91">
        <v>3.4639570000000002</v>
      </c>
      <c r="F81" s="86">
        <v>63363.469278701123</v>
      </c>
      <c r="G81" s="86"/>
      <c r="H81" s="86">
        <v>0</v>
      </c>
      <c r="I81" s="86">
        <v>0</v>
      </c>
      <c r="J81" s="86">
        <v>0</v>
      </c>
      <c r="K81" s="86">
        <v>63363.47</v>
      </c>
      <c r="L81" s="86"/>
      <c r="M81" s="88">
        <v>63363.47</v>
      </c>
      <c r="N81" s="66"/>
    </row>
    <row r="82" spans="1:14">
      <c r="A82" s="90" t="s">
        <v>83</v>
      </c>
      <c r="B82" s="90" t="s">
        <v>568</v>
      </c>
      <c r="C82" s="116">
        <v>148.564516</v>
      </c>
      <c r="D82" s="87">
        <v>1196</v>
      </c>
      <c r="E82" s="91">
        <v>12.421782</v>
      </c>
      <c r="F82" s="86">
        <v>95776.533641339338</v>
      </c>
      <c r="G82" s="86"/>
      <c r="H82" s="86">
        <v>0</v>
      </c>
      <c r="I82" s="86">
        <v>33962.279332815218</v>
      </c>
      <c r="J82" s="86">
        <v>35897.530748218858</v>
      </c>
      <c r="K82" s="86">
        <v>165636.34</v>
      </c>
      <c r="L82" s="86"/>
      <c r="M82" s="88">
        <v>165636.34</v>
      </c>
      <c r="N82" s="66"/>
    </row>
    <row r="83" spans="1:14">
      <c r="A83" s="90" t="s">
        <v>84</v>
      </c>
      <c r="B83" s="90" t="s">
        <v>569</v>
      </c>
      <c r="C83" s="116">
        <v>22.153846000000001</v>
      </c>
      <c r="D83" s="87">
        <v>388</v>
      </c>
      <c r="E83" s="91">
        <v>5.7097540000000002</v>
      </c>
      <c r="F83" s="86">
        <v>27027.435193830388</v>
      </c>
      <c r="G83" s="86"/>
      <c r="H83" s="86">
        <v>0</v>
      </c>
      <c r="I83" s="86">
        <v>8708.4941885648805</v>
      </c>
      <c r="J83" s="86">
        <v>9071.2805935656215</v>
      </c>
      <c r="K83" s="86">
        <v>44807.21</v>
      </c>
      <c r="L83" s="86"/>
      <c r="M83" s="88">
        <v>44807.21</v>
      </c>
      <c r="N83" s="66"/>
    </row>
    <row r="84" spans="1:14">
      <c r="A84" s="90" t="s">
        <v>85</v>
      </c>
      <c r="B84" s="90" t="s">
        <v>570</v>
      </c>
      <c r="C84" s="116">
        <v>1530.435688</v>
      </c>
      <c r="D84" s="87">
        <v>7796</v>
      </c>
      <c r="E84" s="91">
        <v>19.631038</v>
      </c>
      <c r="F84" s="86">
        <v>969089.47957658127</v>
      </c>
      <c r="G84" s="86"/>
      <c r="H84" s="86">
        <v>243793.10513552846</v>
      </c>
      <c r="I84" s="86">
        <v>447789.65806629544</v>
      </c>
      <c r="J84" s="86">
        <v>472985.44647282356</v>
      </c>
      <c r="K84" s="86">
        <v>2133657.69</v>
      </c>
      <c r="L84" s="86"/>
      <c r="M84" s="88">
        <v>2133657.69</v>
      </c>
      <c r="N84" s="66"/>
    </row>
    <row r="85" spans="1:14">
      <c r="A85" s="90" t="s">
        <v>86</v>
      </c>
      <c r="B85" s="90" t="s">
        <v>571</v>
      </c>
      <c r="C85" s="116">
        <v>275.27999999999997</v>
      </c>
      <c r="D85" s="87">
        <v>4378</v>
      </c>
      <c r="E85" s="91">
        <v>6.2878030000000003</v>
      </c>
      <c r="F85" s="86">
        <v>167996.50741196313</v>
      </c>
      <c r="G85" s="86"/>
      <c r="H85" s="86">
        <v>0</v>
      </c>
      <c r="I85" s="86">
        <v>58504.515204336058</v>
      </c>
      <c r="J85" s="86">
        <v>60903.780082899815</v>
      </c>
      <c r="K85" s="86">
        <v>287404.79999999999</v>
      </c>
      <c r="L85" s="86"/>
      <c r="M85" s="88">
        <v>287404.79999999999</v>
      </c>
      <c r="N85" s="66"/>
    </row>
    <row r="86" spans="1:14">
      <c r="A86" s="90" t="s">
        <v>87</v>
      </c>
      <c r="B86" s="90" t="s">
        <v>572</v>
      </c>
      <c r="C86" s="116">
        <v>162.23758100000001</v>
      </c>
      <c r="D86" s="87">
        <v>1524</v>
      </c>
      <c r="E86" s="91">
        <v>10.645511000000001</v>
      </c>
      <c r="F86" s="86">
        <v>103577.88456356067</v>
      </c>
      <c r="G86" s="86"/>
      <c r="H86" s="86">
        <v>0</v>
      </c>
      <c r="I86" s="86">
        <v>36418.746277069673</v>
      </c>
      <c r="J86" s="86">
        <v>38477.550720177889</v>
      </c>
      <c r="K86" s="86">
        <v>178474.18</v>
      </c>
      <c r="L86" s="86"/>
      <c r="M86" s="88">
        <v>178474.18</v>
      </c>
      <c r="N86" s="66"/>
    </row>
    <row r="87" spans="1:14">
      <c r="A87" s="90" t="s">
        <v>88</v>
      </c>
      <c r="B87" s="90" t="s">
        <v>573</v>
      </c>
      <c r="C87" s="116">
        <v>22</v>
      </c>
      <c r="D87" s="87">
        <v>202</v>
      </c>
      <c r="E87" s="91">
        <v>10.891088999999999</v>
      </c>
      <c r="F87" s="86">
        <v>16623.752628010403</v>
      </c>
      <c r="G87" s="86"/>
      <c r="H87" s="86">
        <v>3822.5474663515879</v>
      </c>
      <c r="I87" s="86">
        <v>5542.483960303166</v>
      </c>
      <c r="J87" s="86">
        <v>5773.3972121644247</v>
      </c>
      <c r="K87" s="86">
        <v>31762.18</v>
      </c>
      <c r="L87" s="86"/>
      <c r="M87" s="88">
        <v>31762.18</v>
      </c>
      <c r="N87" s="66"/>
    </row>
    <row r="88" spans="1:14">
      <c r="A88" s="90" t="s">
        <v>89</v>
      </c>
      <c r="B88" s="90" t="s">
        <v>574</v>
      </c>
      <c r="C88" s="116">
        <v>80.92</v>
      </c>
      <c r="D88" s="87">
        <v>2775</v>
      </c>
      <c r="E88" s="91">
        <v>2.9160360000000001</v>
      </c>
      <c r="F88" s="86">
        <v>53359.102957641502</v>
      </c>
      <c r="G88" s="86"/>
      <c r="H88" s="86">
        <v>0</v>
      </c>
      <c r="I88" s="86">
        <v>0</v>
      </c>
      <c r="J88" s="86">
        <v>0</v>
      </c>
      <c r="K88" s="86">
        <v>53359.1</v>
      </c>
      <c r="L88" s="86"/>
      <c r="M88" s="88">
        <v>53359.1</v>
      </c>
      <c r="N88" s="66"/>
    </row>
    <row r="89" spans="1:14">
      <c r="A89" s="90" t="s">
        <v>90</v>
      </c>
      <c r="B89" s="90" t="s">
        <v>406</v>
      </c>
      <c r="C89" s="116">
        <v>2417.856385</v>
      </c>
      <c r="D89" s="87">
        <v>6145</v>
      </c>
      <c r="E89" s="91">
        <v>39.346727000000001</v>
      </c>
      <c r="F89" s="86">
        <v>2085497.9547607433</v>
      </c>
      <c r="G89" s="86">
        <v>16388</v>
      </c>
      <c r="H89" s="86">
        <v>473046.27749999991</v>
      </c>
      <c r="I89" s="86">
        <v>1211154.0974999999</v>
      </c>
      <c r="J89" s="86">
        <v>1541350.8699999999</v>
      </c>
      <c r="K89" s="86">
        <v>5311049.2</v>
      </c>
      <c r="L89" s="86"/>
      <c r="M89" s="88">
        <v>5311049.2</v>
      </c>
      <c r="N89" s="66"/>
    </row>
    <row r="90" spans="1:14">
      <c r="A90" s="90" t="s">
        <v>91</v>
      </c>
      <c r="B90" s="90" t="s">
        <v>575</v>
      </c>
      <c r="C90" s="116">
        <v>68.702290000000005</v>
      </c>
      <c r="D90" s="87">
        <v>1094</v>
      </c>
      <c r="E90" s="91">
        <v>6.2799170000000002</v>
      </c>
      <c r="F90" s="86">
        <v>43160.718902857516</v>
      </c>
      <c r="G90" s="86"/>
      <c r="H90" s="86">
        <v>0</v>
      </c>
      <c r="I90" s="86">
        <v>15351.933321090451</v>
      </c>
      <c r="J90" s="86">
        <v>16201.598122999176</v>
      </c>
      <c r="K90" s="86">
        <v>74714.25</v>
      </c>
      <c r="L90" s="86"/>
      <c r="M90" s="88">
        <v>74714.25</v>
      </c>
      <c r="N90" s="66"/>
    </row>
    <row r="91" spans="1:14">
      <c r="A91" s="90" t="s">
        <v>92</v>
      </c>
      <c r="B91" s="90" t="s">
        <v>576</v>
      </c>
      <c r="C91" s="116">
        <v>66.606936000000005</v>
      </c>
      <c r="D91" s="87">
        <v>3813</v>
      </c>
      <c r="E91" s="91">
        <v>1.7468379999999999</v>
      </c>
      <c r="F91" s="86">
        <v>0</v>
      </c>
      <c r="G91" s="86"/>
      <c r="H91" s="86">
        <v>0</v>
      </c>
      <c r="I91" s="86">
        <v>0</v>
      </c>
      <c r="J91" s="86">
        <v>0</v>
      </c>
      <c r="K91" s="86">
        <v>0</v>
      </c>
      <c r="L91" s="86"/>
      <c r="M91" s="88">
        <v>0</v>
      </c>
      <c r="N91" s="66"/>
    </row>
    <row r="92" spans="1:14">
      <c r="A92" s="90" t="s">
        <v>93</v>
      </c>
      <c r="B92" s="90" t="s">
        <v>577</v>
      </c>
      <c r="C92" s="116">
        <v>208.28610699999999</v>
      </c>
      <c r="D92" s="87">
        <v>2870</v>
      </c>
      <c r="E92" s="91">
        <v>7.2573559999999997</v>
      </c>
      <c r="F92" s="86">
        <v>137439.69214377456</v>
      </c>
      <c r="G92" s="86"/>
      <c r="H92" s="86">
        <v>0</v>
      </c>
      <c r="I92" s="86">
        <v>47793.48335230544</v>
      </c>
      <c r="J92" s="86">
        <v>50576.413798093534</v>
      </c>
      <c r="K92" s="86">
        <v>235809.59</v>
      </c>
      <c r="L92" s="86"/>
      <c r="M92" s="88">
        <v>235809.59</v>
      </c>
      <c r="N92" s="66"/>
    </row>
    <row r="93" spans="1:14">
      <c r="A93" s="90" t="s">
        <v>94</v>
      </c>
      <c r="B93" s="90" t="s">
        <v>578</v>
      </c>
      <c r="C93" s="116">
        <v>137.66779700000001</v>
      </c>
      <c r="D93" s="87">
        <v>1245</v>
      </c>
      <c r="E93" s="91">
        <v>11.057653999999999</v>
      </c>
      <c r="F93" s="86">
        <v>93189.278561884828</v>
      </c>
      <c r="G93" s="86"/>
      <c r="H93" s="86">
        <v>0</v>
      </c>
      <c r="I93" s="86">
        <v>31236.075898151288</v>
      </c>
      <c r="J93" s="86">
        <v>33139.874771199444</v>
      </c>
      <c r="K93" s="86">
        <v>157565.23000000001</v>
      </c>
      <c r="L93" s="86"/>
      <c r="M93" s="88">
        <v>157565.23000000001</v>
      </c>
      <c r="N93" s="66"/>
    </row>
    <row r="94" spans="1:14">
      <c r="A94" s="90" t="s">
        <v>95</v>
      </c>
      <c r="B94" s="90" t="s">
        <v>579</v>
      </c>
      <c r="C94" s="116">
        <v>113.846154</v>
      </c>
      <c r="D94" s="87">
        <v>2102</v>
      </c>
      <c r="E94" s="91">
        <v>5.4160870000000001</v>
      </c>
      <c r="F94" s="86">
        <v>75324.057183196303</v>
      </c>
      <c r="G94" s="86"/>
      <c r="H94" s="86">
        <v>0</v>
      </c>
      <c r="I94" s="86">
        <v>25617.168477467556</v>
      </c>
      <c r="J94" s="86">
        <v>27086.927161346783</v>
      </c>
      <c r="K94" s="86">
        <v>128028.15</v>
      </c>
      <c r="L94" s="86"/>
      <c r="M94" s="88">
        <v>128028.15</v>
      </c>
      <c r="N94" s="66"/>
    </row>
    <row r="95" spans="1:14">
      <c r="A95" s="90" t="s">
        <v>96</v>
      </c>
      <c r="B95" s="90" t="s">
        <v>580</v>
      </c>
      <c r="C95" s="116">
        <v>89.086293999999995</v>
      </c>
      <c r="D95" s="87">
        <v>1253</v>
      </c>
      <c r="E95" s="91">
        <v>7.1098400000000002</v>
      </c>
      <c r="F95" s="86">
        <v>57752.519683071296</v>
      </c>
      <c r="G95" s="86"/>
      <c r="H95" s="86">
        <v>0</v>
      </c>
      <c r="I95" s="86">
        <v>20096.710966921535</v>
      </c>
      <c r="J95" s="86">
        <v>21258.265162182386</v>
      </c>
      <c r="K95" s="86">
        <v>99107.5</v>
      </c>
      <c r="L95" s="86"/>
      <c r="M95" s="88">
        <v>99107.5</v>
      </c>
      <c r="N95" s="66"/>
    </row>
    <row r="96" spans="1:14">
      <c r="A96" s="90" t="s">
        <v>97</v>
      </c>
      <c r="B96" s="90" t="s">
        <v>581</v>
      </c>
      <c r="C96" s="116">
        <v>24.537037000000002</v>
      </c>
      <c r="D96" s="87">
        <v>215</v>
      </c>
      <c r="E96" s="91">
        <v>11.412575</v>
      </c>
      <c r="F96" s="86">
        <v>15286.593221438068</v>
      </c>
      <c r="G96" s="86"/>
      <c r="H96" s="86">
        <v>0</v>
      </c>
      <c r="I96" s="86">
        <v>5453.3085107071847</v>
      </c>
      <c r="J96" s="86">
        <v>5747.951728961857</v>
      </c>
      <c r="K96" s="86">
        <v>26487.85</v>
      </c>
      <c r="L96" s="86"/>
      <c r="M96" s="88">
        <v>26487.85</v>
      </c>
      <c r="N96" s="66"/>
    </row>
    <row r="97" spans="1:14">
      <c r="A97" s="90" t="s">
        <v>98</v>
      </c>
      <c r="B97" s="90" t="s">
        <v>582</v>
      </c>
      <c r="C97" s="116">
        <v>4808.1372389999997</v>
      </c>
      <c r="D97" s="87">
        <v>12826</v>
      </c>
      <c r="E97" s="91">
        <v>37.487425999999999</v>
      </c>
      <c r="F97" s="86">
        <v>3101223.1096756784</v>
      </c>
      <c r="G97" s="86"/>
      <c r="H97" s="86">
        <v>766739.84513759846</v>
      </c>
      <c r="I97" s="86">
        <v>2003916.8797677052</v>
      </c>
      <c r="J97" s="86">
        <v>2437732.2086467366</v>
      </c>
      <c r="K97" s="86">
        <v>8309612.04</v>
      </c>
      <c r="L97" s="86"/>
      <c r="M97" s="88">
        <v>8309612.04</v>
      </c>
      <c r="N97" s="66"/>
    </row>
    <row r="98" spans="1:14">
      <c r="A98" s="90" t="s">
        <v>99</v>
      </c>
      <c r="B98" s="90" t="s">
        <v>583</v>
      </c>
      <c r="C98" s="116">
        <v>90</v>
      </c>
      <c r="D98" s="87">
        <v>780</v>
      </c>
      <c r="E98" s="91">
        <v>11.538462000000001</v>
      </c>
      <c r="F98" s="86">
        <v>57025.012121588697</v>
      </c>
      <c r="G98" s="86"/>
      <c r="H98" s="86">
        <v>0</v>
      </c>
      <c r="I98" s="86">
        <v>19594.99364070726</v>
      </c>
      <c r="J98" s="86">
        <v>20730.137063955153</v>
      </c>
      <c r="K98" s="86">
        <v>97350.14</v>
      </c>
      <c r="L98" s="86"/>
      <c r="M98" s="88">
        <v>97350.14</v>
      </c>
      <c r="N98" s="66"/>
    </row>
    <row r="99" spans="1:14">
      <c r="A99" s="90" t="s">
        <v>100</v>
      </c>
      <c r="B99" s="90" t="s">
        <v>407</v>
      </c>
      <c r="C99" s="116">
        <v>179.68899500000001</v>
      </c>
      <c r="D99" s="87">
        <v>1780</v>
      </c>
      <c r="E99" s="91">
        <v>10.094887</v>
      </c>
      <c r="F99" s="86">
        <v>112886.52546482497</v>
      </c>
      <c r="G99" s="86">
        <v>5654</v>
      </c>
      <c r="H99" s="86">
        <v>0</v>
      </c>
      <c r="I99" s="86">
        <v>40030.733762645345</v>
      </c>
      <c r="J99" s="86">
        <v>42214.152036391883</v>
      </c>
      <c r="K99" s="86">
        <v>195131.41</v>
      </c>
      <c r="L99" s="86"/>
      <c r="M99" s="88">
        <v>195131.41</v>
      </c>
      <c r="N99" s="66"/>
    </row>
    <row r="100" spans="1:14">
      <c r="A100" s="90" t="s">
        <v>101</v>
      </c>
      <c r="B100" s="90" t="s">
        <v>584</v>
      </c>
      <c r="C100" s="116">
        <v>106.56</v>
      </c>
      <c r="D100" s="87">
        <v>694</v>
      </c>
      <c r="E100" s="91">
        <v>15.354467</v>
      </c>
      <c r="F100" s="86">
        <v>81130.049029889313</v>
      </c>
      <c r="G100" s="86">
        <v>39590</v>
      </c>
      <c r="H100" s="86">
        <v>21155.703911985307</v>
      </c>
      <c r="I100" s="86">
        <v>31798.471497412273</v>
      </c>
      <c r="J100" s="86">
        <v>31534.592311744971</v>
      </c>
      <c r="K100" s="86">
        <v>165618.82</v>
      </c>
      <c r="L100" s="86"/>
      <c r="M100" s="88">
        <v>165618.82</v>
      </c>
      <c r="N100" s="66"/>
    </row>
    <row r="101" spans="1:14">
      <c r="A101" s="90" t="s">
        <v>102</v>
      </c>
      <c r="B101" s="90" t="s">
        <v>585</v>
      </c>
      <c r="C101" s="116">
        <v>1179.6257310000001</v>
      </c>
      <c r="D101" s="87">
        <v>6390</v>
      </c>
      <c r="E101" s="91">
        <v>18.460497</v>
      </c>
      <c r="F101" s="86">
        <v>763975.9657473691</v>
      </c>
      <c r="G101" s="86"/>
      <c r="H101" s="86">
        <v>181412.69650607184</v>
      </c>
      <c r="I101" s="86">
        <v>320761.23665556341</v>
      </c>
      <c r="J101" s="86">
        <v>339283.92190109123</v>
      </c>
      <c r="K101" s="86">
        <v>1605433.82</v>
      </c>
      <c r="L101" s="86"/>
      <c r="M101" s="88">
        <v>1605433.82</v>
      </c>
      <c r="N101" s="66"/>
    </row>
    <row r="102" spans="1:14">
      <c r="A102" s="90" t="s">
        <v>103</v>
      </c>
      <c r="B102" s="90" t="s">
        <v>586</v>
      </c>
      <c r="C102" s="116">
        <v>12</v>
      </c>
      <c r="D102" s="87">
        <v>121</v>
      </c>
      <c r="E102" s="91">
        <v>9.9173550000000006</v>
      </c>
      <c r="F102" s="86">
        <v>7615.5367721494013</v>
      </c>
      <c r="G102" s="86"/>
      <c r="H102" s="86">
        <v>0</v>
      </c>
      <c r="I102" s="86">
        <v>2688.4924948476705</v>
      </c>
      <c r="J102" s="86">
        <v>2839.2311880059874</v>
      </c>
      <c r="K102" s="86">
        <v>13143.26</v>
      </c>
      <c r="L102" s="86"/>
      <c r="M102" s="88">
        <v>13143.26</v>
      </c>
      <c r="N102" s="66"/>
    </row>
    <row r="103" spans="1:14">
      <c r="A103" s="90" t="s">
        <v>104</v>
      </c>
      <c r="B103" s="90" t="s">
        <v>408</v>
      </c>
      <c r="C103" s="116">
        <v>215.24279799999999</v>
      </c>
      <c r="D103" s="87">
        <v>6695</v>
      </c>
      <c r="E103" s="91">
        <v>3.2149779999999999</v>
      </c>
      <c r="F103" s="86">
        <v>142528.29264734511</v>
      </c>
      <c r="G103" s="86">
        <v>17217</v>
      </c>
      <c r="H103" s="86">
        <v>0</v>
      </c>
      <c r="I103" s="86">
        <v>0</v>
      </c>
      <c r="J103" s="86">
        <v>0</v>
      </c>
      <c r="K103" s="86">
        <v>142528.29</v>
      </c>
      <c r="L103" s="86"/>
      <c r="M103" s="88">
        <v>142528.29</v>
      </c>
      <c r="N103" s="66"/>
    </row>
    <row r="104" spans="1:14">
      <c r="A104" s="90" t="s">
        <v>105</v>
      </c>
      <c r="B104" s="90" t="s">
        <v>587</v>
      </c>
      <c r="C104" s="116">
        <v>41</v>
      </c>
      <c r="D104" s="87">
        <v>951</v>
      </c>
      <c r="E104" s="91">
        <v>4.3112510000000004</v>
      </c>
      <c r="F104" s="86">
        <v>28528.682913282355</v>
      </c>
      <c r="G104" s="86"/>
      <c r="H104" s="86">
        <v>0</v>
      </c>
      <c r="I104" s="86">
        <v>0</v>
      </c>
      <c r="J104" s="86">
        <v>0</v>
      </c>
      <c r="K104" s="86">
        <v>28528.68</v>
      </c>
      <c r="L104" s="86"/>
      <c r="M104" s="88">
        <v>28528.68</v>
      </c>
      <c r="N104" s="66"/>
    </row>
    <row r="105" spans="1:14">
      <c r="A105" s="90" t="s">
        <v>106</v>
      </c>
      <c r="B105" s="90" t="s">
        <v>588</v>
      </c>
      <c r="C105" s="116">
        <v>77.037036999999998</v>
      </c>
      <c r="D105" s="87">
        <v>1730</v>
      </c>
      <c r="E105" s="91">
        <v>4.4530079999999996</v>
      </c>
      <c r="F105" s="86">
        <v>48589.768729842988</v>
      </c>
      <c r="G105" s="86"/>
      <c r="H105" s="86">
        <v>0</v>
      </c>
      <c r="I105" s="86">
        <v>0</v>
      </c>
      <c r="J105" s="86">
        <v>0</v>
      </c>
      <c r="K105" s="86">
        <v>48589.77</v>
      </c>
      <c r="L105" s="86"/>
      <c r="M105" s="88">
        <v>48589.77</v>
      </c>
      <c r="N105" s="66"/>
    </row>
    <row r="106" spans="1:14">
      <c r="A106" s="90" t="s">
        <v>107</v>
      </c>
      <c r="B106" s="90" t="s">
        <v>589</v>
      </c>
      <c r="C106" s="116">
        <v>268.48275899999999</v>
      </c>
      <c r="D106" s="87">
        <v>3079</v>
      </c>
      <c r="E106" s="91">
        <v>8.7198039999999999</v>
      </c>
      <c r="F106" s="86">
        <v>172776.38457110609</v>
      </c>
      <c r="G106" s="86"/>
      <c r="H106" s="86">
        <v>0</v>
      </c>
      <c r="I106" s="86">
        <v>60300.119238343032</v>
      </c>
      <c r="J106" s="86">
        <v>63723.207543950739</v>
      </c>
      <c r="K106" s="86">
        <v>296799.71000000002</v>
      </c>
      <c r="L106" s="86"/>
      <c r="M106" s="88">
        <v>296799.71000000002</v>
      </c>
      <c r="N106" s="66"/>
    </row>
    <row r="107" spans="1:14">
      <c r="A107" s="90" t="s">
        <v>108</v>
      </c>
      <c r="B107" s="90" t="s">
        <v>409</v>
      </c>
      <c r="C107" s="116">
        <v>2756.4191559999999</v>
      </c>
      <c r="D107" s="87">
        <v>14139</v>
      </c>
      <c r="E107" s="91">
        <v>19.495149000000001</v>
      </c>
      <c r="F107" s="86">
        <v>1905592.7276955866</v>
      </c>
      <c r="G107" s="86"/>
      <c r="H107" s="86">
        <v>495406.91223962198</v>
      </c>
      <c r="I107" s="86">
        <v>1018955.0692496443</v>
      </c>
      <c r="J107" s="86">
        <v>1132552.31071313</v>
      </c>
      <c r="K107" s="86">
        <v>4552507.0199999996</v>
      </c>
      <c r="L107" s="86"/>
      <c r="M107" s="88">
        <v>4552507.0199999996</v>
      </c>
      <c r="N107" s="66"/>
    </row>
    <row r="108" spans="1:14">
      <c r="A108" s="90" t="s">
        <v>109</v>
      </c>
      <c r="B108" s="90" t="s">
        <v>590</v>
      </c>
      <c r="C108" s="116">
        <v>353.03225800000001</v>
      </c>
      <c r="D108" s="87">
        <v>2964</v>
      </c>
      <c r="E108" s="91">
        <v>11.91067</v>
      </c>
      <c r="F108" s="86">
        <v>219802.70373632951</v>
      </c>
      <c r="G108" s="86"/>
      <c r="H108" s="86">
        <v>0</v>
      </c>
      <c r="I108" s="86">
        <v>78688.201137069511</v>
      </c>
      <c r="J108" s="86">
        <v>82982.188182077516</v>
      </c>
      <c r="K108" s="86">
        <v>381473.09</v>
      </c>
      <c r="L108" s="86"/>
      <c r="M108" s="88">
        <v>381473.09</v>
      </c>
      <c r="N108" s="66"/>
    </row>
    <row r="109" spans="1:14">
      <c r="A109" s="90" t="s">
        <v>110</v>
      </c>
      <c r="B109" s="90" t="s">
        <v>591</v>
      </c>
      <c r="C109" s="116">
        <v>234.4</v>
      </c>
      <c r="D109" s="87">
        <v>1597</v>
      </c>
      <c r="E109" s="91">
        <v>14.677519999999999</v>
      </c>
      <c r="F109" s="86">
        <v>152137.86947316528</v>
      </c>
      <c r="G109" s="86"/>
      <c r="H109" s="86">
        <v>34749.282107789906</v>
      </c>
      <c r="I109" s="86">
        <v>52742.820040317398</v>
      </c>
      <c r="J109" s="86">
        <v>55732.60978844147</v>
      </c>
      <c r="K109" s="86">
        <v>295362.58</v>
      </c>
      <c r="L109" s="86"/>
      <c r="M109" s="88">
        <v>295362.58</v>
      </c>
      <c r="N109" s="66"/>
    </row>
    <row r="110" spans="1:14">
      <c r="A110" s="90" t="s">
        <v>111</v>
      </c>
      <c r="B110" s="90" t="s">
        <v>592</v>
      </c>
      <c r="C110" s="116">
        <v>3800.9464119999998</v>
      </c>
      <c r="D110" s="87">
        <v>13929</v>
      </c>
      <c r="E110" s="91">
        <v>27.288005999999999</v>
      </c>
      <c r="F110" s="86">
        <v>2432019.2970636119</v>
      </c>
      <c r="G110" s="86"/>
      <c r="H110" s="86">
        <v>574559.46753422741</v>
      </c>
      <c r="I110" s="86">
        <v>1400287.5558904812</v>
      </c>
      <c r="J110" s="86">
        <v>1580767.2000768799</v>
      </c>
      <c r="K110" s="86">
        <v>5987633.5199999996</v>
      </c>
      <c r="L110" s="86"/>
      <c r="M110" s="88">
        <v>5987633.5199999996</v>
      </c>
      <c r="N110" s="66"/>
    </row>
    <row r="111" spans="1:14">
      <c r="A111" s="90" t="s">
        <v>112</v>
      </c>
      <c r="B111" s="90" t="s">
        <v>593</v>
      </c>
      <c r="C111" s="116">
        <v>69.448087000000001</v>
      </c>
      <c r="D111" s="87">
        <v>2338</v>
      </c>
      <c r="E111" s="91">
        <v>2.9704060000000001</v>
      </c>
      <c r="F111" s="86">
        <v>47425.937105955672</v>
      </c>
      <c r="G111" s="86"/>
      <c r="H111" s="86">
        <v>0</v>
      </c>
      <c r="I111" s="86">
        <v>0</v>
      </c>
      <c r="J111" s="86">
        <v>0</v>
      </c>
      <c r="K111" s="86">
        <v>47425.94</v>
      </c>
      <c r="L111" s="86"/>
      <c r="M111" s="88">
        <v>47425.94</v>
      </c>
      <c r="N111" s="66"/>
    </row>
    <row r="112" spans="1:14">
      <c r="A112" s="90" t="s">
        <v>113</v>
      </c>
      <c r="B112" s="90" t="s">
        <v>594</v>
      </c>
      <c r="C112" s="116">
        <v>1229.296163</v>
      </c>
      <c r="D112" s="87">
        <v>6791</v>
      </c>
      <c r="E112" s="91">
        <v>18.101842999999999</v>
      </c>
      <c r="F112" s="86">
        <v>938542.25283316895</v>
      </c>
      <c r="G112" s="86"/>
      <c r="H112" s="86">
        <v>231873.4765816773</v>
      </c>
      <c r="I112" s="86">
        <v>378403.52606097079</v>
      </c>
      <c r="J112" s="86">
        <v>394865.13832219911</v>
      </c>
      <c r="K112" s="86">
        <v>1943684.39</v>
      </c>
      <c r="L112" s="86"/>
      <c r="M112" s="88">
        <v>1943684.39</v>
      </c>
      <c r="N112" s="66"/>
    </row>
    <row r="113" spans="1:14">
      <c r="A113" s="90" t="s">
        <v>114</v>
      </c>
      <c r="B113" s="90" t="s">
        <v>595</v>
      </c>
      <c r="C113" s="116">
        <v>220.02847</v>
      </c>
      <c r="D113" s="87">
        <v>5081</v>
      </c>
      <c r="E113" s="91">
        <v>4.3304169999999997</v>
      </c>
      <c r="F113" s="86">
        <v>146375.4460056526</v>
      </c>
      <c r="G113" s="86"/>
      <c r="H113" s="86">
        <v>0</v>
      </c>
      <c r="I113" s="86">
        <v>0</v>
      </c>
      <c r="J113" s="86">
        <v>0</v>
      </c>
      <c r="K113" s="86">
        <v>146375.45000000001</v>
      </c>
      <c r="L113" s="86"/>
      <c r="M113" s="88">
        <v>146375.45000000001</v>
      </c>
      <c r="N113" s="66"/>
    </row>
    <row r="114" spans="1:14">
      <c r="A114" s="90" t="s">
        <v>115</v>
      </c>
      <c r="B114" s="90" t="s">
        <v>596</v>
      </c>
      <c r="C114" s="116">
        <v>175.84357499999999</v>
      </c>
      <c r="D114" s="87">
        <v>3609</v>
      </c>
      <c r="E114" s="91">
        <v>4.872363</v>
      </c>
      <c r="F114" s="86">
        <v>116942.39380891919</v>
      </c>
      <c r="G114" s="86"/>
      <c r="H114" s="86">
        <v>0</v>
      </c>
      <c r="I114" s="86">
        <v>0</v>
      </c>
      <c r="J114" s="86">
        <v>0</v>
      </c>
      <c r="K114" s="86">
        <v>116942.39</v>
      </c>
      <c r="L114" s="86"/>
      <c r="M114" s="88">
        <v>116942.39</v>
      </c>
      <c r="N114" s="66"/>
    </row>
    <row r="115" spans="1:14">
      <c r="A115" s="90" t="s">
        <v>116</v>
      </c>
      <c r="B115" s="90" t="s">
        <v>597</v>
      </c>
      <c r="C115" s="116">
        <v>33</v>
      </c>
      <c r="D115" s="87">
        <v>441</v>
      </c>
      <c r="E115" s="91">
        <v>7.4829929999999996</v>
      </c>
      <c r="F115" s="86">
        <v>20095.229240469136</v>
      </c>
      <c r="G115" s="86"/>
      <c r="H115" s="86">
        <v>0</v>
      </c>
      <c r="I115" s="86">
        <v>7311.5413321724081</v>
      </c>
      <c r="J115" s="86">
        <v>7698.4109282947466</v>
      </c>
      <c r="K115" s="86">
        <v>35105.18</v>
      </c>
      <c r="L115" s="86"/>
      <c r="M115" s="88">
        <v>35105.18</v>
      </c>
      <c r="N115" s="66"/>
    </row>
    <row r="116" spans="1:14">
      <c r="A116" s="90" t="s">
        <v>117</v>
      </c>
      <c r="B116" s="90" t="s">
        <v>598</v>
      </c>
      <c r="C116" s="116">
        <v>554.61615600000005</v>
      </c>
      <c r="D116" s="87">
        <v>4798</v>
      </c>
      <c r="E116" s="91">
        <v>11.55932</v>
      </c>
      <c r="F116" s="86">
        <v>401376.93482509977</v>
      </c>
      <c r="G116" s="86">
        <v>18093</v>
      </c>
      <c r="H116" s="86">
        <v>94535.141309210492</v>
      </c>
      <c r="I116" s="86">
        <v>131249.71619225226</v>
      </c>
      <c r="J116" s="86">
        <v>137820.9687288726</v>
      </c>
      <c r="K116" s="86">
        <v>764982.76</v>
      </c>
      <c r="L116" s="86"/>
      <c r="M116" s="88">
        <v>764982.76</v>
      </c>
      <c r="N116" s="66"/>
    </row>
    <row r="117" spans="1:14">
      <c r="A117" s="90" t="s">
        <v>118</v>
      </c>
      <c r="B117" s="90" t="s">
        <v>599</v>
      </c>
      <c r="C117" s="116">
        <v>371.92118199999999</v>
      </c>
      <c r="D117" s="87">
        <v>4626</v>
      </c>
      <c r="E117" s="91">
        <v>8.0398010000000006</v>
      </c>
      <c r="F117" s="86">
        <v>227215.21818455169</v>
      </c>
      <c r="G117" s="86"/>
      <c r="H117" s="86">
        <v>0</v>
      </c>
      <c r="I117" s="86">
        <v>82374.594790267176</v>
      </c>
      <c r="J117" s="86">
        <v>86684.046661290558</v>
      </c>
      <c r="K117" s="86">
        <v>396273.86</v>
      </c>
      <c r="L117" s="86"/>
      <c r="M117" s="88">
        <v>396273.86</v>
      </c>
      <c r="N117" s="66"/>
    </row>
    <row r="118" spans="1:14">
      <c r="A118" s="90" t="s">
        <v>119</v>
      </c>
      <c r="B118" s="90" t="s">
        <v>600</v>
      </c>
      <c r="C118" s="116">
        <v>166.27809500000001</v>
      </c>
      <c r="D118" s="87">
        <v>1727</v>
      </c>
      <c r="E118" s="91">
        <v>9.6281470000000002</v>
      </c>
      <c r="F118" s="86">
        <v>119180.16257285693</v>
      </c>
      <c r="G118" s="86"/>
      <c r="H118" s="86">
        <v>0</v>
      </c>
      <c r="I118" s="86">
        <v>39349.44287972818</v>
      </c>
      <c r="J118" s="86">
        <v>40995.909956665237</v>
      </c>
      <c r="K118" s="86">
        <v>199525.52</v>
      </c>
      <c r="L118" s="86"/>
      <c r="M118" s="88">
        <v>199525.52</v>
      </c>
      <c r="N118" s="66"/>
    </row>
    <row r="119" spans="1:14">
      <c r="A119" s="90" t="s">
        <v>120</v>
      </c>
      <c r="B119" s="90" t="s">
        <v>601</v>
      </c>
      <c r="C119" s="116">
        <v>28</v>
      </c>
      <c r="D119" s="87">
        <v>476</v>
      </c>
      <c r="E119" s="91">
        <v>5.8823530000000002</v>
      </c>
      <c r="F119" s="86">
        <v>17752.832748984045</v>
      </c>
      <c r="G119" s="86"/>
      <c r="H119" s="86">
        <v>0</v>
      </c>
      <c r="I119" s="86">
        <v>6273.0180215896835</v>
      </c>
      <c r="J119" s="86">
        <v>6624.4190245731197</v>
      </c>
      <c r="K119" s="86">
        <v>30650.27</v>
      </c>
      <c r="L119" s="86"/>
      <c r="M119" s="88">
        <v>30650.27</v>
      </c>
      <c r="N119" s="66"/>
    </row>
    <row r="120" spans="1:14">
      <c r="A120" s="90" t="s">
        <v>121</v>
      </c>
      <c r="B120" s="90" t="s">
        <v>602</v>
      </c>
      <c r="C120" s="116">
        <v>115.935811</v>
      </c>
      <c r="D120" s="87">
        <v>1446</v>
      </c>
      <c r="E120" s="91">
        <v>8.0176909999999992</v>
      </c>
      <c r="F120" s="86">
        <v>89318.189356465853</v>
      </c>
      <c r="G120" s="86"/>
      <c r="H120" s="86">
        <v>0</v>
      </c>
      <c r="I120" s="86">
        <v>29606.657341357044</v>
      </c>
      <c r="J120" s="86">
        <v>30810.668687712856</v>
      </c>
      <c r="K120" s="86">
        <v>149735.51999999999</v>
      </c>
      <c r="L120" s="86"/>
      <c r="M120" s="88">
        <v>149735.51999999999</v>
      </c>
      <c r="N120" s="66"/>
    </row>
    <row r="121" spans="1:14">
      <c r="A121" s="90" t="s">
        <v>122</v>
      </c>
      <c r="B121" s="90" t="s">
        <v>603</v>
      </c>
      <c r="C121" s="116">
        <v>102.9</v>
      </c>
      <c r="D121" s="87">
        <v>3069</v>
      </c>
      <c r="E121" s="91">
        <v>3.352884</v>
      </c>
      <c r="F121" s="86">
        <v>75364.824599437008</v>
      </c>
      <c r="G121" s="86"/>
      <c r="H121" s="86">
        <v>0</v>
      </c>
      <c r="I121" s="86">
        <v>0</v>
      </c>
      <c r="J121" s="86">
        <v>0</v>
      </c>
      <c r="K121" s="86">
        <v>75364.820000000007</v>
      </c>
      <c r="L121" s="86"/>
      <c r="M121" s="88">
        <v>75364.820000000007</v>
      </c>
      <c r="N121" s="66"/>
    </row>
    <row r="122" spans="1:14">
      <c r="A122" s="90" t="s">
        <v>123</v>
      </c>
      <c r="B122" s="90" t="s">
        <v>604</v>
      </c>
      <c r="C122" s="116">
        <v>583.01283699999999</v>
      </c>
      <c r="D122" s="87">
        <v>6029</v>
      </c>
      <c r="E122" s="91">
        <v>9.6701420000000002</v>
      </c>
      <c r="F122" s="86">
        <v>416692.14468521223</v>
      </c>
      <c r="G122" s="86"/>
      <c r="H122" s="86">
        <v>0</v>
      </c>
      <c r="I122" s="86">
        <v>136336.39163317953</v>
      </c>
      <c r="J122" s="86">
        <v>142162.17005485165</v>
      </c>
      <c r="K122" s="86">
        <v>695190.71</v>
      </c>
      <c r="L122" s="86"/>
      <c r="M122" s="88">
        <v>695190.71</v>
      </c>
      <c r="N122" s="66"/>
    </row>
    <row r="123" spans="1:14">
      <c r="A123" s="90" t="s">
        <v>124</v>
      </c>
      <c r="B123" s="90" t="s">
        <v>605</v>
      </c>
      <c r="C123" s="116">
        <v>79.533834999999996</v>
      </c>
      <c r="D123" s="87">
        <v>2748</v>
      </c>
      <c r="E123" s="91">
        <v>2.894244</v>
      </c>
      <c r="F123" s="86">
        <v>52293.94917188758</v>
      </c>
      <c r="G123" s="86"/>
      <c r="H123" s="86">
        <v>0</v>
      </c>
      <c r="I123" s="86">
        <v>0</v>
      </c>
      <c r="J123" s="86">
        <v>0</v>
      </c>
      <c r="K123" s="86">
        <v>52293.95</v>
      </c>
      <c r="L123" s="86"/>
      <c r="M123" s="88">
        <v>52293.95</v>
      </c>
      <c r="N123" s="66"/>
    </row>
    <row r="124" spans="1:14">
      <c r="A124" s="90" t="s">
        <v>125</v>
      </c>
      <c r="B124" s="90" t="s">
        <v>606</v>
      </c>
      <c r="C124" s="116">
        <v>170.15779800000001</v>
      </c>
      <c r="D124" s="87">
        <v>4021</v>
      </c>
      <c r="E124" s="91">
        <v>4.2317280000000004</v>
      </c>
      <c r="F124" s="86">
        <v>120002.67337629542</v>
      </c>
      <c r="G124" s="86"/>
      <c r="H124" s="86">
        <v>0</v>
      </c>
      <c r="I124" s="86">
        <v>0</v>
      </c>
      <c r="J124" s="86">
        <v>0</v>
      </c>
      <c r="K124" s="86">
        <v>120002.67</v>
      </c>
      <c r="L124" s="86"/>
      <c r="M124" s="88">
        <v>120002.67</v>
      </c>
      <c r="N124" s="66"/>
    </row>
    <row r="125" spans="1:14">
      <c r="A125" s="90" t="s">
        <v>126</v>
      </c>
      <c r="B125" s="90" t="s">
        <v>410</v>
      </c>
      <c r="C125" s="116">
        <v>1216.3293679999999</v>
      </c>
      <c r="D125" s="87">
        <v>7740</v>
      </c>
      <c r="E125" s="91">
        <v>15.71485</v>
      </c>
      <c r="F125" s="86">
        <v>771360.96719919308</v>
      </c>
      <c r="G125" s="86">
        <v>44392</v>
      </c>
      <c r="H125" s="86">
        <v>170837.99064327846</v>
      </c>
      <c r="I125" s="86">
        <v>336140.67006036034</v>
      </c>
      <c r="J125" s="86">
        <v>354906.90970867133</v>
      </c>
      <c r="K125" s="86">
        <v>1633246.54</v>
      </c>
      <c r="L125" s="86"/>
      <c r="M125" s="88">
        <v>1633246.54</v>
      </c>
      <c r="N125" s="66"/>
    </row>
    <row r="126" spans="1:14">
      <c r="A126" s="90" t="s">
        <v>127</v>
      </c>
      <c r="B126" s="90" t="s">
        <v>607</v>
      </c>
      <c r="C126" s="116">
        <v>403.89344299999999</v>
      </c>
      <c r="D126" s="87">
        <v>3417</v>
      </c>
      <c r="E126" s="91">
        <v>11.820118000000001</v>
      </c>
      <c r="F126" s="86">
        <v>256708.11494194868</v>
      </c>
      <c r="G126" s="86" t="s">
        <v>912</v>
      </c>
      <c r="H126" s="86">
        <v>0</v>
      </c>
      <c r="I126" s="86">
        <v>90564.258201973338</v>
      </c>
      <c r="J126" s="86">
        <v>95650.511572537813</v>
      </c>
      <c r="K126" s="86">
        <v>442922.88</v>
      </c>
      <c r="L126" s="86">
        <v>126280</v>
      </c>
      <c r="M126" s="88">
        <v>569202.88</v>
      </c>
      <c r="N126" s="66"/>
    </row>
    <row r="127" spans="1:14">
      <c r="A127" s="90" t="s">
        <v>128</v>
      </c>
      <c r="B127" s="90" t="s">
        <v>608</v>
      </c>
      <c r="C127" s="116">
        <v>39</v>
      </c>
      <c r="D127" s="87">
        <v>789</v>
      </c>
      <c r="E127" s="91">
        <v>4.9429660000000002</v>
      </c>
      <c r="F127" s="86">
        <v>25327.023097586556</v>
      </c>
      <c r="G127" s="86"/>
      <c r="H127" s="86">
        <v>0</v>
      </c>
      <c r="I127" s="86">
        <v>0</v>
      </c>
      <c r="J127" s="86">
        <v>0</v>
      </c>
      <c r="K127" s="86">
        <v>25327.02</v>
      </c>
      <c r="L127" s="86"/>
      <c r="M127" s="88">
        <v>25327.02</v>
      </c>
      <c r="N127" s="66"/>
    </row>
    <row r="128" spans="1:14">
      <c r="A128" s="90" t="s">
        <v>129</v>
      </c>
      <c r="B128" s="90" t="s">
        <v>609</v>
      </c>
      <c r="C128" s="116">
        <v>564.84655399999997</v>
      </c>
      <c r="D128" s="87">
        <v>4112</v>
      </c>
      <c r="E128" s="91">
        <v>13.736541000000001</v>
      </c>
      <c r="F128" s="86">
        <v>356047.77598768991</v>
      </c>
      <c r="G128" s="86"/>
      <c r="H128" s="86">
        <v>0</v>
      </c>
      <c r="I128" s="86">
        <v>125961.12123765837</v>
      </c>
      <c r="J128" s="86">
        <v>132823.63176233985</v>
      </c>
      <c r="K128" s="86">
        <v>614832.53</v>
      </c>
      <c r="L128" s="86"/>
      <c r="M128" s="88">
        <v>614832.53</v>
      </c>
      <c r="N128" s="66"/>
    </row>
    <row r="129" spans="1:14">
      <c r="A129" s="90" t="s">
        <v>130</v>
      </c>
      <c r="B129" s="90" t="s">
        <v>610</v>
      </c>
      <c r="C129" s="116">
        <v>169.74671699999999</v>
      </c>
      <c r="D129" s="87">
        <v>1913</v>
      </c>
      <c r="E129" s="91">
        <v>8.8733249999999995</v>
      </c>
      <c r="F129" s="86">
        <v>115524.70075360898</v>
      </c>
      <c r="G129" s="86"/>
      <c r="H129" s="86">
        <v>0</v>
      </c>
      <c r="I129" s="86">
        <v>38181.61688145763</v>
      </c>
      <c r="J129" s="86">
        <v>40443.479885406072</v>
      </c>
      <c r="K129" s="86">
        <v>194149.8</v>
      </c>
      <c r="L129" s="86"/>
      <c r="M129" s="88">
        <v>194149.8</v>
      </c>
      <c r="N129" s="66"/>
    </row>
    <row r="130" spans="1:14">
      <c r="A130" s="90" t="s">
        <v>131</v>
      </c>
      <c r="B130" s="90" t="s">
        <v>611</v>
      </c>
      <c r="C130" s="116">
        <v>85.614130000000003</v>
      </c>
      <c r="D130" s="87">
        <v>1412</v>
      </c>
      <c r="E130" s="91">
        <v>6.0633239999999997</v>
      </c>
      <c r="F130" s="86">
        <v>59593.451140351353</v>
      </c>
      <c r="G130" s="86"/>
      <c r="H130" s="86">
        <v>0</v>
      </c>
      <c r="I130" s="86">
        <v>19491.306178170817</v>
      </c>
      <c r="J130" s="86">
        <v>20640.883308632048</v>
      </c>
      <c r="K130" s="86">
        <v>99725.64</v>
      </c>
      <c r="L130" s="86"/>
      <c r="M130" s="88">
        <v>99725.64</v>
      </c>
      <c r="N130" s="66"/>
    </row>
    <row r="131" spans="1:14">
      <c r="A131" s="90" t="s">
        <v>132</v>
      </c>
      <c r="B131" s="90" t="s">
        <v>612</v>
      </c>
      <c r="C131" s="116">
        <v>197.19658100000001</v>
      </c>
      <c r="D131" s="87">
        <v>4969</v>
      </c>
      <c r="E131" s="91">
        <v>3.968537</v>
      </c>
      <c r="F131" s="86">
        <v>129951.45893858711</v>
      </c>
      <c r="G131" s="86"/>
      <c r="H131" s="86">
        <v>0</v>
      </c>
      <c r="I131" s="86">
        <v>0</v>
      </c>
      <c r="J131" s="86">
        <v>0</v>
      </c>
      <c r="K131" s="86">
        <v>129951.46</v>
      </c>
      <c r="L131" s="86"/>
      <c r="M131" s="88">
        <v>129951.46</v>
      </c>
      <c r="N131" s="66"/>
    </row>
    <row r="132" spans="1:14">
      <c r="A132" s="90" t="s">
        <v>133</v>
      </c>
      <c r="B132" s="90" t="s">
        <v>613</v>
      </c>
      <c r="C132" s="116">
        <v>141.397436</v>
      </c>
      <c r="D132" s="87">
        <v>1363</v>
      </c>
      <c r="E132" s="91">
        <v>10.373986</v>
      </c>
      <c r="F132" s="86">
        <v>91620.957780004945</v>
      </c>
      <c r="G132" s="86"/>
      <c r="H132" s="86">
        <v>0</v>
      </c>
      <c r="I132" s="86">
        <v>31607.720873790793</v>
      </c>
      <c r="J132" s="86">
        <v>33419.073852609101</v>
      </c>
      <c r="K132" s="86">
        <v>156647.75</v>
      </c>
      <c r="L132" s="86"/>
      <c r="M132" s="88">
        <v>156647.75</v>
      </c>
      <c r="N132" s="66"/>
    </row>
    <row r="133" spans="1:14">
      <c r="A133" s="90" t="s">
        <v>134</v>
      </c>
      <c r="B133" s="90" t="s">
        <v>614</v>
      </c>
      <c r="C133" s="116">
        <v>14.736841999999999</v>
      </c>
      <c r="D133" s="87">
        <v>219</v>
      </c>
      <c r="E133" s="91">
        <v>6.729152</v>
      </c>
      <c r="F133" s="86">
        <v>9521.6143207000459</v>
      </c>
      <c r="G133" s="86"/>
      <c r="H133" s="86">
        <v>0</v>
      </c>
      <c r="I133" s="86">
        <v>3290.1081203844656</v>
      </c>
      <c r="J133" s="86">
        <v>3485.5262975098467</v>
      </c>
      <c r="K133" s="86">
        <v>16297.25</v>
      </c>
      <c r="L133" s="86"/>
      <c r="M133" s="88">
        <v>16297.25</v>
      </c>
      <c r="N133" s="66"/>
    </row>
    <row r="134" spans="1:14">
      <c r="A134" s="90" t="s">
        <v>135</v>
      </c>
      <c r="B134" s="90" t="s">
        <v>615</v>
      </c>
      <c r="C134" s="116">
        <v>127.675949</v>
      </c>
      <c r="D134" s="87">
        <v>1595</v>
      </c>
      <c r="E134" s="91">
        <v>8.0047619999999995</v>
      </c>
      <c r="F134" s="86">
        <v>80611.932314065023</v>
      </c>
      <c r="G134" s="86"/>
      <c r="H134" s="86">
        <v>0</v>
      </c>
      <c r="I134" s="86">
        <v>28570.251292791996</v>
      </c>
      <c r="J134" s="86">
        <v>30162.010311106231</v>
      </c>
      <c r="K134" s="86">
        <v>139344.19</v>
      </c>
      <c r="L134" s="86"/>
      <c r="M134" s="88">
        <v>139344.19</v>
      </c>
      <c r="N134" s="66"/>
    </row>
    <row r="135" spans="1:14">
      <c r="A135" s="90" t="s">
        <v>136</v>
      </c>
      <c r="B135" s="90" t="s">
        <v>411</v>
      </c>
      <c r="C135" s="116">
        <v>284.96530899999999</v>
      </c>
      <c r="D135" s="87">
        <v>5518</v>
      </c>
      <c r="E135" s="91">
        <v>5.1642859999999997</v>
      </c>
      <c r="F135" s="86">
        <v>188940.0099902965</v>
      </c>
      <c r="G135" s="86">
        <v>53705</v>
      </c>
      <c r="H135" s="86">
        <v>0</v>
      </c>
      <c r="I135" s="86">
        <v>64560.516096196501</v>
      </c>
      <c r="J135" s="86">
        <v>68372.355152911885</v>
      </c>
      <c r="K135" s="86">
        <v>321872.88</v>
      </c>
      <c r="L135" s="86"/>
      <c r="M135" s="88">
        <v>321872.88</v>
      </c>
      <c r="N135" s="66"/>
    </row>
    <row r="136" spans="1:14">
      <c r="A136" s="90" t="s">
        <v>137</v>
      </c>
      <c r="B136" s="90" t="s">
        <v>412</v>
      </c>
      <c r="C136" s="116">
        <v>159.649867</v>
      </c>
      <c r="D136" s="87">
        <v>6131</v>
      </c>
      <c r="E136" s="91">
        <v>2.6039780000000001</v>
      </c>
      <c r="F136" s="86">
        <v>105200.50171754998</v>
      </c>
      <c r="G136" s="86">
        <v>23722</v>
      </c>
      <c r="H136" s="86">
        <v>0</v>
      </c>
      <c r="I136" s="86">
        <v>0</v>
      </c>
      <c r="J136" s="86">
        <v>0</v>
      </c>
      <c r="K136" s="86">
        <v>105200.5</v>
      </c>
      <c r="L136" s="86"/>
      <c r="M136" s="88">
        <v>105200.5</v>
      </c>
      <c r="N136" s="66"/>
    </row>
    <row r="137" spans="1:14">
      <c r="A137" s="90" t="s">
        <v>138</v>
      </c>
      <c r="B137" s="90" t="s">
        <v>616</v>
      </c>
      <c r="C137" s="116">
        <v>3728.6099319999998</v>
      </c>
      <c r="D137" s="87">
        <v>12288</v>
      </c>
      <c r="E137" s="91">
        <v>30.343505</v>
      </c>
      <c r="F137" s="86">
        <v>2536484.5316100931</v>
      </c>
      <c r="G137" s="86"/>
      <c r="H137" s="86">
        <v>658890.06751527358</v>
      </c>
      <c r="I137" s="86">
        <v>1403273.9242171212</v>
      </c>
      <c r="J137" s="86">
        <v>1603064.3820185035</v>
      </c>
      <c r="K137" s="86">
        <v>6201712.9100000001</v>
      </c>
      <c r="L137" s="86"/>
      <c r="M137" s="88">
        <v>6201712.9100000001</v>
      </c>
      <c r="N137" s="66"/>
    </row>
    <row r="138" spans="1:14">
      <c r="A138" s="90" t="s">
        <v>139</v>
      </c>
      <c r="B138" s="90" t="s">
        <v>413</v>
      </c>
      <c r="C138" s="116">
        <v>199.008264</v>
      </c>
      <c r="D138" s="87">
        <v>2440</v>
      </c>
      <c r="E138" s="91">
        <v>8.1560760000000005</v>
      </c>
      <c r="F138" s="86">
        <v>125735.7471297764</v>
      </c>
      <c r="G138" s="86">
        <v>4423</v>
      </c>
      <c r="H138" s="86">
        <v>0</v>
      </c>
      <c r="I138" s="86">
        <v>44541.420947267521</v>
      </c>
      <c r="J138" s="86">
        <v>47024.647360192183</v>
      </c>
      <c r="K138" s="86">
        <v>217301.82</v>
      </c>
      <c r="L138" s="86"/>
      <c r="M138" s="88">
        <v>217301.82</v>
      </c>
      <c r="N138" s="66"/>
    </row>
    <row r="139" spans="1:14">
      <c r="A139" s="90" t="s">
        <v>140</v>
      </c>
      <c r="B139" s="90" t="s">
        <v>414</v>
      </c>
      <c r="C139" s="116">
        <v>572.05559600000004</v>
      </c>
      <c r="D139" s="87">
        <v>13861</v>
      </c>
      <c r="E139" s="91">
        <v>4.1270870000000004</v>
      </c>
      <c r="F139" s="86">
        <v>406855.86531740573</v>
      </c>
      <c r="G139" s="86">
        <v>5690</v>
      </c>
      <c r="H139" s="86">
        <v>0</v>
      </c>
      <c r="I139" s="86">
        <v>0</v>
      </c>
      <c r="J139" s="86">
        <v>0</v>
      </c>
      <c r="K139" s="86">
        <v>406855.87</v>
      </c>
      <c r="L139" s="86"/>
      <c r="M139" s="88">
        <v>406855.87</v>
      </c>
      <c r="N139" s="66"/>
    </row>
    <row r="140" spans="1:14">
      <c r="A140" s="90" t="s">
        <v>141</v>
      </c>
      <c r="B140" s="90" t="s">
        <v>617</v>
      </c>
      <c r="C140" s="116">
        <v>24</v>
      </c>
      <c r="D140" s="87">
        <v>1028</v>
      </c>
      <c r="E140" s="91">
        <v>2.3346300000000002</v>
      </c>
      <c r="F140" s="86">
        <v>23122.900163324284</v>
      </c>
      <c r="G140" s="86"/>
      <c r="H140" s="86">
        <v>0</v>
      </c>
      <c r="I140" s="86">
        <v>0</v>
      </c>
      <c r="J140" s="86">
        <v>0</v>
      </c>
      <c r="K140" s="86">
        <v>23122.9</v>
      </c>
      <c r="L140" s="86"/>
      <c r="M140" s="88">
        <v>23122.9</v>
      </c>
      <c r="N140" s="66"/>
    </row>
    <row r="141" spans="1:14">
      <c r="A141" s="90" t="s">
        <v>142</v>
      </c>
      <c r="B141" s="90" t="s">
        <v>618</v>
      </c>
      <c r="C141" s="116">
        <v>396.99792300000001</v>
      </c>
      <c r="D141" s="87">
        <v>1555</v>
      </c>
      <c r="E141" s="91">
        <v>25.530412999999999</v>
      </c>
      <c r="F141" s="86">
        <v>268912.68415956188</v>
      </c>
      <c r="G141" s="86"/>
      <c r="H141" s="86">
        <v>66427.577142386042</v>
      </c>
      <c r="I141" s="86">
        <v>124539.03211736644</v>
      </c>
      <c r="J141" s="86">
        <v>140453.88065782291</v>
      </c>
      <c r="K141" s="86">
        <v>600333.17000000004</v>
      </c>
      <c r="L141" s="86"/>
      <c r="M141" s="88">
        <v>600333.17000000004</v>
      </c>
      <c r="N141" s="66"/>
    </row>
    <row r="142" spans="1:14">
      <c r="A142" s="90" t="s">
        <v>143</v>
      </c>
      <c r="B142" s="90" t="s">
        <v>619</v>
      </c>
      <c r="C142" s="116">
        <v>448.87546200000003</v>
      </c>
      <c r="D142" s="87">
        <v>2930</v>
      </c>
      <c r="E142" s="91">
        <v>15.319982</v>
      </c>
      <c r="F142" s="86">
        <v>284980.3232808091</v>
      </c>
      <c r="G142" s="86"/>
      <c r="H142" s="86">
        <v>25048.163288040952</v>
      </c>
      <c r="I142" s="86">
        <v>100602.44310406967</v>
      </c>
      <c r="J142" s="86">
        <v>106247.81665255432</v>
      </c>
      <c r="K142" s="86">
        <v>516878.75</v>
      </c>
      <c r="L142" s="86"/>
      <c r="M142" s="88">
        <v>516878.75</v>
      </c>
      <c r="N142" s="66"/>
    </row>
    <row r="143" spans="1:14">
      <c r="A143" s="90" t="s">
        <v>144</v>
      </c>
      <c r="B143" s="90" t="s">
        <v>620</v>
      </c>
      <c r="C143" s="116">
        <v>346.20907799999998</v>
      </c>
      <c r="D143" s="87">
        <v>5583</v>
      </c>
      <c r="E143" s="91">
        <v>6.20113</v>
      </c>
      <c r="F143" s="86">
        <v>214467.37353363624</v>
      </c>
      <c r="G143" s="86"/>
      <c r="H143" s="86">
        <v>0</v>
      </c>
      <c r="I143" s="86">
        <v>76817.975922093712</v>
      </c>
      <c r="J143" s="86">
        <v>80921.912933356332</v>
      </c>
      <c r="K143" s="86">
        <v>372207.26</v>
      </c>
      <c r="L143" s="86"/>
      <c r="M143" s="88">
        <v>372207.26</v>
      </c>
      <c r="N143" s="66"/>
    </row>
    <row r="144" spans="1:14">
      <c r="A144" s="90" t="s">
        <v>145</v>
      </c>
      <c r="B144" s="90" t="s">
        <v>621</v>
      </c>
      <c r="C144" s="116">
        <v>312.53194000000002</v>
      </c>
      <c r="D144" s="87">
        <v>4845</v>
      </c>
      <c r="E144" s="91">
        <v>6.4506079999999999</v>
      </c>
      <c r="F144" s="86">
        <v>200447.05758795605</v>
      </c>
      <c r="G144" s="86"/>
      <c r="H144" s="86">
        <v>0</v>
      </c>
      <c r="I144" s="86">
        <v>69999.605135237856</v>
      </c>
      <c r="J144" s="86">
        <v>73922.357634771455</v>
      </c>
      <c r="K144" s="86">
        <v>344369.02</v>
      </c>
      <c r="L144" s="86"/>
      <c r="M144" s="88">
        <v>344369.02</v>
      </c>
      <c r="N144" s="66"/>
    </row>
    <row r="145" spans="1:14">
      <c r="A145" s="90" t="s">
        <v>146</v>
      </c>
      <c r="B145" s="90" t="s">
        <v>622</v>
      </c>
      <c r="C145" s="116">
        <v>86.585713999999996</v>
      </c>
      <c r="D145" s="87">
        <v>1982</v>
      </c>
      <c r="E145" s="91">
        <v>4.3686030000000002</v>
      </c>
      <c r="F145" s="86">
        <v>53493.591709728425</v>
      </c>
      <c r="G145" s="86"/>
      <c r="H145" s="86">
        <v>0</v>
      </c>
      <c r="I145" s="86">
        <v>0</v>
      </c>
      <c r="J145" s="86">
        <v>0</v>
      </c>
      <c r="K145" s="86">
        <v>53493.59</v>
      </c>
      <c r="L145" s="86"/>
      <c r="M145" s="88">
        <v>53493.59</v>
      </c>
      <c r="N145" s="66"/>
    </row>
    <row r="146" spans="1:14">
      <c r="A146" s="90" t="s">
        <v>147</v>
      </c>
      <c r="B146" s="90" t="s">
        <v>623</v>
      </c>
      <c r="C146" s="116">
        <v>267.00138500000003</v>
      </c>
      <c r="D146" s="87">
        <v>2668</v>
      </c>
      <c r="E146" s="91">
        <v>10.007548</v>
      </c>
      <c r="F146" s="86">
        <v>173461.30113560733</v>
      </c>
      <c r="G146" s="86"/>
      <c r="H146" s="86">
        <v>0</v>
      </c>
      <c r="I146" s="86">
        <v>60003.041974268643</v>
      </c>
      <c r="J146" s="86">
        <v>63422.370601231276</v>
      </c>
      <c r="K146" s="86">
        <v>296886.71000000002</v>
      </c>
      <c r="L146" s="86"/>
      <c r="M146" s="88">
        <v>296886.71000000002</v>
      </c>
      <c r="N146" s="66"/>
    </row>
    <row r="147" spans="1:14">
      <c r="A147" s="90" t="s">
        <v>148</v>
      </c>
      <c r="B147" s="90" t="s">
        <v>624</v>
      </c>
      <c r="C147" s="116">
        <v>79.871795000000006</v>
      </c>
      <c r="D147" s="87">
        <v>697</v>
      </c>
      <c r="E147" s="91">
        <v>11.459368</v>
      </c>
      <c r="F147" s="86">
        <v>50776.940966671849</v>
      </c>
      <c r="G147" s="86"/>
      <c r="H147" s="86">
        <v>0</v>
      </c>
      <c r="I147" s="86">
        <v>17878.20425417829</v>
      </c>
      <c r="J147" s="86">
        <v>18876.31450970484</v>
      </c>
      <c r="K147" s="86">
        <v>87531.46</v>
      </c>
      <c r="L147" s="86"/>
      <c r="M147" s="88">
        <v>87531.46</v>
      </c>
      <c r="N147" s="66"/>
    </row>
    <row r="148" spans="1:14">
      <c r="A148" s="90" t="s">
        <v>149</v>
      </c>
      <c r="B148" s="90" t="s">
        <v>625</v>
      </c>
      <c r="C148" s="116">
        <v>80.137930999999995</v>
      </c>
      <c r="D148" s="87">
        <v>2983</v>
      </c>
      <c r="E148" s="91">
        <v>2.6864880000000002</v>
      </c>
      <c r="F148" s="86">
        <v>60290.452435111438</v>
      </c>
      <c r="G148" s="86"/>
      <c r="H148" s="86">
        <v>0</v>
      </c>
      <c r="I148" s="86">
        <v>0</v>
      </c>
      <c r="J148" s="86">
        <v>0</v>
      </c>
      <c r="K148" s="86">
        <v>60290.45</v>
      </c>
      <c r="L148" s="86"/>
      <c r="M148" s="88">
        <v>60290.45</v>
      </c>
      <c r="N148" s="66"/>
    </row>
    <row r="149" spans="1:14">
      <c r="A149" s="90" t="s">
        <v>150</v>
      </c>
      <c r="B149" s="90" t="s">
        <v>626</v>
      </c>
      <c r="C149" s="116">
        <v>189.90419199999999</v>
      </c>
      <c r="D149" s="87">
        <v>3062</v>
      </c>
      <c r="E149" s="91">
        <v>6.2019659999999996</v>
      </c>
      <c r="F149" s="86">
        <v>124784.41447134601</v>
      </c>
      <c r="G149" s="86"/>
      <c r="H149" s="86">
        <v>0</v>
      </c>
      <c r="I149" s="86">
        <v>42964.950963072864</v>
      </c>
      <c r="J149" s="86">
        <v>45443.121172511244</v>
      </c>
      <c r="K149" s="86">
        <v>213192.49</v>
      </c>
      <c r="L149" s="86"/>
      <c r="M149" s="88">
        <v>213192.49</v>
      </c>
      <c r="N149" s="66"/>
    </row>
    <row r="150" spans="1:14">
      <c r="A150" s="90" t="s">
        <v>151</v>
      </c>
      <c r="B150" s="90" t="s">
        <v>627</v>
      </c>
      <c r="C150" s="116">
        <v>68.594828000000007</v>
      </c>
      <c r="D150" s="87">
        <v>2265</v>
      </c>
      <c r="E150" s="91">
        <v>3.0284689999999999</v>
      </c>
      <c r="F150" s="86">
        <v>43161.208346285915</v>
      </c>
      <c r="G150" s="86"/>
      <c r="H150" s="86">
        <v>0</v>
      </c>
      <c r="I150" s="86">
        <v>0</v>
      </c>
      <c r="J150" s="86">
        <v>0</v>
      </c>
      <c r="K150" s="86">
        <v>43161.21</v>
      </c>
      <c r="L150" s="86"/>
      <c r="M150" s="88">
        <v>43161.21</v>
      </c>
      <c r="N150" s="66"/>
    </row>
    <row r="151" spans="1:14">
      <c r="A151" s="90" t="s">
        <v>152</v>
      </c>
      <c r="B151" s="90" t="s">
        <v>628</v>
      </c>
      <c r="C151" s="116">
        <v>317.81433199999998</v>
      </c>
      <c r="D151" s="87">
        <v>3900</v>
      </c>
      <c r="E151" s="91">
        <v>8.1490849999999995</v>
      </c>
      <c r="F151" s="86">
        <v>209659.74301864332</v>
      </c>
      <c r="G151" s="86"/>
      <c r="H151" s="86">
        <v>0</v>
      </c>
      <c r="I151" s="86">
        <v>71990.926715082664</v>
      </c>
      <c r="J151" s="86">
        <v>76245.52002541101</v>
      </c>
      <c r="K151" s="86">
        <v>357896.19</v>
      </c>
      <c r="L151" s="86"/>
      <c r="M151" s="88">
        <v>357896.19</v>
      </c>
      <c r="N151" s="66"/>
    </row>
    <row r="152" spans="1:14">
      <c r="A152" s="90" t="s">
        <v>153</v>
      </c>
      <c r="B152" s="90" t="s">
        <v>629</v>
      </c>
      <c r="C152" s="116">
        <v>80.526315999999994</v>
      </c>
      <c r="D152" s="87">
        <v>373</v>
      </c>
      <c r="E152" s="91">
        <v>21.588825</v>
      </c>
      <c r="F152" s="86">
        <v>50977.854023466207</v>
      </c>
      <c r="G152" s="86"/>
      <c r="H152" s="86">
        <v>11305.889402135173</v>
      </c>
      <c r="I152" s="86">
        <v>22503.207251493503</v>
      </c>
      <c r="J152" s="86">
        <v>22876.39579298738</v>
      </c>
      <c r="K152" s="86">
        <v>107663.35</v>
      </c>
      <c r="L152" s="86"/>
      <c r="M152" s="88">
        <v>107663.35</v>
      </c>
      <c r="N152" s="66"/>
    </row>
    <row r="153" spans="1:14">
      <c r="A153" s="90" t="s">
        <v>154</v>
      </c>
      <c r="B153" s="90" t="s">
        <v>630</v>
      </c>
      <c r="C153" s="116">
        <v>131</v>
      </c>
      <c r="D153" s="87">
        <v>614</v>
      </c>
      <c r="E153" s="91">
        <v>21.335505000000001</v>
      </c>
      <c r="F153" s="86">
        <v>84185.068165964505</v>
      </c>
      <c r="G153" s="86"/>
      <c r="H153" s="86">
        <v>19689.191474639076</v>
      </c>
      <c r="I153" s="86">
        <v>35219.626698457323</v>
      </c>
      <c r="J153" s="86">
        <v>35131.087706729777</v>
      </c>
      <c r="K153" s="86">
        <v>174224.97</v>
      </c>
      <c r="L153" s="86"/>
      <c r="M153" s="88">
        <v>174224.97</v>
      </c>
      <c r="N153" s="66"/>
    </row>
    <row r="154" spans="1:14">
      <c r="A154" s="90" t="s">
        <v>155</v>
      </c>
      <c r="B154" s="90" t="s">
        <v>631</v>
      </c>
      <c r="C154" s="116">
        <v>14</v>
      </c>
      <c r="D154" s="87">
        <v>151</v>
      </c>
      <c r="E154" s="91">
        <v>9.2715230000000002</v>
      </c>
      <c r="F154" s="86">
        <v>15678.055807375804</v>
      </c>
      <c r="G154" s="86"/>
      <c r="H154" s="86">
        <v>3721.5416678151896</v>
      </c>
      <c r="I154" s="86">
        <v>6453.1138577351212</v>
      </c>
      <c r="J154" s="86">
        <v>7450.4199999999992</v>
      </c>
      <c r="K154" s="86">
        <v>33303.129999999997</v>
      </c>
      <c r="L154" s="86"/>
      <c r="M154" s="88">
        <v>33303.129999999997</v>
      </c>
      <c r="N154" s="66"/>
    </row>
    <row r="155" spans="1:14">
      <c r="A155" s="90" t="s">
        <v>156</v>
      </c>
      <c r="B155" s="90" t="s">
        <v>415</v>
      </c>
      <c r="C155" s="116">
        <v>364.206751</v>
      </c>
      <c r="D155" s="87">
        <v>2150</v>
      </c>
      <c r="E155" s="91">
        <v>16.939848999999999</v>
      </c>
      <c r="F155" s="86">
        <v>220549.05563961159</v>
      </c>
      <c r="G155" s="86">
        <v>7267</v>
      </c>
      <c r="H155" s="86">
        <v>21175.230073338462</v>
      </c>
      <c r="I155" s="86">
        <v>85075.979635891272</v>
      </c>
      <c r="J155" s="86">
        <v>87813.740262536216</v>
      </c>
      <c r="K155" s="86">
        <v>414614.01</v>
      </c>
      <c r="L155" s="86"/>
      <c r="M155" s="88">
        <v>414614.01</v>
      </c>
      <c r="N155" s="66"/>
    </row>
    <row r="156" spans="1:14">
      <c r="A156" s="90" t="s">
        <v>157</v>
      </c>
      <c r="B156" s="90" t="s">
        <v>632</v>
      </c>
      <c r="C156" s="116">
        <v>266.10263900000001</v>
      </c>
      <c r="D156" s="87">
        <v>1709</v>
      </c>
      <c r="E156" s="91">
        <v>15.570664000000001</v>
      </c>
      <c r="F156" s="86">
        <v>170304.92340690832</v>
      </c>
      <c r="G156" s="86"/>
      <c r="H156" s="86">
        <v>39342.617343849764</v>
      </c>
      <c r="I156" s="86">
        <v>60618.66659959215</v>
      </c>
      <c r="J156" s="86">
        <v>63632.485561229878</v>
      </c>
      <c r="K156" s="86">
        <v>333898.69</v>
      </c>
      <c r="L156" s="86"/>
      <c r="M156" s="88">
        <v>333898.69</v>
      </c>
      <c r="N156" s="66"/>
    </row>
    <row r="157" spans="1:14">
      <c r="A157" s="90" t="s">
        <v>158</v>
      </c>
      <c r="B157" s="90" t="s">
        <v>633</v>
      </c>
      <c r="C157" s="116">
        <v>799.20987700000001</v>
      </c>
      <c r="D157" s="87">
        <v>6791</v>
      </c>
      <c r="E157" s="91">
        <v>11.768663</v>
      </c>
      <c r="F157" s="86">
        <v>500592.31437295058</v>
      </c>
      <c r="G157" s="86"/>
      <c r="H157" s="86">
        <v>0</v>
      </c>
      <c r="I157" s="86">
        <v>193370.18671288213</v>
      </c>
      <c r="J157" s="86">
        <v>203943.37171434026</v>
      </c>
      <c r="K157" s="86">
        <v>897905.87</v>
      </c>
      <c r="L157" s="86"/>
      <c r="M157" s="88">
        <v>897905.87</v>
      </c>
      <c r="N157" s="66"/>
    </row>
    <row r="158" spans="1:14">
      <c r="A158" s="90" t="s">
        <v>159</v>
      </c>
      <c r="B158" s="90" t="s">
        <v>634</v>
      </c>
      <c r="C158" s="116">
        <v>4</v>
      </c>
      <c r="D158" s="87">
        <v>72</v>
      </c>
      <c r="E158" s="91">
        <v>5.5555560000000002</v>
      </c>
      <c r="F158" s="86">
        <v>0</v>
      </c>
      <c r="G158" s="86"/>
      <c r="H158" s="86">
        <v>0</v>
      </c>
      <c r="I158" s="86">
        <v>0</v>
      </c>
      <c r="J158" s="86">
        <v>0</v>
      </c>
      <c r="K158" s="86">
        <v>0</v>
      </c>
      <c r="L158" s="86"/>
      <c r="M158" s="88">
        <v>0</v>
      </c>
      <c r="N158" s="66"/>
    </row>
    <row r="159" spans="1:14">
      <c r="A159" s="90" t="s">
        <v>160</v>
      </c>
      <c r="B159" s="90" t="s">
        <v>635</v>
      </c>
      <c r="C159" s="116">
        <v>211.70386300000001</v>
      </c>
      <c r="D159" s="87">
        <v>3399</v>
      </c>
      <c r="E159" s="91">
        <v>6.2284160000000002</v>
      </c>
      <c r="F159" s="86">
        <v>133436.71388132242</v>
      </c>
      <c r="G159" s="86"/>
      <c r="H159" s="86">
        <v>0</v>
      </c>
      <c r="I159" s="86">
        <v>47348.135075937564</v>
      </c>
      <c r="J159" s="86">
        <v>49975.869820827444</v>
      </c>
      <c r="K159" s="86">
        <v>230760.72</v>
      </c>
      <c r="L159" s="86"/>
      <c r="M159" s="88">
        <v>230760.72</v>
      </c>
      <c r="N159" s="66"/>
    </row>
    <row r="160" spans="1:14">
      <c r="A160" s="90" t="s">
        <v>161</v>
      </c>
      <c r="B160" s="90" t="s">
        <v>636</v>
      </c>
      <c r="C160" s="116">
        <v>10</v>
      </c>
      <c r="D160" s="87">
        <v>80</v>
      </c>
      <c r="E160" s="91">
        <v>12.5</v>
      </c>
      <c r="F160" s="86">
        <v>5157.8416331051594</v>
      </c>
      <c r="G160" s="86"/>
      <c r="H160" s="86">
        <v>0</v>
      </c>
      <c r="I160" s="86">
        <v>2125.2730023265426</v>
      </c>
      <c r="J160" s="86">
        <v>2212.4302555856234</v>
      </c>
      <c r="K160" s="86">
        <v>9495.5400000000009</v>
      </c>
      <c r="L160" s="86"/>
      <c r="M160" s="88">
        <v>9495.5400000000009</v>
      </c>
      <c r="N160" s="66"/>
    </row>
    <row r="161" spans="1:14">
      <c r="A161" s="90" t="s">
        <v>162</v>
      </c>
      <c r="B161" s="90" t="s">
        <v>637</v>
      </c>
      <c r="C161" s="116">
        <v>1370.1478059999999</v>
      </c>
      <c r="D161" s="87">
        <v>5881</v>
      </c>
      <c r="E161" s="91">
        <v>23.297871000000001</v>
      </c>
      <c r="F161" s="86">
        <v>879472.02358865365</v>
      </c>
      <c r="G161" s="86"/>
      <c r="H161" s="86">
        <v>213203.40947963073</v>
      </c>
      <c r="I161" s="86">
        <v>395797.90478702536</v>
      </c>
      <c r="J161" s="86">
        <v>409225.51408098859</v>
      </c>
      <c r="K161" s="86">
        <v>1897698.85</v>
      </c>
      <c r="L161" s="86"/>
      <c r="M161" s="88">
        <v>1897698.85</v>
      </c>
      <c r="N161" s="66"/>
    </row>
    <row r="162" spans="1:14">
      <c r="A162" s="90" t="s">
        <v>163</v>
      </c>
      <c r="B162" s="90" t="s">
        <v>638</v>
      </c>
      <c r="C162" s="116">
        <v>47.157895000000003</v>
      </c>
      <c r="D162" s="87">
        <v>720</v>
      </c>
      <c r="E162" s="91">
        <v>6.5497079999999999</v>
      </c>
      <c r="F162" s="86">
        <v>31511.354743561453</v>
      </c>
      <c r="G162" s="86"/>
      <c r="H162" s="86">
        <v>0</v>
      </c>
      <c r="I162" s="86">
        <v>10772.228917220462</v>
      </c>
      <c r="J162" s="86">
        <v>11409.887954572729</v>
      </c>
      <c r="K162" s="86">
        <v>53693.47</v>
      </c>
      <c r="L162" s="86"/>
      <c r="M162" s="88">
        <v>53693.47</v>
      </c>
      <c r="N162" s="66"/>
    </row>
    <row r="163" spans="1:14">
      <c r="A163" s="90" t="s">
        <v>164</v>
      </c>
      <c r="B163" s="90" t="s">
        <v>416</v>
      </c>
      <c r="C163" s="116">
        <v>871.86221399999999</v>
      </c>
      <c r="D163" s="87">
        <v>8234</v>
      </c>
      <c r="E163" s="91">
        <v>10.588562</v>
      </c>
      <c r="F163" s="86">
        <v>553105.22512617917</v>
      </c>
      <c r="G163" s="86">
        <v>14591</v>
      </c>
      <c r="H163" s="86">
        <v>0</v>
      </c>
      <c r="I163" s="86">
        <v>218131.74565806153</v>
      </c>
      <c r="J163" s="86">
        <v>230433.78237494288</v>
      </c>
      <c r="K163" s="86">
        <v>1001670.75</v>
      </c>
      <c r="L163" s="86"/>
      <c r="M163" s="88">
        <v>1001670.75</v>
      </c>
      <c r="N163" s="66"/>
    </row>
    <row r="164" spans="1:14">
      <c r="A164" s="90" t="s">
        <v>165</v>
      </c>
      <c r="B164" s="90" t="s">
        <v>639</v>
      </c>
      <c r="C164" s="116">
        <v>22</v>
      </c>
      <c r="D164" s="87">
        <v>242</v>
      </c>
      <c r="E164" s="91">
        <v>9.0909089999999999</v>
      </c>
      <c r="F164" s="86">
        <v>14057.966670539639</v>
      </c>
      <c r="G164" s="86"/>
      <c r="H164" s="86">
        <v>0</v>
      </c>
      <c r="I164" s="86">
        <v>4939.7277256803709</v>
      </c>
      <c r="J164" s="86">
        <v>5219.3078790513537</v>
      </c>
      <c r="K164" s="86">
        <v>24217</v>
      </c>
      <c r="L164" s="86"/>
      <c r="M164" s="88">
        <v>24217</v>
      </c>
      <c r="N164" s="66"/>
    </row>
    <row r="165" spans="1:14">
      <c r="A165" s="90" t="s">
        <v>166</v>
      </c>
      <c r="B165" s="90" t="s">
        <v>640</v>
      </c>
      <c r="C165" s="116">
        <v>36.163635999999997</v>
      </c>
      <c r="D165" s="87">
        <v>122</v>
      </c>
      <c r="E165" s="91">
        <v>29.642325</v>
      </c>
      <c r="F165" s="86">
        <v>22496.990154648422</v>
      </c>
      <c r="G165" s="86"/>
      <c r="H165" s="86">
        <v>5480.5248676628698</v>
      </c>
      <c r="I165" s="86">
        <v>12444.206624910028</v>
      </c>
      <c r="J165" s="86">
        <v>13797.401706650833</v>
      </c>
      <c r="K165" s="86">
        <v>54219.12</v>
      </c>
      <c r="L165" s="86"/>
      <c r="M165" s="88">
        <v>54219.12</v>
      </c>
      <c r="N165" s="66"/>
    </row>
    <row r="166" spans="1:14">
      <c r="A166" s="90" t="s">
        <v>167</v>
      </c>
      <c r="B166" s="90" t="s">
        <v>641</v>
      </c>
      <c r="C166" s="116">
        <v>1422.5596499999999</v>
      </c>
      <c r="D166" s="87">
        <v>10003</v>
      </c>
      <c r="E166" s="91">
        <v>14.22133</v>
      </c>
      <c r="F166" s="86">
        <v>921229.8169529211</v>
      </c>
      <c r="G166" s="86"/>
      <c r="H166" s="86">
        <v>229117.70228980176</v>
      </c>
      <c r="I166" s="86">
        <v>404875.69755669602</v>
      </c>
      <c r="J166" s="86">
        <v>428557.56659046462</v>
      </c>
      <c r="K166" s="86">
        <v>1983780.78</v>
      </c>
      <c r="L166" s="86"/>
      <c r="M166" s="88">
        <v>1983780.78</v>
      </c>
      <c r="N166" s="66"/>
    </row>
    <row r="167" spans="1:14">
      <c r="A167" s="90" t="s">
        <v>168</v>
      </c>
      <c r="B167" s="90" t="s">
        <v>642</v>
      </c>
      <c r="C167" s="116">
        <v>640.15122899999994</v>
      </c>
      <c r="D167" s="87">
        <v>4411</v>
      </c>
      <c r="E167" s="91">
        <v>14.51261</v>
      </c>
      <c r="F167" s="86">
        <v>415671.38107376441</v>
      </c>
      <c r="G167" s="86"/>
      <c r="H167" s="86">
        <v>86348.61</v>
      </c>
      <c r="I167" s="86">
        <v>146905.8121581359</v>
      </c>
      <c r="J167" s="86">
        <v>155308.25564299157</v>
      </c>
      <c r="K167" s="86">
        <v>804234.06</v>
      </c>
      <c r="L167" s="86"/>
      <c r="M167" s="88">
        <v>804234.06</v>
      </c>
      <c r="N167" s="66"/>
    </row>
    <row r="168" spans="1:14">
      <c r="A168" s="90" t="s">
        <v>169</v>
      </c>
      <c r="B168" s="90" t="s">
        <v>643</v>
      </c>
      <c r="C168" s="116">
        <v>127.34693900000001</v>
      </c>
      <c r="D168" s="87">
        <v>4655</v>
      </c>
      <c r="E168" s="91">
        <v>2.7357019999999999</v>
      </c>
      <c r="F168" s="86">
        <v>91809.790370477785</v>
      </c>
      <c r="G168" s="86"/>
      <c r="H168" s="86">
        <v>0</v>
      </c>
      <c r="I168" s="86">
        <v>0</v>
      </c>
      <c r="J168" s="86">
        <v>0</v>
      </c>
      <c r="K168" s="86">
        <v>91809.79</v>
      </c>
      <c r="L168" s="86"/>
      <c r="M168" s="88">
        <v>91809.79</v>
      </c>
      <c r="N168" s="66"/>
    </row>
    <row r="169" spans="1:14">
      <c r="A169" s="90" t="s">
        <v>170</v>
      </c>
      <c r="B169" s="90" t="s">
        <v>644</v>
      </c>
      <c r="C169" s="116">
        <v>1861.667293</v>
      </c>
      <c r="D169" s="87">
        <v>7056</v>
      </c>
      <c r="E169" s="91">
        <v>26.384174000000002</v>
      </c>
      <c r="F169" s="86">
        <v>1196319.226788623</v>
      </c>
      <c r="G169" s="86"/>
      <c r="H169" s="86">
        <v>292545.49703040643</v>
      </c>
      <c r="I169" s="86">
        <v>594713.19312742702</v>
      </c>
      <c r="J169" s="86">
        <v>635693.49392930674</v>
      </c>
      <c r="K169" s="86">
        <v>2719271.41</v>
      </c>
      <c r="L169" s="86"/>
      <c r="M169" s="88">
        <v>2719271.41</v>
      </c>
      <c r="N169" s="66"/>
    </row>
    <row r="170" spans="1:14">
      <c r="A170" s="90" t="s">
        <v>171</v>
      </c>
      <c r="B170" s="90" t="s">
        <v>645</v>
      </c>
      <c r="C170" s="116">
        <v>6</v>
      </c>
      <c r="D170" s="87">
        <v>108</v>
      </c>
      <c r="E170" s="91">
        <v>5.5555560000000002</v>
      </c>
      <c r="F170" s="86">
        <v>0</v>
      </c>
      <c r="G170" s="86"/>
      <c r="H170" s="86">
        <v>0</v>
      </c>
      <c r="I170" s="86">
        <v>0</v>
      </c>
      <c r="J170" s="86">
        <v>0</v>
      </c>
      <c r="K170" s="86">
        <v>0</v>
      </c>
      <c r="L170" s="86"/>
      <c r="M170" s="88">
        <v>0</v>
      </c>
      <c r="N170" s="66"/>
    </row>
    <row r="171" spans="1:14">
      <c r="A171" s="90" t="s">
        <v>172</v>
      </c>
      <c r="B171" s="90" t="s">
        <v>646</v>
      </c>
      <c r="C171" s="116">
        <v>35</v>
      </c>
      <c r="D171" s="87">
        <v>546</v>
      </c>
      <c r="E171" s="91">
        <v>6.4102560000000004</v>
      </c>
      <c r="F171" s="86">
        <v>21356.613532707353</v>
      </c>
      <c r="G171" s="86"/>
      <c r="H171" s="86">
        <v>0</v>
      </c>
      <c r="I171" s="86">
        <v>7744.1703429495701</v>
      </c>
      <c r="J171" s="86">
        <v>8147.2576914674319</v>
      </c>
      <c r="K171" s="86">
        <v>37248.04</v>
      </c>
      <c r="L171" s="86"/>
      <c r="M171" s="88">
        <v>37248.04</v>
      </c>
      <c r="N171" s="66"/>
    </row>
    <row r="172" spans="1:14">
      <c r="A172" s="90" t="s">
        <v>173</v>
      </c>
      <c r="B172" s="90" t="s">
        <v>647</v>
      </c>
      <c r="C172" s="116">
        <v>300.44217700000002</v>
      </c>
      <c r="D172" s="87">
        <v>2444</v>
      </c>
      <c r="E172" s="91">
        <v>12.293051</v>
      </c>
      <c r="F172" s="86">
        <v>193820.90607451194</v>
      </c>
      <c r="G172" s="86"/>
      <c r="H172" s="86">
        <v>0</v>
      </c>
      <c r="I172" s="86">
        <v>67635.464697854259</v>
      </c>
      <c r="J172" s="86">
        <v>71513.74517626781</v>
      </c>
      <c r="K172" s="86">
        <v>332970.12</v>
      </c>
      <c r="L172" s="86"/>
      <c r="M172" s="88">
        <v>332970.12</v>
      </c>
      <c r="N172" s="66"/>
    </row>
    <row r="173" spans="1:14">
      <c r="A173" s="90" t="s">
        <v>174</v>
      </c>
      <c r="B173" s="90" t="s">
        <v>648</v>
      </c>
      <c r="C173" s="116">
        <v>83.238342000000003</v>
      </c>
      <c r="D173" s="87">
        <v>898</v>
      </c>
      <c r="E173" s="91">
        <v>9.2693030000000007</v>
      </c>
      <c r="F173" s="86">
        <v>51998.869034344243</v>
      </c>
      <c r="G173" s="86"/>
      <c r="H173" s="86">
        <v>0</v>
      </c>
      <c r="I173" s="86">
        <v>18573.949189204519</v>
      </c>
      <c r="J173" s="86">
        <v>19592.973370274143</v>
      </c>
      <c r="K173" s="86">
        <v>90165.79</v>
      </c>
      <c r="L173" s="86"/>
      <c r="M173" s="88">
        <v>90165.79</v>
      </c>
      <c r="N173" s="66"/>
    </row>
    <row r="174" spans="1:14">
      <c r="A174" s="90" t="s">
        <v>175</v>
      </c>
      <c r="B174" s="90" t="s">
        <v>649</v>
      </c>
      <c r="C174" s="116">
        <v>8.1818179999999998</v>
      </c>
      <c r="D174" s="87">
        <v>28</v>
      </c>
      <c r="E174" s="91">
        <v>29.220779</v>
      </c>
      <c r="F174" s="86">
        <v>0</v>
      </c>
      <c r="G174" s="86"/>
      <c r="H174" s="86">
        <v>1699.38</v>
      </c>
      <c r="I174" s="86">
        <v>0</v>
      </c>
      <c r="J174" s="86">
        <v>0</v>
      </c>
      <c r="K174" s="86">
        <v>1699.38</v>
      </c>
      <c r="L174" s="86"/>
      <c r="M174" s="88">
        <v>1699.38</v>
      </c>
      <c r="N174" s="66"/>
    </row>
    <row r="175" spans="1:14">
      <c r="A175" s="90" t="s">
        <v>176</v>
      </c>
      <c r="B175" s="90" t="s">
        <v>650</v>
      </c>
      <c r="C175" s="116">
        <v>891.73940900000002</v>
      </c>
      <c r="D175" s="87">
        <v>4413</v>
      </c>
      <c r="E175" s="91">
        <v>20.207101999999999</v>
      </c>
      <c r="F175" s="86">
        <v>574526.76628716476</v>
      </c>
      <c r="G175" s="86"/>
      <c r="H175" s="86">
        <v>140035.8386267708</v>
      </c>
      <c r="I175" s="86">
        <v>235825.82143318543</v>
      </c>
      <c r="J175" s="86">
        <v>249123.08214261386</v>
      </c>
      <c r="K175" s="86">
        <v>1199511.51</v>
      </c>
      <c r="L175" s="86"/>
      <c r="M175" s="88">
        <v>1199511.51</v>
      </c>
      <c r="N175" s="110"/>
    </row>
    <row r="176" spans="1:14">
      <c r="A176" s="90" t="s">
        <v>177</v>
      </c>
      <c r="B176" s="90" t="s">
        <v>435</v>
      </c>
      <c r="C176" s="116">
        <v>297.67837300000002</v>
      </c>
      <c r="D176" s="87">
        <v>3290</v>
      </c>
      <c r="E176" s="91">
        <v>9.0479749999999992</v>
      </c>
      <c r="F176" s="86">
        <v>184112.49856326223</v>
      </c>
      <c r="G176" s="86"/>
      <c r="H176" s="86">
        <v>0</v>
      </c>
      <c r="I176" s="86">
        <v>66246.171090564967</v>
      </c>
      <c r="J176" s="86">
        <v>69841.846100081966</v>
      </c>
      <c r="K176" s="86">
        <v>320200.52</v>
      </c>
      <c r="L176" s="86"/>
      <c r="M176" s="88">
        <v>320200.52</v>
      </c>
      <c r="N176" s="66"/>
    </row>
    <row r="177" spans="1:14">
      <c r="A177" s="90" t="s">
        <v>178</v>
      </c>
      <c r="B177" s="90" t="s">
        <v>651</v>
      </c>
      <c r="C177" s="116">
        <v>393.19247799999999</v>
      </c>
      <c r="D177" s="87">
        <v>3453</v>
      </c>
      <c r="E177" s="91">
        <v>11.386982</v>
      </c>
      <c r="F177" s="86">
        <v>247769.26290397611</v>
      </c>
      <c r="G177" s="86"/>
      <c r="H177" s="86">
        <v>0</v>
      </c>
      <c r="I177" s="86">
        <v>87945.648043889232</v>
      </c>
      <c r="J177" s="86">
        <v>92832.284138830961</v>
      </c>
      <c r="K177" s="86">
        <v>428547.2</v>
      </c>
      <c r="L177" s="86"/>
      <c r="M177" s="88">
        <v>428547.2</v>
      </c>
      <c r="N177" s="66"/>
    </row>
    <row r="178" spans="1:14">
      <c r="A178" s="90" t="s">
        <v>179</v>
      </c>
      <c r="B178" s="90" t="s">
        <v>652</v>
      </c>
      <c r="C178" s="116">
        <v>10.5</v>
      </c>
      <c r="D178" s="87">
        <v>20</v>
      </c>
      <c r="E178" s="91">
        <v>52.5</v>
      </c>
      <c r="F178" s="86">
        <v>5415.7337149342511</v>
      </c>
      <c r="G178" s="86"/>
      <c r="H178" s="86">
        <v>1177.8025084288918</v>
      </c>
      <c r="I178" s="86">
        <v>3521.3249882124628</v>
      </c>
      <c r="J178" s="86">
        <v>3874.5682652136848</v>
      </c>
      <c r="K178" s="86">
        <v>13989.43</v>
      </c>
      <c r="L178" s="86"/>
      <c r="M178" s="88">
        <v>13989.43</v>
      </c>
      <c r="N178" s="66"/>
    </row>
    <row r="179" spans="1:14">
      <c r="A179" s="90" t="s">
        <v>180</v>
      </c>
      <c r="B179" s="90" t="s">
        <v>653</v>
      </c>
      <c r="C179" s="116">
        <v>137.24598900000001</v>
      </c>
      <c r="D179" s="87">
        <v>3349</v>
      </c>
      <c r="E179" s="91">
        <v>4.0981189999999996</v>
      </c>
      <c r="F179" s="86">
        <v>84728.933721585126</v>
      </c>
      <c r="G179" s="86"/>
      <c r="H179" s="86">
        <v>0</v>
      </c>
      <c r="I179" s="86">
        <v>0</v>
      </c>
      <c r="J179" s="86">
        <v>0</v>
      </c>
      <c r="K179" s="86">
        <v>84728.93</v>
      </c>
      <c r="L179" s="86"/>
      <c r="M179" s="88">
        <v>84728.93</v>
      </c>
      <c r="N179" s="66"/>
    </row>
    <row r="180" spans="1:14">
      <c r="A180" s="90" t="s">
        <v>181</v>
      </c>
      <c r="B180" s="90" t="s">
        <v>654</v>
      </c>
      <c r="C180" s="116">
        <v>181.222826</v>
      </c>
      <c r="D180" s="87">
        <v>2227</v>
      </c>
      <c r="E180" s="91">
        <v>8.1375309999999992</v>
      </c>
      <c r="F180" s="86">
        <v>116930.66352931614</v>
      </c>
      <c r="G180" s="86"/>
      <c r="H180" s="86">
        <v>0</v>
      </c>
      <c r="I180" s="86">
        <v>40710.788911229982</v>
      </c>
      <c r="J180" s="86">
        <v>43024.359793234238</v>
      </c>
      <c r="K180" s="86">
        <v>200665.81</v>
      </c>
      <c r="L180" s="86"/>
      <c r="M180" s="88">
        <v>200665.81</v>
      </c>
      <c r="N180" s="66"/>
    </row>
    <row r="181" spans="1:14">
      <c r="A181" s="90" t="s">
        <v>182</v>
      </c>
      <c r="B181" s="90" t="s">
        <v>655</v>
      </c>
      <c r="C181" s="116">
        <v>99.62</v>
      </c>
      <c r="D181" s="87">
        <v>3849</v>
      </c>
      <c r="E181" s="91">
        <v>2.5882049999999999</v>
      </c>
      <c r="F181" s="86">
        <v>77422.267608456328</v>
      </c>
      <c r="G181" s="86"/>
      <c r="H181" s="86">
        <v>0</v>
      </c>
      <c r="I181" s="86">
        <v>0</v>
      </c>
      <c r="J181" s="86">
        <v>0</v>
      </c>
      <c r="K181" s="86">
        <v>77422.27</v>
      </c>
      <c r="L181" s="86"/>
      <c r="M181" s="88">
        <v>77422.27</v>
      </c>
      <c r="N181" s="66"/>
    </row>
    <row r="182" spans="1:14">
      <c r="A182" s="90" t="s">
        <v>183</v>
      </c>
      <c r="B182" s="90" t="s">
        <v>656</v>
      </c>
      <c r="C182" s="116">
        <v>12</v>
      </c>
      <c r="D182" s="87">
        <v>422</v>
      </c>
      <c r="E182" s="91">
        <v>2.8436020000000002</v>
      </c>
      <c r="F182" s="86">
        <v>8880.8030639392291</v>
      </c>
      <c r="G182" s="86"/>
      <c r="H182" s="86">
        <v>0</v>
      </c>
      <c r="I182" s="86">
        <v>0</v>
      </c>
      <c r="J182" s="86">
        <v>0</v>
      </c>
      <c r="K182" s="86">
        <v>8880.7999999999993</v>
      </c>
      <c r="L182" s="86"/>
      <c r="M182" s="88">
        <v>8880.7999999999993</v>
      </c>
      <c r="N182" s="66"/>
    </row>
    <row r="183" spans="1:14">
      <c r="A183" s="90" t="s">
        <v>184</v>
      </c>
      <c r="B183" s="90" t="s">
        <v>657</v>
      </c>
      <c r="C183" s="116">
        <v>338.289694</v>
      </c>
      <c r="D183" s="87">
        <v>6627</v>
      </c>
      <c r="E183" s="91">
        <v>5.1047180000000001</v>
      </c>
      <c r="F183" s="86">
        <v>213206.54775340873</v>
      </c>
      <c r="G183" s="86"/>
      <c r="H183" s="86">
        <v>0</v>
      </c>
      <c r="I183" s="86">
        <v>72103.586586865291</v>
      </c>
      <c r="J183" s="86">
        <v>75060.548153479729</v>
      </c>
      <c r="K183" s="86">
        <v>360370.68</v>
      </c>
      <c r="L183" s="86"/>
      <c r="M183" s="88">
        <v>360370.68</v>
      </c>
      <c r="N183" s="66"/>
    </row>
    <row r="184" spans="1:14">
      <c r="A184" s="90" t="s">
        <v>185</v>
      </c>
      <c r="B184" s="90" t="s">
        <v>658</v>
      </c>
      <c r="C184" s="116">
        <v>15</v>
      </c>
      <c r="D184" s="87">
        <v>140</v>
      </c>
      <c r="E184" s="91">
        <v>10.714286</v>
      </c>
      <c r="F184" s="86">
        <v>9748.4325018727413</v>
      </c>
      <c r="G184" s="86"/>
      <c r="H184" s="86">
        <v>0</v>
      </c>
      <c r="I184" s="86">
        <v>3355.5169396220326</v>
      </c>
      <c r="J184" s="86">
        <v>3548.5438043756212</v>
      </c>
      <c r="K184" s="86">
        <v>16652.490000000002</v>
      </c>
      <c r="L184" s="86"/>
      <c r="M184" s="88">
        <v>16652.490000000002</v>
      </c>
      <c r="N184" s="66"/>
    </row>
    <row r="185" spans="1:14">
      <c r="A185" s="90" t="s">
        <v>186</v>
      </c>
      <c r="B185" s="90" t="s">
        <v>659</v>
      </c>
      <c r="C185" s="116">
        <v>211.503513</v>
      </c>
      <c r="D185" s="87">
        <v>1714</v>
      </c>
      <c r="E185" s="91">
        <v>12.339762</v>
      </c>
      <c r="F185" s="86">
        <v>134856.54593414627</v>
      </c>
      <c r="G185" s="86"/>
      <c r="H185" s="86">
        <v>0</v>
      </c>
      <c r="I185" s="86">
        <v>47462.329260219754</v>
      </c>
      <c r="J185" s="86">
        <v>50139.902900261506</v>
      </c>
      <c r="K185" s="86">
        <v>232458.78</v>
      </c>
      <c r="L185" s="86"/>
      <c r="M185" s="88">
        <v>232458.78</v>
      </c>
      <c r="N185" s="66"/>
    </row>
    <row r="186" spans="1:14">
      <c r="A186" s="90" t="s">
        <v>187</v>
      </c>
      <c r="B186" s="90" t="s">
        <v>660</v>
      </c>
      <c r="C186" s="116">
        <v>810.181016</v>
      </c>
      <c r="D186" s="87">
        <v>5133</v>
      </c>
      <c r="E186" s="91">
        <v>15.783772000000001</v>
      </c>
      <c r="F186" s="86">
        <v>541776.88780606422</v>
      </c>
      <c r="G186" s="86"/>
      <c r="H186" s="86">
        <v>142806.96532496202</v>
      </c>
      <c r="I186" s="86">
        <v>213600.54104719468</v>
      </c>
      <c r="J186" s="86">
        <v>222812.1980243228</v>
      </c>
      <c r="K186" s="86">
        <v>1120996.5900000001</v>
      </c>
      <c r="L186" s="86"/>
      <c r="M186" s="88">
        <v>1120996.5900000001</v>
      </c>
      <c r="N186" s="66"/>
    </row>
    <row r="187" spans="1:14">
      <c r="A187" s="90" t="s">
        <v>188</v>
      </c>
      <c r="B187" s="90" t="s">
        <v>661</v>
      </c>
      <c r="C187" s="116">
        <v>29.655172</v>
      </c>
      <c r="D187" s="87">
        <v>435</v>
      </c>
      <c r="E187" s="91">
        <v>6.8172810000000004</v>
      </c>
      <c r="F187" s="86">
        <v>19880.151050440687</v>
      </c>
      <c r="G187" s="86"/>
      <c r="H187" s="86">
        <v>0</v>
      </c>
      <c r="I187" s="86">
        <v>6726.6238193260815</v>
      </c>
      <c r="J187" s="86">
        <v>7125.909216003246</v>
      </c>
      <c r="K187" s="86">
        <v>33732.68</v>
      </c>
      <c r="L187" s="86"/>
      <c r="M187" s="88">
        <v>33732.68</v>
      </c>
      <c r="N187" s="66"/>
    </row>
    <row r="188" spans="1:14">
      <c r="A188" s="90" t="s">
        <v>189</v>
      </c>
      <c r="B188" s="90" t="s">
        <v>662</v>
      </c>
      <c r="C188" s="116">
        <v>64</v>
      </c>
      <c r="D188" s="87">
        <v>1567</v>
      </c>
      <c r="E188" s="91">
        <v>4.0842369999999999</v>
      </c>
      <c r="F188" s="86">
        <v>40746.513194418243</v>
      </c>
      <c r="G188" s="86"/>
      <c r="H188" s="86">
        <v>0</v>
      </c>
      <c r="I188" s="86">
        <v>0</v>
      </c>
      <c r="J188" s="86">
        <v>0</v>
      </c>
      <c r="K188" s="86">
        <v>40746.51</v>
      </c>
      <c r="L188" s="86"/>
      <c r="M188" s="88">
        <v>40746.51</v>
      </c>
      <c r="N188" s="66"/>
    </row>
    <row r="189" spans="1:14">
      <c r="A189" s="90" t="s">
        <v>190</v>
      </c>
      <c r="B189" s="90" t="s">
        <v>663</v>
      </c>
      <c r="C189" s="116">
        <v>702.85003099999994</v>
      </c>
      <c r="D189" s="87">
        <v>2500</v>
      </c>
      <c r="E189" s="91">
        <v>28.114000999999998</v>
      </c>
      <c r="F189" s="86">
        <v>460014.99454843346</v>
      </c>
      <c r="G189" s="86"/>
      <c r="H189" s="86">
        <v>114387.41712855795</v>
      </c>
      <c r="I189" s="86">
        <v>234902.20787723732</v>
      </c>
      <c r="J189" s="86">
        <v>257405.08997868403</v>
      </c>
      <c r="K189" s="86">
        <v>1066709.71</v>
      </c>
      <c r="L189" s="86"/>
      <c r="M189" s="88">
        <v>1066709.71</v>
      </c>
      <c r="N189" s="66"/>
    </row>
    <row r="190" spans="1:14">
      <c r="A190" s="90" t="s">
        <v>191</v>
      </c>
      <c r="B190" s="90" t="s">
        <v>664</v>
      </c>
      <c r="C190" s="116">
        <v>187.74359000000001</v>
      </c>
      <c r="D190" s="87">
        <v>1968</v>
      </c>
      <c r="E190" s="91">
        <v>9.5398169999999993</v>
      </c>
      <c r="F190" s="86">
        <v>119477.15740792356</v>
      </c>
      <c r="G190" s="86"/>
      <c r="H190" s="86">
        <v>0</v>
      </c>
      <c r="I190" s="86">
        <v>41997.96376657315</v>
      </c>
      <c r="J190" s="86">
        <v>44335.759567618297</v>
      </c>
      <c r="K190" s="86">
        <v>205810.88</v>
      </c>
      <c r="L190" s="86"/>
      <c r="M190" s="88">
        <v>205810.88</v>
      </c>
      <c r="N190" s="66"/>
    </row>
    <row r="191" spans="1:14">
      <c r="A191" s="90" t="s">
        <v>192</v>
      </c>
      <c r="B191" s="90" t="s">
        <v>417</v>
      </c>
      <c r="C191" s="116">
        <v>10067.061892</v>
      </c>
      <c r="D191" s="87">
        <v>24825</v>
      </c>
      <c r="E191" s="91">
        <v>40.552112000000001</v>
      </c>
      <c r="F191" s="86">
        <v>6620803.2319849255</v>
      </c>
      <c r="G191" s="86">
        <v>31568</v>
      </c>
      <c r="H191" s="86">
        <v>1657943.5251580684</v>
      </c>
      <c r="I191" s="86">
        <v>4578732.9851438953</v>
      </c>
      <c r="J191" s="86">
        <v>5797221.315746408</v>
      </c>
      <c r="K191" s="86">
        <v>18654701.059999999</v>
      </c>
      <c r="L191" s="86"/>
      <c r="M191" s="88">
        <v>18654701.059999999</v>
      </c>
      <c r="N191" s="66"/>
    </row>
    <row r="192" spans="1:14">
      <c r="A192" s="90" t="s">
        <v>193</v>
      </c>
      <c r="B192" s="90" t="s">
        <v>665</v>
      </c>
      <c r="C192" s="116">
        <v>141.63010800000001</v>
      </c>
      <c r="D192" s="87">
        <v>3007</v>
      </c>
      <c r="E192" s="91">
        <v>4.7100140000000001</v>
      </c>
      <c r="F192" s="86">
        <v>101067.12805380594</v>
      </c>
      <c r="G192" s="86"/>
      <c r="H192" s="86">
        <v>0</v>
      </c>
      <c r="I192" s="86">
        <v>0</v>
      </c>
      <c r="J192" s="86">
        <v>0</v>
      </c>
      <c r="K192" s="86">
        <v>101067.13</v>
      </c>
      <c r="L192" s="86"/>
      <c r="M192" s="88">
        <v>101067.13</v>
      </c>
      <c r="N192" s="66"/>
    </row>
    <row r="193" spans="1:14">
      <c r="A193" s="90" t="s">
        <v>194</v>
      </c>
      <c r="B193" s="90" t="s">
        <v>666</v>
      </c>
      <c r="C193" s="116">
        <v>376.264118</v>
      </c>
      <c r="D193" s="87">
        <v>3933</v>
      </c>
      <c r="E193" s="91">
        <v>9.5668480000000002</v>
      </c>
      <c r="F193" s="86">
        <v>241944.9805144963</v>
      </c>
      <c r="G193" s="86"/>
      <c r="H193" s="86">
        <v>0</v>
      </c>
      <c r="I193" s="86">
        <v>84401.834795806921</v>
      </c>
      <c r="J193" s="86">
        <v>89164.626365106044</v>
      </c>
      <c r="K193" s="86">
        <v>415511.44</v>
      </c>
      <c r="L193" s="86"/>
      <c r="M193" s="88">
        <v>415511.44</v>
      </c>
      <c r="N193" s="66"/>
    </row>
    <row r="194" spans="1:14">
      <c r="A194" s="90" t="s">
        <v>195</v>
      </c>
      <c r="B194" s="90" t="s">
        <v>667</v>
      </c>
      <c r="C194" s="116">
        <v>61</v>
      </c>
      <c r="D194" s="87">
        <v>855</v>
      </c>
      <c r="E194" s="91">
        <v>7.1345029999999996</v>
      </c>
      <c r="F194" s="86">
        <v>70728.209518192714</v>
      </c>
      <c r="G194" s="86"/>
      <c r="H194" s="86">
        <v>17334.117942656656</v>
      </c>
      <c r="I194" s="86">
        <v>21410.987025604038</v>
      </c>
      <c r="J194" s="86">
        <v>22505.135280976621</v>
      </c>
      <c r="K194" s="86">
        <v>131978.45000000001</v>
      </c>
      <c r="L194" s="86"/>
      <c r="M194" s="88">
        <v>131978.45000000001</v>
      </c>
      <c r="N194" s="66"/>
    </row>
    <row r="195" spans="1:14">
      <c r="A195" s="90" t="s">
        <v>196</v>
      </c>
      <c r="B195" s="90" t="s">
        <v>668</v>
      </c>
      <c r="C195" s="116">
        <v>70</v>
      </c>
      <c r="D195" s="87">
        <v>3188</v>
      </c>
      <c r="E195" s="91">
        <v>2.1957339999999999</v>
      </c>
      <c r="F195" s="86">
        <v>51005.658928066252</v>
      </c>
      <c r="G195" s="86"/>
      <c r="H195" s="86">
        <v>0</v>
      </c>
      <c r="I195" s="86">
        <v>0</v>
      </c>
      <c r="J195" s="86">
        <v>0</v>
      </c>
      <c r="K195" s="86">
        <v>51005.66</v>
      </c>
      <c r="L195" s="86"/>
      <c r="M195" s="88">
        <v>51005.66</v>
      </c>
      <c r="N195" s="66"/>
    </row>
    <row r="196" spans="1:14">
      <c r="A196" s="90" t="s">
        <v>197</v>
      </c>
      <c r="B196" s="90" t="s">
        <v>669</v>
      </c>
      <c r="C196" s="116">
        <v>19</v>
      </c>
      <c r="D196" s="87">
        <v>159</v>
      </c>
      <c r="E196" s="91">
        <v>11.949686</v>
      </c>
      <c r="F196" s="86">
        <v>12021.914672730809</v>
      </c>
      <c r="G196" s="86"/>
      <c r="H196" s="86">
        <v>0</v>
      </c>
      <c r="I196" s="86">
        <v>4254.3427727155158</v>
      </c>
      <c r="J196" s="86">
        <v>4491.4995577969903</v>
      </c>
      <c r="K196" s="86">
        <v>20767.759999999998</v>
      </c>
      <c r="L196" s="86"/>
      <c r="M196" s="88">
        <v>20767.759999999998</v>
      </c>
      <c r="N196" s="66"/>
    </row>
    <row r="197" spans="1:14">
      <c r="A197" s="90" t="s">
        <v>198</v>
      </c>
      <c r="B197" s="90" t="s">
        <v>670</v>
      </c>
      <c r="C197" s="116">
        <v>82.822085999999999</v>
      </c>
      <c r="D197" s="87">
        <v>1670</v>
      </c>
      <c r="E197" s="91">
        <v>4.9594060000000004</v>
      </c>
      <c r="F197" s="86">
        <v>55029.77252931126</v>
      </c>
      <c r="G197" s="86"/>
      <c r="H197" s="86">
        <v>0</v>
      </c>
      <c r="I197" s="86">
        <v>18620.933471340053</v>
      </c>
      <c r="J197" s="86">
        <v>19699.758128645703</v>
      </c>
      <c r="K197" s="86">
        <v>93350.46</v>
      </c>
      <c r="L197" s="86"/>
      <c r="M197" s="88">
        <v>93350.46</v>
      </c>
      <c r="N197" s="66"/>
    </row>
    <row r="198" spans="1:14">
      <c r="A198" s="90" t="s">
        <v>199</v>
      </c>
      <c r="B198" s="90" t="s">
        <v>671</v>
      </c>
      <c r="C198" s="116">
        <v>144.65252000000001</v>
      </c>
      <c r="D198" s="87">
        <v>2493</v>
      </c>
      <c r="E198" s="91">
        <v>5.8023470000000001</v>
      </c>
      <c r="F198" s="86">
        <v>92766.987380091959</v>
      </c>
      <c r="G198" s="86"/>
      <c r="H198" s="86">
        <v>0</v>
      </c>
      <c r="I198" s="86">
        <v>32390.178806371699</v>
      </c>
      <c r="J198" s="86">
        <v>34203.965317731876</v>
      </c>
      <c r="K198" s="86">
        <v>159361.13</v>
      </c>
      <c r="L198" s="86"/>
      <c r="M198" s="88">
        <v>159361.13</v>
      </c>
      <c r="N198" s="66"/>
    </row>
    <row r="199" spans="1:14">
      <c r="A199" s="90" t="s">
        <v>200</v>
      </c>
      <c r="B199" s="90" t="s">
        <v>672</v>
      </c>
      <c r="C199" s="116">
        <v>308.95</v>
      </c>
      <c r="D199" s="87">
        <v>2205</v>
      </c>
      <c r="E199" s="91">
        <v>14.011338</v>
      </c>
      <c r="F199" s="86">
        <v>194822.32004561974</v>
      </c>
      <c r="G199" s="86">
        <v>29638</v>
      </c>
      <c r="H199" s="86">
        <v>39642.222049089571</v>
      </c>
      <c r="I199" s="86">
        <v>68779.79773635522</v>
      </c>
      <c r="J199" s="86">
        <v>72520.981522057104</v>
      </c>
      <c r="K199" s="86">
        <v>375765.32</v>
      </c>
      <c r="L199" s="86"/>
      <c r="M199" s="88">
        <v>375765.32</v>
      </c>
      <c r="N199" s="66"/>
    </row>
    <row r="200" spans="1:14">
      <c r="A200" s="90" t="s">
        <v>201</v>
      </c>
      <c r="B200" s="90" t="s">
        <v>418</v>
      </c>
      <c r="C200" s="116">
        <v>1387.5925930000001</v>
      </c>
      <c r="D200" s="87">
        <v>8146</v>
      </c>
      <c r="E200" s="91">
        <v>17.034036</v>
      </c>
      <c r="F200" s="86">
        <v>908907.22044361138</v>
      </c>
      <c r="G200" s="86"/>
      <c r="H200" s="86">
        <v>240399.53722516296</v>
      </c>
      <c r="I200" s="86">
        <v>397062.12074773235</v>
      </c>
      <c r="J200" s="86">
        <v>420343.62454699556</v>
      </c>
      <c r="K200" s="86">
        <v>1966712.5</v>
      </c>
      <c r="L200" s="86"/>
      <c r="M200" s="88">
        <v>1966712.5</v>
      </c>
      <c r="N200" s="66"/>
    </row>
    <row r="201" spans="1:14">
      <c r="A201" s="90" t="s">
        <v>202</v>
      </c>
      <c r="B201" s="90" t="s">
        <v>673</v>
      </c>
      <c r="C201" s="116">
        <v>211.437026</v>
      </c>
      <c r="D201" s="87">
        <v>4625</v>
      </c>
      <c r="E201" s="91">
        <v>4.5716109999999999</v>
      </c>
      <c r="F201" s="86">
        <v>145289.45419663325</v>
      </c>
      <c r="G201" s="86"/>
      <c r="H201" s="86">
        <v>0</v>
      </c>
      <c r="I201" s="86">
        <v>0</v>
      </c>
      <c r="J201" s="86">
        <v>0</v>
      </c>
      <c r="K201" s="86">
        <v>145289.45000000001</v>
      </c>
      <c r="L201" s="86"/>
      <c r="M201" s="88">
        <v>145289.45000000001</v>
      </c>
      <c r="N201" s="66"/>
    </row>
    <row r="202" spans="1:14">
      <c r="A202" s="90" t="s">
        <v>203</v>
      </c>
      <c r="B202" s="90" t="s">
        <v>674</v>
      </c>
      <c r="C202" s="116">
        <v>66.715517000000006</v>
      </c>
      <c r="D202" s="87">
        <v>325</v>
      </c>
      <c r="E202" s="91">
        <v>20.527850999999998</v>
      </c>
      <c r="F202" s="86">
        <v>52992.983395572148</v>
      </c>
      <c r="G202" s="86"/>
      <c r="H202" s="86">
        <v>13133.889123388635</v>
      </c>
      <c r="I202" s="86">
        <v>24214.95</v>
      </c>
      <c r="J202" s="86">
        <v>28240.65</v>
      </c>
      <c r="K202" s="86">
        <v>118582.47</v>
      </c>
      <c r="L202" s="86"/>
      <c r="M202" s="88">
        <v>118582.47</v>
      </c>
      <c r="N202" s="66"/>
    </row>
    <row r="203" spans="1:14">
      <c r="A203" s="90" t="s">
        <v>204</v>
      </c>
      <c r="B203" s="90" t="s">
        <v>675</v>
      </c>
      <c r="C203" s="116">
        <v>122</v>
      </c>
      <c r="D203" s="87">
        <v>623</v>
      </c>
      <c r="E203" s="91">
        <v>19.582664999999999</v>
      </c>
      <c r="F203" s="86">
        <v>79565.454965150988</v>
      </c>
      <c r="G203" s="86"/>
      <c r="H203" s="86">
        <v>20020.575035100119</v>
      </c>
      <c r="I203" s="86">
        <v>31913.17368864156</v>
      </c>
      <c r="J203" s="86">
        <v>32272.7870970595</v>
      </c>
      <c r="K203" s="86">
        <v>163771.99</v>
      </c>
      <c r="L203" s="86"/>
      <c r="M203" s="88">
        <v>163771.99</v>
      </c>
      <c r="N203" s="66"/>
    </row>
    <row r="204" spans="1:14">
      <c r="A204" s="90" t="s">
        <v>205</v>
      </c>
      <c r="B204" s="90" t="s">
        <v>676</v>
      </c>
      <c r="C204" s="116">
        <v>14.27027</v>
      </c>
      <c r="D204" s="87">
        <v>88</v>
      </c>
      <c r="E204" s="91">
        <v>16.216215999999999</v>
      </c>
      <c r="F204" s="86">
        <v>11928.152949756433</v>
      </c>
      <c r="G204" s="86"/>
      <c r="H204" s="86">
        <v>3293.6868501643303</v>
      </c>
      <c r="I204" s="86">
        <v>5269.4182724461625</v>
      </c>
      <c r="J204" s="86">
        <v>5329.5506191430777</v>
      </c>
      <c r="K204" s="86">
        <v>25820.81</v>
      </c>
      <c r="L204" s="86"/>
      <c r="M204" s="88">
        <v>25820.81</v>
      </c>
      <c r="N204" s="66"/>
    </row>
    <row r="205" spans="1:14">
      <c r="A205" s="90" t="s">
        <v>206</v>
      </c>
      <c r="B205" s="90" t="s">
        <v>677</v>
      </c>
      <c r="C205" s="116">
        <v>83.309308999999999</v>
      </c>
      <c r="D205" s="87">
        <v>2078</v>
      </c>
      <c r="E205" s="91">
        <v>4.0091099999999997</v>
      </c>
      <c r="F205" s="86">
        <v>59688.916131255006</v>
      </c>
      <c r="G205" s="86"/>
      <c r="H205" s="86">
        <v>0</v>
      </c>
      <c r="I205" s="86">
        <v>0</v>
      </c>
      <c r="J205" s="86">
        <v>0</v>
      </c>
      <c r="K205" s="86">
        <v>59688.92</v>
      </c>
      <c r="L205" s="86"/>
      <c r="M205" s="88">
        <v>59688.92</v>
      </c>
      <c r="N205" s="66"/>
    </row>
    <row r="206" spans="1:14">
      <c r="A206" s="90" t="s">
        <v>207</v>
      </c>
      <c r="B206" s="90" t="s">
        <v>678</v>
      </c>
      <c r="C206" s="116">
        <v>199.79856100000001</v>
      </c>
      <c r="D206" s="87">
        <v>2184</v>
      </c>
      <c r="E206" s="91">
        <v>9.1482860000000006</v>
      </c>
      <c r="F206" s="86">
        <v>124285.89462911581</v>
      </c>
      <c r="G206" s="86"/>
      <c r="H206" s="86">
        <v>0</v>
      </c>
      <c r="I206" s="86">
        <v>44398.108384447376</v>
      </c>
      <c r="J206" s="86">
        <v>46788.237058821433</v>
      </c>
      <c r="K206" s="86">
        <v>215472.24</v>
      </c>
      <c r="L206" s="86"/>
      <c r="M206" s="88">
        <v>215472.24</v>
      </c>
      <c r="N206" s="66"/>
    </row>
    <row r="207" spans="1:14">
      <c r="A207" s="90" t="s">
        <v>208</v>
      </c>
      <c r="B207" s="90" t="s">
        <v>679</v>
      </c>
      <c r="C207" s="116">
        <v>159.17657700000001</v>
      </c>
      <c r="D207" s="87">
        <v>3827</v>
      </c>
      <c r="E207" s="91">
        <v>4.1593039999999997</v>
      </c>
      <c r="F207" s="86">
        <v>123225.5759324965</v>
      </c>
      <c r="G207" s="86"/>
      <c r="H207" s="86">
        <v>0</v>
      </c>
      <c r="I207" s="86">
        <v>0</v>
      </c>
      <c r="J207" s="86">
        <v>0</v>
      </c>
      <c r="K207" s="86">
        <v>123225.58</v>
      </c>
      <c r="L207" s="86"/>
      <c r="M207" s="88">
        <v>123225.58</v>
      </c>
      <c r="N207" s="66"/>
    </row>
    <row r="208" spans="1:14">
      <c r="A208" s="90" t="s">
        <v>209</v>
      </c>
      <c r="B208" s="90" t="s">
        <v>680</v>
      </c>
      <c r="C208" s="116">
        <v>16</v>
      </c>
      <c r="D208" s="87">
        <v>142</v>
      </c>
      <c r="E208" s="91">
        <v>11.267606000000001</v>
      </c>
      <c r="F208" s="86">
        <v>10368.916836067225</v>
      </c>
      <c r="G208" s="86"/>
      <c r="H208" s="86">
        <v>0</v>
      </c>
      <c r="I208" s="86">
        <v>3597.2496414327948</v>
      </c>
      <c r="J208" s="86">
        <v>3802.5577472931</v>
      </c>
      <c r="K208" s="86">
        <v>17768.72</v>
      </c>
      <c r="L208" s="86"/>
      <c r="M208" s="88">
        <v>17768.72</v>
      </c>
      <c r="N208" s="66"/>
    </row>
    <row r="209" spans="1:14">
      <c r="A209" s="90" t="s">
        <v>210</v>
      </c>
      <c r="B209" s="90" t="s">
        <v>419</v>
      </c>
      <c r="C209" s="116">
        <v>209.03225800000001</v>
      </c>
      <c r="D209" s="87">
        <v>4528</v>
      </c>
      <c r="E209" s="91">
        <v>4.6164370000000003</v>
      </c>
      <c r="F209" s="86">
        <v>146281.08742331906</v>
      </c>
      <c r="G209" s="86">
        <v>24493</v>
      </c>
      <c r="H209" s="86">
        <v>0</v>
      </c>
      <c r="I209" s="86">
        <v>0</v>
      </c>
      <c r="J209" s="86">
        <v>0</v>
      </c>
      <c r="K209" s="86">
        <v>146281.09</v>
      </c>
      <c r="L209" s="86"/>
      <c r="M209" s="88">
        <v>146281.09</v>
      </c>
      <c r="N209" s="66"/>
    </row>
    <row r="210" spans="1:14">
      <c r="A210" s="90" t="s">
        <v>211</v>
      </c>
      <c r="B210" s="90" t="s">
        <v>681</v>
      </c>
      <c r="C210" s="116">
        <v>607.79965900000002</v>
      </c>
      <c r="D210" s="87">
        <v>5573</v>
      </c>
      <c r="E210" s="91">
        <v>10.906148999999999</v>
      </c>
      <c r="F210" s="86">
        <v>410776.22265380441</v>
      </c>
      <c r="G210" s="86">
        <v>5407</v>
      </c>
      <c r="H210" s="86">
        <v>0</v>
      </c>
      <c r="I210" s="86">
        <v>137555.16182492784</v>
      </c>
      <c r="J210" s="86">
        <v>145659.44826128497</v>
      </c>
      <c r="K210" s="86">
        <v>693990.83</v>
      </c>
      <c r="L210" s="86"/>
      <c r="M210" s="88">
        <v>693990.83</v>
      </c>
      <c r="N210" s="66"/>
    </row>
    <row r="211" spans="1:14">
      <c r="A211" s="90" t="s">
        <v>212</v>
      </c>
      <c r="B211" s="90" t="s">
        <v>682</v>
      </c>
      <c r="C211" s="116">
        <v>253.31970799999999</v>
      </c>
      <c r="D211" s="87">
        <v>1289</v>
      </c>
      <c r="E211" s="91">
        <v>19.652421</v>
      </c>
      <c r="F211" s="86">
        <v>162966.83349887159</v>
      </c>
      <c r="G211" s="86"/>
      <c r="H211" s="86">
        <v>39855.443523990907</v>
      </c>
      <c r="I211" s="86">
        <v>66565.82218467287</v>
      </c>
      <c r="J211" s="86">
        <v>67033.264342911949</v>
      </c>
      <c r="K211" s="86">
        <v>336421.36</v>
      </c>
      <c r="L211" s="86"/>
      <c r="M211" s="88">
        <v>336421.36</v>
      </c>
      <c r="N211" s="66"/>
    </row>
    <row r="212" spans="1:14">
      <c r="A212" s="90" t="s">
        <v>213</v>
      </c>
      <c r="B212" s="90" t="s">
        <v>683</v>
      </c>
      <c r="C212" s="116">
        <v>494.17406399999999</v>
      </c>
      <c r="D212" s="87">
        <v>2894</v>
      </c>
      <c r="E212" s="91">
        <v>17.075814000000001</v>
      </c>
      <c r="F212" s="86">
        <v>314010.75652885681</v>
      </c>
      <c r="G212" s="86"/>
      <c r="H212" s="86">
        <v>76990.441742921277</v>
      </c>
      <c r="I212" s="86">
        <v>116253.42332042431</v>
      </c>
      <c r="J212" s="86">
        <v>120890.72801579372</v>
      </c>
      <c r="K212" s="86">
        <v>628145.35</v>
      </c>
      <c r="L212" s="86"/>
      <c r="M212" s="88">
        <v>628145.35</v>
      </c>
      <c r="N212" s="66"/>
    </row>
    <row r="213" spans="1:14">
      <c r="A213" s="90" t="s">
        <v>214</v>
      </c>
      <c r="B213" s="90" t="s">
        <v>684</v>
      </c>
      <c r="C213" s="116">
        <v>270.89304800000002</v>
      </c>
      <c r="D213" s="87">
        <v>3049</v>
      </c>
      <c r="E213" s="91">
        <v>8.8846520000000009</v>
      </c>
      <c r="F213" s="86">
        <v>185181.84906948498</v>
      </c>
      <c r="G213" s="86"/>
      <c r="H213" s="86">
        <v>0</v>
      </c>
      <c r="I213" s="86">
        <v>61510.285237329444</v>
      </c>
      <c r="J213" s="86">
        <v>65186.348436001506</v>
      </c>
      <c r="K213" s="86">
        <v>311878.48</v>
      </c>
      <c r="L213" s="86"/>
      <c r="M213" s="88">
        <v>311878.48</v>
      </c>
      <c r="N213" s="66"/>
    </row>
    <row r="214" spans="1:14">
      <c r="A214" s="90" t="s">
        <v>215</v>
      </c>
      <c r="B214" s="90" t="s">
        <v>685</v>
      </c>
      <c r="C214" s="116">
        <v>85.017143000000004</v>
      </c>
      <c r="D214" s="87">
        <v>2862</v>
      </c>
      <c r="E214" s="91">
        <v>2.9705499999999998</v>
      </c>
      <c r="F214" s="86">
        <v>66583.515569266805</v>
      </c>
      <c r="G214" s="86"/>
      <c r="H214" s="86">
        <v>0</v>
      </c>
      <c r="I214" s="86">
        <v>0</v>
      </c>
      <c r="J214" s="86">
        <v>0</v>
      </c>
      <c r="K214" s="86">
        <v>66583.520000000004</v>
      </c>
      <c r="L214" s="86"/>
      <c r="M214" s="88">
        <v>66583.520000000004</v>
      </c>
      <c r="N214" s="66"/>
    </row>
    <row r="215" spans="1:14">
      <c r="A215" s="90" t="s">
        <v>216</v>
      </c>
      <c r="B215" s="90" t="s">
        <v>686</v>
      </c>
      <c r="C215" s="116">
        <v>548.97353999999996</v>
      </c>
      <c r="D215" s="87">
        <v>2228</v>
      </c>
      <c r="E215" s="91">
        <v>24.639745999999999</v>
      </c>
      <c r="F215" s="86">
        <v>357797.37236223358</v>
      </c>
      <c r="G215" s="86"/>
      <c r="H215" s="86">
        <v>87841.084675538965</v>
      </c>
      <c r="I215" s="86">
        <v>165975.52664413824</v>
      </c>
      <c r="J215" s="86">
        <v>173855.45359863405</v>
      </c>
      <c r="K215" s="86">
        <v>785469.43999999994</v>
      </c>
      <c r="L215" s="86"/>
      <c r="M215" s="88">
        <v>785469.43999999994</v>
      </c>
      <c r="N215" s="66"/>
    </row>
    <row r="216" spans="1:14">
      <c r="A216" s="90" t="s">
        <v>217</v>
      </c>
      <c r="B216" s="90" t="s">
        <v>687</v>
      </c>
      <c r="C216" s="116">
        <v>143</v>
      </c>
      <c r="D216" s="87">
        <v>5784</v>
      </c>
      <c r="E216" s="91">
        <v>2.472337</v>
      </c>
      <c r="F216" s="86">
        <v>96602.7421401108</v>
      </c>
      <c r="G216" s="86"/>
      <c r="H216" s="86">
        <v>0</v>
      </c>
      <c r="I216" s="86">
        <v>0</v>
      </c>
      <c r="J216" s="86">
        <v>0</v>
      </c>
      <c r="K216" s="86">
        <v>96602.74</v>
      </c>
      <c r="L216" s="86"/>
      <c r="M216" s="88">
        <v>96602.74</v>
      </c>
      <c r="N216" s="66"/>
    </row>
    <row r="217" spans="1:14">
      <c r="A217" s="90" t="s">
        <v>218</v>
      </c>
      <c r="B217" s="90" t="s">
        <v>688</v>
      </c>
      <c r="C217" s="116">
        <v>33</v>
      </c>
      <c r="D217" s="87">
        <v>113</v>
      </c>
      <c r="E217" s="91">
        <v>29.20354</v>
      </c>
      <c r="F217" s="86">
        <v>27837.576498352457</v>
      </c>
      <c r="G217" s="86"/>
      <c r="H217" s="86">
        <v>7394.2391716266175</v>
      </c>
      <c r="I217" s="86">
        <v>19183.179660642501</v>
      </c>
      <c r="J217" s="86">
        <v>25816.524616869854</v>
      </c>
      <c r="K217" s="86">
        <v>80231.520000000004</v>
      </c>
      <c r="L217" s="86"/>
      <c r="M217" s="88">
        <v>80231.520000000004</v>
      </c>
      <c r="N217" s="66"/>
    </row>
    <row r="218" spans="1:14">
      <c r="A218" s="90" t="s">
        <v>219</v>
      </c>
      <c r="B218" s="90" t="s">
        <v>420</v>
      </c>
      <c r="C218" s="116">
        <v>143.11111099999999</v>
      </c>
      <c r="D218" s="87">
        <v>3349</v>
      </c>
      <c r="E218" s="91">
        <v>4.2732489999999999</v>
      </c>
      <c r="F218" s="86">
        <v>91018.379203358258</v>
      </c>
      <c r="G218" s="86"/>
      <c r="H218" s="86">
        <v>0</v>
      </c>
      <c r="I218" s="86">
        <v>0</v>
      </c>
      <c r="J218" s="86">
        <v>0</v>
      </c>
      <c r="K218" s="86">
        <v>91018.38</v>
      </c>
      <c r="L218" s="86"/>
      <c r="M218" s="88">
        <v>91018.38</v>
      </c>
      <c r="N218" s="66"/>
    </row>
    <row r="219" spans="1:14">
      <c r="A219" s="90" t="s">
        <v>220</v>
      </c>
      <c r="B219" s="90" t="s">
        <v>689</v>
      </c>
      <c r="C219" s="116">
        <v>68.906542000000002</v>
      </c>
      <c r="D219" s="87">
        <v>919</v>
      </c>
      <c r="E219" s="91">
        <v>7.497992</v>
      </c>
      <c r="F219" s="86">
        <v>45705.690317502187</v>
      </c>
      <c r="G219" s="86"/>
      <c r="H219" s="86">
        <v>0</v>
      </c>
      <c r="I219" s="86">
        <v>15478.437019787689</v>
      </c>
      <c r="J219" s="86">
        <v>16387.860685641306</v>
      </c>
      <c r="K219" s="86">
        <v>77571.990000000005</v>
      </c>
      <c r="L219" s="86"/>
      <c r="M219" s="88">
        <v>77571.990000000005</v>
      </c>
      <c r="N219" s="66"/>
    </row>
    <row r="220" spans="1:14">
      <c r="A220" s="90" t="s">
        <v>221</v>
      </c>
      <c r="B220" s="90" t="s">
        <v>690</v>
      </c>
      <c r="C220" s="116">
        <v>87.138655</v>
      </c>
      <c r="D220" s="87">
        <v>1068</v>
      </c>
      <c r="E220" s="91">
        <v>8.1590500000000006</v>
      </c>
      <c r="F220" s="86">
        <v>54370.711598131449</v>
      </c>
      <c r="G220" s="86"/>
      <c r="H220" s="86">
        <v>0</v>
      </c>
      <c r="I220" s="86">
        <v>19375.314051444511</v>
      </c>
      <c r="J220" s="86">
        <v>20421.178949529753</v>
      </c>
      <c r="K220" s="86">
        <v>94167.2</v>
      </c>
      <c r="L220" s="86"/>
      <c r="M220" s="88">
        <v>94167.2</v>
      </c>
      <c r="N220" s="66"/>
    </row>
    <row r="221" spans="1:14">
      <c r="A221" s="90" t="s">
        <v>222</v>
      </c>
      <c r="B221" s="90" t="s">
        <v>691</v>
      </c>
      <c r="C221" s="116">
        <v>1026.8654650000001</v>
      </c>
      <c r="D221" s="87">
        <v>6201</v>
      </c>
      <c r="E221" s="91">
        <v>16.559674999999999</v>
      </c>
      <c r="F221" s="86">
        <v>659233.37232324865</v>
      </c>
      <c r="G221" s="86"/>
      <c r="H221" s="86">
        <v>153572.22366763177</v>
      </c>
      <c r="I221" s="86">
        <v>267609.86435046111</v>
      </c>
      <c r="J221" s="86">
        <v>282697.11520895234</v>
      </c>
      <c r="K221" s="86">
        <v>1363112.58</v>
      </c>
      <c r="L221" s="86"/>
      <c r="M221" s="88">
        <v>1363112.58</v>
      </c>
      <c r="N221" s="66"/>
    </row>
    <row r="222" spans="1:14">
      <c r="A222" s="90" t="s">
        <v>223</v>
      </c>
      <c r="B222" s="90" t="s">
        <v>692</v>
      </c>
      <c r="C222" s="116">
        <v>112.01194</v>
      </c>
      <c r="D222" s="87">
        <v>5322</v>
      </c>
      <c r="E222" s="91">
        <v>2.1046960000000001</v>
      </c>
      <c r="F222" s="86">
        <v>77420.531144303997</v>
      </c>
      <c r="G222" s="86"/>
      <c r="H222" s="86">
        <v>0</v>
      </c>
      <c r="I222" s="86">
        <v>0</v>
      </c>
      <c r="J222" s="86">
        <v>0</v>
      </c>
      <c r="K222" s="86">
        <v>77420.53</v>
      </c>
      <c r="L222" s="86"/>
      <c r="M222" s="88">
        <v>77420.53</v>
      </c>
      <c r="N222" s="66"/>
    </row>
    <row r="223" spans="1:14">
      <c r="A223" s="90" t="s">
        <v>224</v>
      </c>
      <c r="B223" s="90" t="s">
        <v>693</v>
      </c>
      <c r="C223" s="116">
        <v>6</v>
      </c>
      <c r="D223" s="87">
        <v>114</v>
      </c>
      <c r="E223" s="91">
        <v>5.2631579999999998</v>
      </c>
      <c r="F223" s="86">
        <v>0</v>
      </c>
      <c r="G223" s="86"/>
      <c r="H223" s="86">
        <v>0</v>
      </c>
      <c r="I223" s="86">
        <v>0</v>
      </c>
      <c r="J223" s="86">
        <v>0</v>
      </c>
      <c r="K223" s="86">
        <v>0</v>
      </c>
      <c r="L223" s="86"/>
      <c r="M223" s="88">
        <v>0</v>
      </c>
      <c r="N223" s="66"/>
    </row>
    <row r="224" spans="1:14">
      <c r="A224" s="90" t="s">
        <v>225</v>
      </c>
      <c r="B224" s="90" t="s">
        <v>694</v>
      </c>
      <c r="C224" s="116">
        <v>65.488371999999998</v>
      </c>
      <c r="D224" s="87">
        <v>2641</v>
      </c>
      <c r="E224" s="91">
        <v>2.4796809999999998</v>
      </c>
      <c r="F224" s="86">
        <v>62662.160555434573</v>
      </c>
      <c r="G224" s="86"/>
      <c r="H224" s="86">
        <v>0</v>
      </c>
      <c r="I224" s="86">
        <v>0</v>
      </c>
      <c r="J224" s="86">
        <v>0</v>
      </c>
      <c r="K224" s="86">
        <v>62662.16</v>
      </c>
      <c r="L224" s="86"/>
      <c r="M224" s="88">
        <v>62662.16</v>
      </c>
      <c r="N224" s="66"/>
    </row>
    <row r="225" spans="1:14">
      <c r="A225" s="90" t="s">
        <v>226</v>
      </c>
      <c r="B225" s="90" t="s">
        <v>695</v>
      </c>
      <c r="C225" s="116">
        <v>183.408072</v>
      </c>
      <c r="D225" s="87">
        <v>2098</v>
      </c>
      <c r="E225" s="91">
        <v>8.7420430000000007</v>
      </c>
      <c r="F225" s="86">
        <v>118908.46941114879</v>
      </c>
      <c r="G225" s="86"/>
      <c r="H225" s="86">
        <v>0</v>
      </c>
      <c r="I225" s="86">
        <v>41343.230505200394</v>
      </c>
      <c r="J225" s="86">
        <v>43730.650397544654</v>
      </c>
      <c r="K225" s="86">
        <v>203982.35</v>
      </c>
      <c r="L225" s="86"/>
      <c r="M225" s="88">
        <v>203982.35</v>
      </c>
      <c r="N225" s="66"/>
    </row>
    <row r="226" spans="1:14">
      <c r="A226" s="90" t="s">
        <v>227</v>
      </c>
      <c r="B226" s="90" t="s">
        <v>696</v>
      </c>
      <c r="C226" s="116">
        <v>822.87692300000003</v>
      </c>
      <c r="D226" s="87">
        <v>4020</v>
      </c>
      <c r="E226" s="91">
        <v>20.469574999999999</v>
      </c>
      <c r="F226" s="86">
        <v>534846.87098665873</v>
      </c>
      <c r="G226" s="86"/>
      <c r="H226" s="86">
        <v>128311.65941724608</v>
      </c>
      <c r="I226" s="86">
        <v>218277.60997729516</v>
      </c>
      <c r="J226" s="86">
        <v>219077.92323049766</v>
      </c>
      <c r="K226" s="86">
        <v>1100514.06</v>
      </c>
      <c r="L226" s="86"/>
      <c r="M226" s="88">
        <v>1100514.06</v>
      </c>
      <c r="N226" s="66"/>
    </row>
    <row r="227" spans="1:14">
      <c r="A227" s="90" t="s">
        <v>228</v>
      </c>
      <c r="B227" s="90" t="s">
        <v>697</v>
      </c>
      <c r="C227" s="116">
        <v>55.42268</v>
      </c>
      <c r="D227" s="87">
        <v>3404</v>
      </c>
      <c r="E227" s="91">
        <v>1.628163</v>
      </c>
      <c r="F227" s="86">
        <v>0</v>
      </c>
      <c r="G227" s="86"/>
      <c r="H227" s="86">
        <v>0</v>
      </c>
      <c r="I227" s="86">
        <v>0</v>
      </c>
      <c r="J227" s="86">
        <v>0</v>
      </c>
      <c r="K227" s="86">
        <v>0</v>
      </c>
      <c r="L227" s="86"/>
      <c r="M227" s="88">
        <v>0</v>
      </c>
      <c r="N227" s="66"/>
    </row>
    <row r="228" spans="1:14">
      <c r="A228" s="90" t="s">
        <v>229</v>
      </c>
      <c r="B228" s="90" t="s">
        <v>421</v>
      </c>
      <c r="C228" s="116">
        <v>722.16956100000004</v>
      </c>
      <c r="D228" s="87">
        <v>7556</v>
      </c>
      <c r="E228" s="91">
        <v>9.5575639999999993</v>
      </c>
      <c r="F228" s="86">
        <v>469811.84664654697</v>
      </c>
      <c r="G228" s="86">
        <v>10409</v>
      </c>
      <c r="H228" s="86">
        <v>0</v>
      </c>
      <c r="I228" s="86">
        <v>167788.0327143599</v>
      </c>
      <c r="J228" s="86">
        <v>177438.79981435154</v>
      </c>
      <c r="K228" s="86">
        <v>815038.68</v>
      </c>
      <c r="L228" s="86"/>
      <c r="M228" s="88">
        <v>815038.68</v>
      </c>
      <c r="N228" s="66"/>
    </row>
    <row r="229" spans="1:14">
      <c r="A229" s="90" t="s">
        <v>230</v>
      </c>
      <c r="B229" s="90" t="s">
        <v>698</v>
      </c>
      <c r="C229" s="116">
        <v>7.7777779999999996</v>
      </c>
      <c r="D229" s="87">
        <v>78</v>
      </c>
      <c r="E229" s="91">
        <v>9.9715100000000003</v>
      </c>
      <c r="F229" s="86">
        <v>0</v>
      </c>
      <c r="G229" s="86"/>
      <c r="H229" s="86">
        <v>0</v>
      </c>
      <c r="I229" s="86">
        <v>0</v>
      </c>
      <c r="J229" s="86">
        <v>0</v>
      </c>
      <c r="K229" s="86">
        <v>0</v>
      </c>
      <c r="L229" s="86"/>
      <c r="M229" s="88">
        <v>0</v>
      </c>
      <c r="N229" s="66"/>
    </row>
    <row r="230" spans="1:14">
      <c r="A230" s="90" t="s">
        <v>231</v>
      </c>
      <c r="B230" s="90" t="s">
        <v>699</v>
      </c>
      <c r="C230" s="116">
        <v>17</v>
      </c>
      <c r="D230" s="87">
        <v>147</v>
      </c>
      <c r="E230" s="91">
        <v>11.564626000000001</v>
      </c>
      <c r="F230" s="86">
        <v>10772.923975750289</v>
      </c>
      <c r="G230" s="86"/>
      <c r="H230" s="86">
        <v>0</v>
      </c>
      <c r="I230" s="86">
        <v>3807.7728119161907</v>
      </c>
      <c r="J230" s="86">
        <v>4020.6831500522321</v>
      </c>
      <c r="K230" s="86">
        <v>18601.38</v>
      </c>
      <c r="L230" s="86"/>
      <c r="M230" s="88">
        <v>18601.38</v>
      </c>
      <c r="N230" s="66"/>
    </row>
    <row r="231" spans="1:14">
      <c r="A231" s="90" t="s">
        <v>232</v>
      </c>
      <c r="B231" s="90" t="s">
        <v>700</v>
      </c>
      <c r="C231" s="116">
        <v>31</v>
      </c>
      <c r="D231" s="87">
        <v>326</v>
      </c>
      <c r="E231" s="91">
        <v>9.5092020000000002</v>
      </c>
      <c r="F231" s="86">
        <v>20441.458478549812</v>
      </c>
      <c r="G231" s="86"/>
      <c r="H231" s="86">
        <v>0</v>
      </c>
      <c r="I231" s="86">
        <v>7024.7552866768156</v>
      </c>
      <c r="J231" s="86">
        <v>7441.7802304130782</v>
      </c>
      <c r="K231" s="86">
        <v>34907.99</v>
      </c>
      <c r="L231" s="86"/>
      <c r="M231" s="88">
        <v>34907.99</v>
      </c>
      <c r="N231" s="66"/>
    </row>
    <row r="232" spans="1:14">
      <c r="A232" s="90" t="s">
        <v>233</v>
      </c>
      <c r="B232" s="90" t="s">
        <v>701</v>
      </c>
      <c r="C232" s="116">
        <v>153.49887100000001</v>
      </c>
      <c r="D232" s="87">
        <v>4068</v>
      </c>
      <c r="E232" s="91">
        <v>3.7733249999999998</v>
      </c>
      <c r="F232" s="86">
        <v>105400.50459681745</v>
      </c>
      <c r="G232" s="86"/>
      <c r="H232" s="86">
        <v>0</v>
      </c>
      <c r="I232" s="86">
        <v>0</v>
      </c>
      <c r="J232" s="86">
        <v>0</v>
      </c>
      <c r="K232" s="86">
        <v>105400.5</v>
      </c>
      <c r="L232" s="86"/>
      <c r="M232" s="88">
        <v>105400.5</v>
      </c>
      <c r="N232" s="66"/>
    </row>
    <row r="233" spans="1:14">
      <c r="A233" s="90" t="s">
        <v>234</v>
      </c>
      <c r="B233" s="90" t="s">
        <v>422</v>
      </c>
      <c r="C233" s="116">
        <v>313.28020099999998</v>
      </c>
      <c r="D233" s="87">
        <v>1685</v>
      </c>
      <c r="E233" s="91">
        <v>18.592296999999999</v>
      </c>
      <c r="F233" s="86">
        <v>202283.83923554525</v>
      </c>
      <c r="G233" s="86">
        <v>44553</v>
      </c>
      <c r="H233" s="86">
        <v>47485.157094764822</v>
      </c>
      <c r="I233" s="86">
        <v>78188.559075131823</v>
      </c>
      <c r="J233" s="86">
        <v>79791.040211688669</v>
      </c>
      <c r="K233" s="86">
        <v>407748.6</v>
      </c>
      <c r="L233" s="86"/>
      <c r="M233" s="88">
        <v>407748.6</v>
      </c>
      <c r="N233" s="66"/>
    </row>
    <row r="234" spans="1:14">
      <c r="A234" s="90" t="s">
        <v>235</v>
      </c>
      <c r="B234" s="90" t="s">
        <v>702</v>
      </c>
      <c r="C234" s="116">
        <v>145.70110700000001</v>
      </c>
      <c r="D234" s="87">
        <v>4715</v>
      </c>
      <c r="E234" s="91">
        <v>3.0901610000000002</v>
      </c>
      <c r="F234" s="86">
        <v>102016.43822835917</v>
      </c>
      <c r="G234" s="86"/>
      <c r="H234" s="86">
        <v>0</v>
      </c>
      <c r="I234" s="86">
        <v>0</v>
      </c>
      <c r="J234" s="86">
        <v>0</v>
      </c>
      <c r="K234" s="86">
        <v>102016.44</v>
      </c>
      <c r="L234" s="86"/>
      <c r="M234" s="88">
        <v>102016.44</v>
      </c>
      <c r="N234" s="66"/>
    </row>
    <row r="235" spans="1:14">
      <c r="A235" s="90" t="s">
        <v>236</v>
      </c>
      <c r="B235" s="90" t="s">
        <v>703</v>
      </c>
      <c r="C235" s="116">
        <v>301.97480300000001</v>
      </c>
      <c r="D235" s="87">
        <v>2268</v>
      </c>
      <c r="E235" s="91">
        <v>13.314586</v>
      </c>
      <c r="F235" s="86">
        <v>194020.99335479731</v>
      </c>
      <c r="G235" s="86"/>
      <c r="H235" s="86">
        <v>44231.200328448795</v>
      </c>
      <c r="I235" s="86">
        <v>67957.832348777505</v>
      </c>
      <c r="J235" s="86">
        <v>71842.809023408452</v>
      </c>
      <c r="K235" s="86">
        <v>378052.84</v>
      </c>
      <c r="L235" s="86"/>
      <c r="M235" s="88">
        <v>378052.84</v>
      </c>
      <c r="N235" s="66"/>
    </row>
    <row r="236" spans="1:14">
      <c r="A236" s="90" t="s">
        <v>237</v>
      </c>
      <c r="B236" s="90" t="s">
        <v>704</v>
      </c>
      <c r="C236" s="116">
        <v>455.774945</v>
      </c>
      <c r="D236" s="87">
        <v>5112</v>
      </c>
      <c r="E236" s="91">
        <v>8.9157849999999996</v>
      </c>
      <c r="F236" s="86">
        <v>300388.30529097666</v>
      </c>
      <c r="G236" s="86"/>
      <c r="H236" s="86">
        <v>0</v>
      </c>
      <c r="I236" s="86">
        <v>103039.01055956648</v>
      </c>
      <c r="J236" s="86">
        <v>109074.73780065223</v>
      </c>
      <c r="K236" s="86">
        <v>512502.05</v>
      </c>
      <c r="L236" s="86"/>
      <c r="M236" s="88">
        <v>512502.05</v>
      </c>
      <c r="N236" s="66"/>
    </row>
    <row r="237" spans="1:14">
      <c r="A237" s="90" t="s">
        <v>238</v>
      </c>
      <c r="B237" s="90" t="s">
        <v>423</v>
      </c>
      <c r="C237" s="116">
        <v>7127.6561879999999</v>
      </c>
      <c r="D237" s="87">
        <v>24496</v>
      </c>
      <c r="E237" s="91">
        <v>29.097225000000002</v>
      </c>
      <c r="F237" s="86">
        <v>4614693.5839424105</v>
      </c>
      <c r="G237" s="86">
        <v>101000</v>
      </c>
      <c r="H237" s="86">
        <v>1102089.0827656446</v>
      </c>
      <c r="I237" s="86">
        <v>2887761.3763690572</v>
      </c>
      <c r="J237" s="86">
        <v>3358296.9967084597</v>
      </c>
      <c r="K237" s="86">
        <v>11962841.039999999</v>
      </c>
      <c r="L237" s="86">
        <v>16236</v>
      </c>
      <c r="M237" s="88">
        <v>11979077.039999999</v>
      </c>
      <c r="N237" s="66"/>
    </row>
    <row r="238" spans="1:14">
      <c r="A238" s="90" t="s">
        <v>910</v>
      </c>
      <c r="B238" s="90" t="s">
        <v>893</v>
      </c>
      <c r="C238" s="116">
        <v>15.172414</v>
      </c>
      <c r="D238" s="87">
        <v>113</v>
      </c>
      <c r="E238" s="91">
        <v>13.426914999999999</v>
      </c>
      <c r="F238" s="86">
        <v>9690.8912700570563</v>
      </c>
      <c r="G238" s="86"/>
      <c r="H238" s="86">
        <v>1975.1139196520107</v>
      </c>
      <c r="I238" s="86">
        <v>3409.5747202119228</v>
      </c>
      <c r="J238" s="86">
        <v>3590.1063598337801</v>
      </c>
      <c r="K238" s="86">
        <v>18665.689999999999</v>
      </c>
      <c r="L238" s="86"/>
      <c r="M238" s="88">
        <v>18665.689999999999</v>
      </c>
      <c r="N238" s="67"/>
    </row>
    <row r="239" spans="1:14">
      <c r="A239" s="90" t="s">
        <v>239</v>
      </c>
      <c r="B239" s="90" t="s">
        <v>705</v>
      </c>
      <c r="C239" s="116">
        <v>36.067227000000003</v>
      </c>
      <c r="D239" s="87">
        <v>1162</v>
      </c>
      <c r="E239" s="91">
        <v>3.1038920000000001</v>
      </c>
      <c r="F239" s="86">
        <v>25841.535378749744</v>
      </c>
      <c r="G239" s="86"/>
      <c r="H239" s="86">
        <v>0</v>
      </c>
      <c r="I239" s="86">
        <v>0</v>
      </c>
      <c r="J239" s="86">
        <v>0</v>
      </c>
      <c r="K239" s="86">
        <v>25841.54</v>
      </c>
      <c r="L239" s="86"/>
      <c r="M239" s="88">
        <v>25841.54</v>
      </c>
      <c r="N239" s="66"/>
    </row>
    <row r="240" spans="1:14">
      <c r="A240" s="90" t="s">
        <v>240</v>
      </c>
      <c r="B240" s="90" t="s">
        <v>706</v>
      </c>
      <c r="C240" s="116">
        <v>92.729477000000003</v>
      </c>
      <c r="D240" s="87">
        <v>486</v>
      </c>
      <c r="E240" s="91">
        <v>19.080138999999999</v>
      </c>
      <c r="F240" s="86">
        <v>60040.152654679623</v>
      </c>
      <c r="G240" s="86"/>
      <c r="H240" s="86">
        <v>5932.7786374410334</v>
      </c>
      <c r="I240" s="86">
        <v>22170.118511607227</v>
      </c>
      <c r="J240" s="86">
        <v>23560.82307657841</v>
      </c>
      <c r="K240" s="86">
        <v>111703.87</v>
      </c>
      <c r="L240" s="86"/>
      <c r="M240" s="88">
        <v>111703.87</v>
      </c>
      <c r="N240" s="66"/>
    </row>
    <row r="241" spans="1:14">
      <c r="A241" s="90" t="s">
        <v>790</v>
      </c>
      <c r="B241" s="90" t="s">
        <v>791</v>
      </c>
      <c r="C241" s="116">
        <v>93.544158999999993</v>
      </c>
      <c r="D241" s="87">
        <v>251</v>
      </c>
      <c r="E241" s="91">
        <v>37.268588999999999</v>
      </c>
      <c r="F241" s="86">
        <v>63095.336123611065</v>
      </c>
      <c r="G241" s="86"/>
      <c r="H241" s="86">
        <v>16684.33780659673</v>
      </c>
      <c r="I241" s="86">
        <v>48118.495914142164</v>
      </c>
      <c r="J241" s="86">
        <v>65378.66219285316</v>
      </c>
      <c r="K241" s="86">
        <v>193276.83</v>
      </c>
      <c r="L241" s="86"/>
      <c r="M241" s="88">
        <v>193276.83</v>
      </c>
      <c r="N241" s="66"/>
    </row>
    <row r="242" spans="1:14">
      <c r="A242" s="90" t="s">
        <v>496</v>
      </c>
      <c r="B242" s="90" t="s">
        <v>792</v>
      </c>
      <c r="C242" s="116">
        <v>86.172707000000003</v>
      </c>
      <c r="D242" s="87">
        <v>324</v>
      </c>
      <c r="E242" s="91">
        <v>26.596515</v>
      </c>
      <c r="F242" s="86">
        <v>65480.250171106687</v>
      </c>
      <c r="G242" s="86"/>
      <c r="H242" s="86">
        <v>16132.559025346409</v>
      </c>
      <c r="I242" s="86">
        <v>32656.922307692308</v>
      </c>
      <c r="J242" s="86">
        <v>39126.51</v>
      </c>
      <c r="K242" s="86">
        <v>153396.24</v>
      </c>
      <c r="L242" s="86"/>
      <c r="M242" s="88">
        <v>153396.24</v>
      </c>
      <c r="N242" s="66"/>
    </row>
    <row r="243" spans="1:14">
      <c r="A243" s="90" t="s">
        <v>241</v>
      </c>
      <c r="B243" s="90" t="s">
        <v>793</v>
      </c>
      <c r="C243" s="116">
        <v>238.680227</v>
      </c>
      <c r="D243" s="87">
        <v>957</v>
      </c>
      <c r="E243" s="91">
        <v>24.940463000000001</v>
      </c>
      <c r="F243" s="86">
        <v>176507.06382660553</v>
      </c>
      <c r="G243" s="86"/>
      <c r="H243" s="86">
        <v>44733.256193771624</v>
      </c>
      <c r="I243" s="86">
        <v>110764.18632551031</v>
      </c>
      <c r="J243" s="86">
        <v>141187.94972583119</v>
      </c>
      <c r="K243" s="86">
        <v>473192.46</v>
      </c>
      <c r="L243" s="86"/>
      <c r="M243" s="88">
        <v>473192.46</v>
      </c>
      <c r="N243" s="66"/>
    </row>
    <row r="244" spans="1:14">
      <c r="A244" s="90" t="s">
        <v>497</v>
      </c>
      <c r="B244" s="90" t="s">
        <v>794</v>
      </c>
      <c r="C244" s="116">
        <v>194.33044699999999</v>
      </c>
      <c r="D244" s="87">
        <v>476</v>
      </c>
      <c r="E244" s="91">
        <v>40.825724000000001</v>
      </c>
      <c r="F244" s="86">
        <v>134215.03720797881</v>
      </c>
      <c r="G244" s="86"/>
      <c r="H244" s="86">
        <v>36554.001492546726</v>
      </c>
      <c r="I244" s="86">
        <v>106831.92658823065</v>
      </c>
      <c r="J244" s="86">
        <v>143054.61541206297</v>
      </c>
      <c r="K244" s="86">
        <v>420655.58</v>
      </c>
      <c r="L244" s="86"/>
      <c r="M244" s="88">
        <v>420655.58</v>
      </c>
      <c r="N244" s="66"/>
    </row>
    <row r="245" spans="1:14">
      <c r="A245" s="90" t="s">
        <v>242</v>
      </c>
      <c r="B245" s="90" t="s">
        <v>795</v>
      </c>
      <c r="C245" s="116">
        <v>135.747635</v>
      </c>
      <c r="D245" s="87">
        <v>527</v>
      </c>
      <c r="E245" s="91">
        <v>25.758564</v>
      </c>
      <c r="F245" s="86">
        <v>84701.053936235359</v>
      </c>
      <c r="G245" s="86"/>
      <c r="H245" s="86">
        <v>19232.580766546216</v>
      </c>
      <c r="I245" s="86">
        <v>67905.366419056169</v>
      </c>
      <c r="J245" s="86">
        <v>91699.622960391658</v>
      </c>
      <c r="K245" s="86">
        <v>263538.62</v>
      </c>
      <c r="L245" s="86"/>
      <c r="M245" s="88">
        <v>263538.62</v>
      </c>
      <c r="N245" s="66"/>
    </row>
    <row r="246" spans="1:14">
      <c r="A246" s="90" t="s">
        <v>243</v>
      </c>
      <c r="B246" s="90" t="s">
        <v>796</v>
      </c>
      <c r="C246" s="116">
        <v>35.052822999999997</v>
      </c>
      <c r="D246" s="87">
        <v>220</v>
      </c>
      <c r="E246" s="91">
        <v>15.933102</v>
      </c>
      <c r="F246" s="86">
        <v>21758.761433953925</v>
      </c>
      <c r="G246" s="86"/>
      <c r="H246" s="86">
        <v>3110.1608893682155</v>
      </c>
      <c r="I246" s="86">
        <v>8704.3230946650219</v>
      </c>
      <c r="J246" s="86">
        <v>8869.4361724069313</v>
      </c>
      <c r="K246" s="86">
        <v>42442.68</v>
      </c>
      <c r="L246" s="86"/>
      <c r="M246" s="88">
        <v>42442.68</v>
      </c>
      <c r="N246" s="66"/>
    </row>
    <row r="247" spans="1:14">
      <c r="A247" s="90" t="s">
        <v>244</v>
      </c>
      <c r="B247" s="90" t="s">
        <v>797</v>
      </c>
      <c r="C247" s="116">
        <v>75.180282000000005</v>
      </c>
      <c r="D247" s="87">
        <v>356</v>
      </c>
      <c r="E247" s="91">
        <v>21.118057</v>
      </c>
      <c r="F247" s="86">
        <v>49015.646588288764</v>
      </c>
      <c r="G247" s="86"/>
      <c r="H247" s="86">
        <v>11328.950525887742</v>
      </c>
      <c r="I247" s="86">
        <v>20952.517893029053</v>
      </c>
      <c r="J247" s="86">
        <v>21907.707600908794</v>
      </c>
      <c r="K247" s="86">
        <v>103204.82</v>
      </c>
      <c r="L247" s="86"/>
      <c r="M247" s="88">
        <v>103204.82</v>
      </c>
      <c r="N247" s="66"/>
    </row>
    <row r="248" spans="1:14">
      <c r="A248" s="90" t="s">
        <v>245</v>
      </c>
      <c r="B248" s="90" t="s">
        <v>798</v>
      </c>
      <c r="C248" s="116">
        <v>121.004294</v>
      </c>
      <c r="D248" s="87">
        <v>415</v>
      </c>
      <c r="E248" s="91">
        <v>29.157661000000001</v>
      </c>
      <c r="F248" s="86">
        <v>79539.791297233241</v>
      </c>
      <c r="G248" s="86"/>
      <c r="H248" s="86">
        <v>20159.859517247944</v>
      </c>
      <c r="I248" s="86">
        <v>61485.995879246802</v>
      </c>
      <c r="J248" s="86">
        <v>83397.665646764915</v>
      </c>
      <c r="K248" s="86">
        <v>244583.31</v>
      </c>
      <c r="L248" s="86"/>
      <c r="M248" s="88">
        <v>244583.31</v>
      </c>
      <c r="N248" s="66"/>
    </row>
    <row r="249" spans="1:14">
      <c r="A249" s="90" t="s">
        <v>498</v>
      </c>
      <c r="B249" s="90" t="s">
        <v>799</v>
      </c>
      <c r="C249" s="116">
        <v>88.841823000000005</v>
      </c>
      <c r="D249" s="87">
        <v>228</v>
      </c>
      <c r="E249" s="91">
        <v>38.965712000000003</v>
      </c>
      <c r="F249" s="86">
        <v>81968.063897832879</v>
      </c>
      <c r="G249" s="86"/>
      <c r="H249" s="86">
        <v>23219.438774999995</v>
      </c>
      <c r="I249" s="86">
        <v>60370.318799999994</v>
      </c>
      <c r="J249" s="86">
        <v>77952.796724999993</v>
      </c>
      <c r="K249" s="86">
        <v>243510.62</v>
      </c>
      <c r="L249" s="86"/>
      <c r="M249" s="88">
        <v>243510.62</v>
      </c>
      <c r="N249" s="66"/>
    </row>
    <row r="250" spans="1:14">
      <c r="A250" s="90" t="s">
        <v>246</v>
      </c>
      <c r="B250" s="90" t="s">
        <v>894</v>
      </c>
      <c r="C250" s="116">
        <v>32.344726000000001</v>
      </c>
      <c r="D250" s="87">
        <v>395</v>
      </c>
      <c r="E250" s="91">
        <v>8.1885379999999994</v>
      </c>
      <c r="F250" s="86">
        <v>21295.521224304706</v>
      </c>
      <c r="G250" s="86"/>
      <c r="H250" s="86">
        <v>0</v>
      </c>
      <c r="I250" s="86">
        <v>8775.087657945669</v>
      </c>
      <c r="J250" s="86">
        <v>9293.7302101462756</v>
      </c>
      <c r="K250" s="86">
        <v>39364.339999999997</v>
      </c>
      <c r="L250" s="86"/>
      <c r="M250" s="88">
        <v>39364.339999999997</v>
      </c>
      <c r="N250" s="66"/>
    </row>
    <row r="251" spans="1:14">
      <c r="A251" s="90" t="s">
        <v>247</v>
      </c>
      <c r="B251" s="90" t="s">
        <v>895</v>
      </c>
      <c r="C251" s="116">
        <v>75.747900000000001</v>
      </c>
      <c r="D251" s="87">
        <v>217</v>
      </c>
      <c r="E251" s="91">
        <v>34.906866000000001</v>
      </c>
      <c r="F251" s="86">
        <v>51886.270581826364</v>
      </c>
      <c r="G251" s="86"/>
      <c r="H251" s="86">
        <v>14201.739999999998</v>
      </c>
      <c r="I251" s="86">
        <v>40270.717204489178</v>
      </c>
      <c r="J251" s="86">
        <v>53805.465731567645</v>
      </c>
      <c r="K251" s="86">
        <v>160164.19</v>
      </c>
      <c r="L251" s="86"/>
      <c r="M251" s="88">
        <v>160164.19</v>
      </c>
      <c r="N251" s="66"/>
    </row>
    <row r="252" spans="1:14">
      <c r="A252" s="90" t="s">
        <v>248</v>
      </c>
      <c r="B252" s="90" t="s">
        <v>800</v>
      </c>
      <c r="C252" s="116">
        <v>83.982887000000005</v>
      </c>
      <c r="D252" s="87">
        <v>324</v>
      </c>
      <c r="E252" s="91">
        <v>25.920643999999999</v>
      </c>
      <c r="F252" s="86">
        <v>68112.951327675488</v>
      </c>
      <c r="G252" s="86"/>
      <c r="H252" s="86">
        <v>16834.95</v>
      </c>
      <c r="I252" s="86">
        <v>35344.844999999994</v>
      </c>
      <c r="J252" s="86">
        <v>43171.514999999999</v>
      </c>
      <c r="K252" s="86">
        <v>163464.26</v>
      </c>
      <c r="L252" s="86"/>
      <c r="M252" s="88">
        <v>163464.26</v>
      </c>
      <c r="N252" s="66"/>
    </row>
    <row r="253" spans="1:14">
      <c r="A253" s="90" t="s">
        <v>249</v>
      </c>
      <c r="B253" s="90" t="s">
        <v>801</v>
      </c>
      <c r="C253" s="116">
        <v>164.154912</v>
      </c>
      <c r="D253" s="87">
        <v>404</v>
      </c>
      <c r="E253" s="91">
        <v>40.632404000000001</v>
      </c>
      <c r="F253" s="86">
        <v>104789.06366920052</v>
      </c>
      <c r="G253" s="86"/>
      <c r="H253" s="86">
        <v>24646.548512429326</v>
      </c>
      <c r="I253" s="86">
        <v>83222.300768763773</v>
      </c>
      <c r="J253" s="86">
        <v>112612.29735497314</v>
      </c>
      <c r="K253" s="86">
        <v>325270.21000000002</v>
      </c>
      <c r="L253" s="86"/>
      <c r="M253" s="88">
        <v>325270.21000000002</v>
      </c>
      <c r="N253" s="66"/>
    </row>
    <row r="254" spans="1:14">
      <c r="A254" s="90" t="s">
        <v>802</v>
      </c>
      <c r="B254" s="90" t="s">
        <v>803</v>
      </c>
      <c r="C254" s="116">
        <v>70.121986000000007</v>
      </c>
      <c r="D254" s="87">
        <v>240</v>
      </c>
      <c r="E254" s="91">
        <v>29.217493999999999</v>
      </c>
      <c r="F254" s="86">
        <v>65424.872434474906</v>
      </c>
      <c r="G254" s="86"/>
      <c r="H254" s="86">
        <v>16601.759999999998</v>
      </c>
      <c r="I254" s="86">
        <v>32717.021538461537</v>
      </c>
      <c r="J254" s="86">
        <v>37381.108351648349</v>
      </c>
      <c r="K254" s="86">
        <v>152124.76</v>
      </c>
      <c r="L254" s="86"/>
      <c r="M254" s="88">
        <v>152124.76</v>
      </c>
      <c r="N254" s="66"/>
    </row>
    <row r="255" spans="1:14">
      <c r="A255" s="90" t="s">
        <v>250</v>
      </c>
      <c r="B255" s="90" t="s">
        <v>804</v>
      </c>
      <c r="C255" s="116">
        <v>50.086849000000001</v>
      </c>
      <c r="D255" s="87">
        <v>290</v>
      </c>
      <c r="E255" s="91">
        <v>17.271326999999999</v>
      </c>
      <c r="F255" s="86">
        <v>42396.959004485871</v>
      </c>
      <c r="G255" s="86"/>
      <c r="H255" s="86">
        <v>10339.65</v>
      </c>
      <c r="I255" s="86">
        <v>14499.81</v>
      </c>
      <c r="J255" s="86">
        <v>15485.580000000002</v>
      </c>
      <c r="K255" s="86">
        <v>82722</v>
      </c>
      <c r="L255" s="86"/>
      <c r="M255" s="88">
        <v>82722</v>
      </c>
      <c r="N255" s="66"/>
    </row>
    <row r="256" spans="1:14">
      <c r="A256" s="90" t="s">
        <v>251</v>
      </c>
      <c r="B256" s="90" t="s">
        <v>971</v>
      </c>
      <c r="C256" s="116">
        <v>503.60328600000003</v>
      </c>
      <c r="D256" s="87">
        <v>1608</v>
      </c>
      <c r="E256" s="91">
        <v>31.318612000000002</v>
      </c>
      <c r="F256" s="86">
        <v>330165.62222294847</v>
      </c>
      <c r="G256" s="86"/>
      <c r="H256" s="86">
        <v>80664.442102930596</v>
      </c>
      <c r="I256" s="86">
        <v>249265.33984748391</v>
      </c>
      <c r="J256" s="86">
        <v>334345.48925131175</v>
      </c>
      <c r="K256" s="86">
        <v>994440.89</v>
      </c>
      <c r="L256" s="86"/>
      <c r="M256" s="88">
        <v>994440.89</v>
      </c>
      <c r="N256" s="95"/>
    </row>
    <row r="257" spans="1:14">
      <c r="A257" s="90" t="s">
        <v>252</v>
      </c>
      <c r="B257" s="90" t="s">
        <v>805</v>
      </c>
      <c r="C257" s="116">
        <v>293.82804800000002</v>
      </c>
      <c r="D257" s="87">
        <v>1196</v>
      </c>
      <c r="E257" s="91">
        <v>24.567563</v>
      </c>
      <c r="F257" s="86">
        <v>197798.61747584277</v>
      </c>
      <c r="G257" s="86"/>
      <c r="H257" s="86">
        <v>46371.033755491932</v>
      </c>
      <c r="I257" s="86">
        <v>107287.96541832542</v>
      </c>
      <c r="J257" s="86">
        <v>121247.60391904027</v>
      </c>
      <c r="K257" s="86">
        <v>472705.22</v>
      </c>
      <c r="L257" s="86"/>
      <c r="M257" s="88">
        <v>472705.22</v>
      </c>
      <c r="N257" s="66"/>
    </row>
    <row r="258" spans="1:14">
      <c r="A258" s="90" t="s">
        <v>253</v>
      </c>
      <c r="B258" s="90" t="s">
        <v>806</v>
      </c>
      <c r="C258" s="116">
        <v>28.147863999999998</v>
      </c>
      <c r="D258" s="87">
        <v>952</v>
      </c>
      <c r="E258" s="91">
        <v>2.9567079999999999</v>
      </c>
      <c r="F258" s="86">
        <v>14623.073371614671</v>
      </c>
      <c r="G258" s="86"/>
      <c r="H258" s="86">
        <v>0</v>
      </c>
      <c r="I258" s="86">
        <v>0</v>
      </c>
      <c r="J258" s="86">
        <v>0</v>
      </c>
      <c r="K258" s="86">
        <v>14623.07</v>
      </c>
      <c r="L258" s="86"/>
      <c r="M258" s="88">
        <v>14623.07</v>
      </c>
      <c r="N258" s="66"/>
    </row>
    <row r="259" spans="1:14">
      <c r="A259" s="90" t="s">
        <v>807</v>
      </c>
      <c r="B259" s="90" t="s">
        <v>808</v>
      </c>
      <c r="C259" s="116">
        <v>69.035275999999996</v>
      </c>
      <c r="D259" s="87">
        <v>239</v>
      </c>
      <c r="E259" s="91">
        <v>28.885052999999999</v>
      </c>
      <c r="F259" s="86">
        <v>49650.54322924633</v>
      </c>
      <c r="G259" s="86"/>
      <c r="H259" s="86">
        <v>12598.772727272728</v>
      </c>
      <c r="I259" s="86">
        <v>28456.742925369057</v>
      </c>
      <c r="J259" s="86">
        <v>34426.806379671179</v>
      </c>
      <c r="K259" s="86">
        <v>125132.87</v>
      </c>
      <c r="L259" s="86"/>
      <c r="M259" s="88">
        <v>125132.87</v>
      </c>
      <c r="N259" s="66"/>
    </row>
    <row r="260" spans="1:14">
      <c r="A260" s="90" t="s">
        <v>254</v>
      </c>
      <c r="B260" s="90" t="s">
        <v>809</v>
      </c>
      <c r="C260" s="116">
        <v>14.368114</v>
      </c>
      <c r="D260" s="87">
        <v>243</v>
      </c>
      <c r="E260" s="91">
        <v>5.9128040000000004</v>
      </c>
      <c r="F260" s="86">
        <v>12163.65331313931</v>
      </c>
      <c r="G260" s="86"/>
      <c r="H260" s="86">
        <v>0</v>
      </c>
      <c r="I260" s="86">
        <v>4356.9825871706498</v>
      </c>
      <c r="J260" s="86">
        <v>4632.67</v>
      </c>
      <c r="K260" s="86">
        <v>21153.31</v>
      </c>
      <c r="L260" s="86"/>
      <c r="M260" s="88">
        <v>21153.31</v>
      </c>
      <c r="N260" s="66"/>
    </row>
    <row r="261" spans="1:14">
      <c r="A261" s="90" t="s">
        <v>255</v>
      </c>
      <c r="B261" s="90" t="s">
        <v>810</v>
      </c>
      <c r="C261" s="116">
        <v>37.323923999999998</v>
      </c>
      <c r="D261" s="87">
        <v>792</v>
      </c>
      <c r="E261" s="91">
        <v>4.7126169999999998</v>
      </c>
      <c r="F261" s="86">
        <v>26076.306450876884</v>
      </c>
      <c r="G261" s="86"/>
      <c r="H261" s="86">
        <v>0</v>
      </c>
      <c r="I261" s="86">
        <v>0</v>
      </c>
      <c r="J261" s="86">
        <v>0</v>
      </c>
      <c r="K261" s="86">
        <v>26076.31</v>
      </c>
      <c r="L261" s="86"/>
      <c r="M261" s="88">
        <v>26076.31</v>
      </c>
      <c r="N261" s="66"/>
    </row>
    <row r="262" spans="1:14">
      <c r="A262" s="90" t="s">
        <v>256</v>
      </c>
      <c r="B262" s="90" t="s">
        <v>811</v>
      </c>
      <c r="C262" s="116">
        <v>72.522824999999997</v>
      </c>
      <c r="D262" s="87">
        <v>374</v>
      </c>
      <c r="E262" s="91">
        <v>19.39113</v>
      </c>
      <c r="F262" s="86">
        <v>51382.071956639767</v>
      </c>
      <c r="G262" s="86"/>
      <c r="H262" s="86">
        <v>11914.29</v>
      </c>
      <c r="I262" s="86">
        <v>26288.333798313986</v>
      </c>
      <c r="J262" s="86">
        <v>32640.570000000003</v>
      </c>
      <c r="K262" s="86">
        <v>122225.27</v>
      </c>
      <c r="L262" s="86"/>
      <c r="M262" s="88">
        <v>122225.27</v>
      </c>
      <c r="N262" s="66"/>
    </row>
    <row r="263" spans="1:14">
      <c r="A263" s="90" t="s">
        <v>257</v>
      </c>
      <c r="B263" s="90" t="s">
        <v>897</v>
      </c>
      <c r="C263" s="116">
        <v>106.32694600000001</v>
      </c>
      <c r="D263" s="87">
        <v>279</v>
      </c>
      <c r="E263" s="91">
        <v>38.110016999999999</v>
      </c>
      <c r="F263" s="86">
        <v>68594.645514513744</v>
      </c>
      <c r="G263" s="86"/>
      <c r="H263" s="86">
        <v>17572.479444661847</v>
      </c>
      <c r="I263" s="86">
        <v>54075.174706941019</v>
      </c>
      <c r="J263" s="86">
        <v>73230.964025350549</v>
      </c>
      <c r="K263" s="86">
        <v>213473.26</v>
      </c>
      <c r="L263" s="86"/>
      <c r="M263" s="88">
        <v>213473.26</v>
      </c>
      <c r="N263" s="66"/>
    </row>
    <row r="264" spans="1:14">
      <c r="A264" s="90" t="s">
        <v>258</v>
      </c>
      <c r="B264" s="90" t="s">
        <v>812</v>
      </c>
      <c r="C264" s="116">
        <v>123.843524</v>
      </c>
      <c r="D264" s="87">
        <v>339</v>
      </c>
      <c r="E264" s="91">
        <v>36.532012999999999</v>
      </c>
      <c r="F264" s="86">
        <v>77056.812821404877</v>
      </c>
      <c r="G264" s="86"/>
      <c r="H264" s="86">
        <v>17572.584430357772</v>
      </c>
      <c r="I264" s="86">
        <v>62041.915551738202</v>
      </c>
      <c r="J264" s="86">
        <v>83752.723957731694</v>
      </c>
      <c r="K264" s="86">
        <v>240424.04</v>
      </c>
      <c r="L264" s="86"/>
      <c r="M264" s="88">
        <v>240424.04</v>
      </c>
      <c r="N264" s="66"/>
    </row>
    <row r="265" spans="1:14">
      <c r="A265" s="90" t="s">
        <v>259</v>
      </c>
      <c r="B265" s="90" t="s">
        <v>813</v>
      </c>
      <c r="C265" s="116">
        <v>119.660507</v>
      </c>
      <c r="D265" s="87">
        <v>404</v>
      </c>
      <c r="E265" s="91">
        <v>29.618936999999999</v>
      </c>
      <c r="F265" s="86">
        <v>73726.216050031639</v>
      </c>
      <c r="G265" s="86"/>
      <c r="H265" s="86">
        <v>16914.006307311283</v>
      </c>
      <c r="I265" s="86">
        <v>59982.484495757548</v>
      </c>
      <c r="J265" s="86">
        <v>80811.042866009098</v>
      </c>
      <c r="K265" s="86">
        <v>231433.75</v>
      </c>
      <c r="L265" s="86"/>
      <c r="M265" s="88">
        <v>231433.75</v>
      </c>
      <c r="N265" s="66"/>
    </row>
    <row r="266" spans="1:14">
      <c r="A266" s="90" t="s">
        <v>260</v>
      </c>
      <c r="B266" s="90" t="s">
        <v>814</v>
      </c>
      <c r="C266" s="116">
        <v>101.533333</v>
      </c>
      <c r="D266" s="87">
        <v>357</v>
      </c>
      <c r="E266" s="91">
        <v>28.440709999999999</v>
      </c>
      <c r="F266" s="86">
        <v>64978.869358834876</v>
      </c>
      <c r="G266" s="86"/>
      <c r="H266" s="86">
        <v>15411.084745382796</v>
      </c>
      <c r="I266" s="86">
        <v>41853.487489156782</v>
      </c>
      <c r="J266" s="86">
        <v>50762.875760671894</v>
      </c>
      <c r="K266" s="86">
        <v>173006.32</v>
      </c>
      <c r="L266" s="86"/>
      <c r="M266" s="88">
        <v>173006.32</v>
      </c>
      <c r="N266" s="66"/>
    </row>
    <row r="267" spans="1:14">
      <c r="A267" s="90" t="s">
        <v>261</v>
      </c>
      <c r="B267" s="90" t="s">
        <v>815</v>
      </c>
      <c r="C267" s="116">
        <v>354.85426699999999</v>
      </c>
      <c r="D267" s="87">
        <v>1576</v>
      </c>
      <c r="E267" s="91">
        <v>22.516134000000001</v>
      </c>
      <c r="F267" s="86">
        <v>226043.1686779396</v>
      </c>
      <c r="G267" s="86"/>
      <c r="H267" s="86">
        <v>54517.774343868965</v>
      </c>
      <c r="I267" s="86">
        <v>159880.82209487734</v>
      </c>
      <c r="J267" s="86">
        <v>202390.39214025755</v>
      </c>
      <c r="K267" s="86">
        <v>642832.16</v>
      </c>
      <c r="L267" s="86"/>
      <c r="M267" s="88">
        <v>642832.16</v>
      </c>
      <c r="N267" s="66"/>
    </row>
    <row r="268" spans="1:14">
      <c r="A268" s="90" t="s">
        <v>262</v>
      </c>
      <c r="B268" s="90" t="s">
        <v>816</v>
      </c>
      <c r="C268" s="116">
        <v>102.228602</v>
      </c>
      <c r="D268" s="87">
        <v>416</v>
      </c>
      <c r="E268" s="91">
        <v>24.574183000000001</v>
      </c>
      <c r="F268" s="86">
        <v>85084.008797875751</v>
      </c>
      <c r="G268" s="86"/>
      <c r="H268" s="86">
        <v>23057.326238532114</v>
      </c>
      <c r="I268" s="86">
        <v>56057.157247706426</v>
      </c>
      <c r="J268" s="86">
        <v>74767.310091743129</v>
      </c>
      <c r="K268" s="86">
        <v>238965.8</v>
      </c>
      <c r="L268" s="86"/>
      <c r="M268" s="88">
        <v>238965.8</v>
      </c>
      <c r="N268" s="66"/>
    </row>
    <row r="269" spans="1:14">
      <c r="A269" s="90" t="s">
        <v>263</v>
      </c>
      <c r="B269" s="90" t="s">
        <v>817</v>
      </c>
      <c r="C269" s="116">
        <v>305.64837699999998</v>
      </c>
      <c r="D269" s="87">
        <v>1425</v>
      </c>
      <c r="E269" s="91">
        <v>21.449009</v>
      </c>
      <c r="F269" s="86">
        <v>194426.84681432979</v>
      </c>
      <c r="G269" s="86"/>
      <c r="H269" s="86">
        <v>43809.162069207006</v>
      </c>
      <c r="I269" s="86">
        <v>121106.64685773951</v>
      </c>
      <c r="J269" s="86">
        <v>140562.68978117965</v>
      </c>
      <c r="K269" s="86">
        <v>499905.35</v>
      </c>
      <c r="L269" s="86"/>
      <c r="M269" s="88">
        <v>499905.35</v>
      </c>
      <c r="N269" s="66"/>
    </row>
    <row r="270" spans="1:14">
      <c r="A270" s="90" t="s">
        <v>264</v>
      </c>
      <c r="B270" s="90" t="s">
        <v>818</v>
      </c>
      <c r="C270" s="116">
        <v>103.501357</v>
      </c>
      <c r="D270" s="87">
        <v>1261</v>
      </c>
      <c r="E270" s="91">
        <v>8.2078790000000001</v>
      </c>
      <c r="F270" s="86">
        <v>64643.605280014723</v>
      </c>
      <c r="G270" s="86"/>
      <c r="H270" s="86">
        <v>0</v>
      </c>
      <c r="I270" s="86">
        <v>25407.107960674053</v>
      </c>
      <c r="J270" s="86">
        <v>27954.331845399407</v>
      </c>
      <c r="K270" s="86">
        <v>118005.05</v>
      </c>
      <c r="L270" s="86"/>
      <c r="M270" s="88">
        <v>118005.05</v>
      </c>
      <c r="N270" s="66"/>
    </row>
    <row r="271" spans="1:14">
      <c r="A271" s="90" t="s">
        <v>265</v>
      </c>
      <c r="B271" s="90" t="s">
        <v>819</v>
      </c>
      <c r="C271" s="116">
        <v>10.888804</v>
      </c>
      <c r="D271" s="87">
        <v>447</v>
      </c>
      <c r="E271" s="91">
        <v>2.4359739999999999</v>
      </c>
      <c r="F271" s="86">
        <v>5318.5004252916333</v>
      </c>
      <c r="G271" s="86"/>
      <c r="H271" s="86">
        <v>0</v>
      </c>
      <c r="I271" s="86">
        <v>0</v>
      </c>
      <c r="J271" s="86">
        <v>0</v>
      </c>
      <c r="K271" s="86">
        <v>5318.5</v>
      </c>
      <c r="L271" s="86"/>
      <c r="M271" s="88">
        <v>5318.5</v>
      </c>
      <c r="N271" s="66"/>
    </row>
    <row r="272" spans="1:14">
      <c r="A272" s="90" t="s">
        <v>266</v>
      </c>
      <c r="B272" s="90" t="s">
        <v>820</v>
      </c>
      <c r="C272" s="116">
        <v>134.974458</v>
      </c>
      <c r="D272" s="87">
        <v>680</v>
      </c>
      <c r="E272" s="91">
        <v>19.849184999999999</v>
      </c>
      <c r="F272" s="86">
        <v>84790.854665175895</v>
      </c>
      <c r="G272" s="86"/>
      <c r="H272" s="86">
        <v>20045.550055358475</v>
      </c>
      <c r="I272" s="86">
        <v>67876.9381885763</v>
      </c>
      <c r="J272" s="86">
        <v>91655.516533501941</v>
      </c>
      <c r="K272" s="86">
        <v>264368.86</v>
      </c>
      <c r="L272" s="86"/>
      <c r="M272" s="88">
        <v>264368.86</v>
      </c>
      <c r="N272" s="66"/>
    </row>
    <row r="273" spans="1:14">
      <c r="A273" s="90" t="s">
        <v>267</v>
      </c>
      <c r="B273" s="90" t="s">
        <v>898</v>
      </c>
      <c r="C273" s="116">
        <v>15.208315000000001</v>
      </c>
      <c r="D273" s="87">
        <v>218</v>
      </c>
      <c r="E273" s="91">
        <v>6.9762909999999998</v>
      </c>
      <c r="F273" s="86">
        <v>9267.1066740438764</v>
      </c>
      <c r="G273" s="86"/>
      <c r="H273" s="86">
        <v>0</v>
      </c>
      <c r="I273" s="86">
        <v>3311.4647083315222</v>
      </c>
      <c r="J273" s="86">
        <v>3489.5576238388985</v>
      </c>
      <c r="K273" s="86">
        <v>16068.13</v>
      </c>
      <c r="L273" s="86"/>
      <c r="M273" s="88">
        <v>16068.13</v>
      </c>
      <c r="N273" s="66"/>
    </row>
    <row r="274" spans="1:14">
      <c r="A274" s="90" t="s">
        <v>268</v>
      </c>
      <c r="B274" s="90" t="s">
        <v>899</v>
      </c>
      <c r="C274" s="116">
        <v>137.60044099999999</v>
      </c>
      <c r="D274" s="87">
        <v>359</v>
      </c>
      <c r="E274" s="91">
        <v>38.328814000000001</v>
      </c>
      <c r="F274" s="86">
        <v>87196.33827021168</v>
      </c>
      <c r="G274" s="86"/>
      <c r="H274" s="86">
        <v>22211.845475913444</v>
      </c>
      <c r="I274" s="86">
        <v>70153.865736156309</v>
      </c>
      <c r="J274" s="86">
        <v>95044.8876583003</v>
      </c>
      <c r="K274" s="86">
        <v>274606.94</v>
      </c>
      <c r="L274" s="86"/>
      <c r="M274" s="88">
        <v>274606.94</v>
      </c>
      <c r="N274" s="66"/>
    </row>
    <row r="275" spans="1:14">
      <c r="A275" s="90" t="s">
        <v>269</v>
      </c>
      <c r="B275" s="90" t="s">
        <v>821</v>
      </c>
      <c r="C275" s="116">
        <v>301.40405800000002</v>
      </c>
      <c r="D275" s="87">
        <v>702</v>
      </c>
      <c r="E275" s="91">
        <v>42.935051000000001</v>
      </c>
      <c r="F275" s="86">
        <v>216108.65942760269</v>
      </c>
      <c r="G275" s="86"/>
      <c r="H275" s="86">
        <v>60690.417499999989</v>
      </c>
      <c r="I275" s="86">
        <v>152659.68</v>
      </c>
      <c r="J275" s="86">
        <v>193474.33999999997</v>
      </c>
      <c r="K275" s="86">
        <v>622933.1</v>
      </c>
      <c r="L275" s="86"/>
      <c r="M275" s="88">
        <v>622933.1</v>
      </c>
      <c r="N275" s="66"/>
    </row>
    <row r="276" spans="1:14">
      <c r="A276" s="90" t="s">
        <v>270</v>
      </c>
      <c r="B276" s="90" t="s">
        <v>822</v>
      </c>
      <c r="C276" s="116">
        <v>195.73112800000001</v>
      </c>
      <c r="D276" s="87">
        <v>632</v>
      </c>
      <c r="E276" s="91">
        <v>30.970115</v>
      </c>
      <c r="F276" s="86">
        <v>143261.0546097116</v>
      </c>
      <c r="G276" s="86"/>
      <c r="H276" s="86">
        <v>38555.702499999992</v>
      </c>
      <c r="I276" s="86">
        <v>82837.767499999987</v>
      </c>
      <c r="J276" s="86">
        <v>102659.375</v>
      </c>
      <c r="K276" s="86">
        <v>367313.9</v>
      </c>
      <c r="L276" s="86"/>
      <c r="M276" s="88">
        <v>367313.9</v>
      </c>
      <c r="N276" s="66"/>
    </row>
    <row r="277" spans="1:14">
      <c r="A277" s="90" t="s">
        <v>271</v>
      </c>
      <c r="B277" s="90" t="s">
        <v>823</v>
      </c>
      <c r="C277" s="116">
        <v>26.524531</v>
      </c>
      <c r="D277" s="87">
        <v>306</v>
      </c>
      <c r="E277" s="91">
        <v>8.6681469999999994</v>
      </c>
      <c r="F277" s="86">
        <v>16938.849591932019</v>
      </c>
      <c r="G277" s="86"/>
      <c r="H277" s="86">
        <v>0</v>
      </c>
      <c r="I277" s="86">
        <v>7686.9328508275757</v>
      </c>
      <c r="J277" s="86">
        <v>8115.2672663788553</v>
      </c>
      <c r="K277" s="86">
        <v>32741.05</v>
      </c>
      <c r="L277" s="86"/>
      <c r="M277" s="88">
        <v>32741.05</v>
      </c>
      <c r="N277" s="66"/>
    </row>
    <row r="278" spans="1:14">
      <c r="A278" s="90" t="s">
        <v>272</v>
      </c>
      <c r="B278" s="90" t="s">
        <v>824</v>
      </c>
      <c r="C278" s="116">
        <v>145.89450600000001</v>
      </c>
      <c r="D278" s="87">
        <v>777</v>
      </c>
      <c r="E278" s="91">
        <v>18.776641999999999</v>
      </c>
      <c r="F278" s="86">
        <v>131438.80311794521</v>
      </c>
      <c r="G278" s="86"/>
      <c r="H278" s="86">
        <v>32029.020000000004</v>
      </c>
      <c r="I278" s="86">
        <v>52903.083129135637</v>
      </c>
      <c r="J278" s="86">
        <v>58653.211882401789</v>
      </c>
      <c r="K278" s="86">
        <v>275024.12</v>
      </c>
      <c r="L278" s="86"/>
      <c r="M278" s="88">
        <v>275024.12</v>
      </c>
      <c r="N278" s="68"/>
    </row>
    <row r="279" spans="1:14">
      <c r="A279" s="90" t="s">
        <v>273</v>
      </c>
      <c r="B279" s="90" t="s">
        <v>825</v>
      </c>
      <c r="C279" s="116">
        <v>22.874611000000002</v>
      </c>
      <c r="D279" s="87">
        <v>94</v>
      </c>
      <c r="E279" s="91">
        <v>24.334693000000001</v>
      </c>
      <c r="F279" s="86">
        <v>23180.654880943504</v>
      </c>
      <c r="G279" s="86"/>
      <c r="H279" s="86">
        <v>5126.4900000000007</v>
      </c>
      <c r="I279" s="86">
        <v>11145.6</v>
      </c>
      <c r="J279" s="86">
        <v>12656.25</v>
      </c>
      <c r="K279" s="86">
        <v>52108.99</v>
      </c>
      <c r="L279" s="86"/>
      <c r="M279" s="88">
        <v>52108.99</v>
      </c>
      <c r="N279" s="66"/>
    </row>
    <row r="280" spans="1:14">
      <c r="A280" s="90" t="s">
        <v>826</v>
      </c>
      <c r="B280" s="90" t="s">
        <v>827</v>
      </c>
      <c r="C280" s="116">
        <v>208.80742499999999</v>
      </c>
      <c r="D280" s="87">
        <v>505</v>
      </c>
      <c r="E280" s="91">
        <v>41.348005000000001</v>
      </c>
      <c r="F280" s="86">
        <v>145787.88255692279</v>
      </c>
      <c r="G280" s="86"/>
      <c r="H280" s="86">
        <v>39026.55903913371</v>
      </c>
      <c r="I280" s="86">
        <v>114869.24375541456</v>
      </c>
      <c r="J280" s="86">
        <v>153739.51765033425</v>
      </c>
      <c r="K280" s="86">
        <v>453423.2</v>
      </c>
      <c r="L280" s="86"/>
      <c r="M280" s="88">
        <v>453423.2</v>
      </c>
      <c r="N280" s="66"/>
    </row>
    <row r="281" spans="1:14">
      <c r="A281" s="90" t="s">
        <v>274</v>
      </c>
      <c r="B281" s="90" t="s">
        <v>828</v>
      </c>
      <c r="C281" s="116">
        <v>3.8158599999999998</v>
      </c>
      <c r="D281" s="87">
        <v>230</v>
      </c>
      <c r="E281" s="91">
        <v>1.65907</v>
      </c>
      <c r="F281" s="86">
        <v>0</v>
      </c>
      <c r="G281" s="86"/>
      <c r="H281" s="86">
        <v>0</v>
      </c>
      <c r="I281" s="86">
        <v>0</v>
      </c>
      <c r="J281" s="86">
        <v>0</v>
      </c>
      <c r="K281" s="86">
        <v>0</v>
      </c>
      <c r="L281" s="86"/>
      <c r="M281" s="88">
        <v>0</v>
      </c>
      <c r="N281" s="66"/>
    </row>
    <row r="282" spans="1:14">
      <c r="A282" s="90" t="s">
        <v>275</v>
      </c>
      <c r="B282" s="90" t="s">
        <v>829</v>
      </c>
      <c r="C282" s="116">
        <v>24.339724</v>
      </c>
      <c r="D282" s="87">
        <v>173</v>
      </c>
      <c r="E282" s="91">
        <v>14.069205</v>
      </c>
      <c r="F282" s="86">
        <v>16384.15582752971</v>
      </c>
      <c r="G282" s="86"/>
      <c r="H282" s="86">
        <v>2422.5424999999996</v>
      </c>
      <c r="I282" s="86">
        <v>6514.0510766729922</v>
      </c>
      <c r="J282" s="86">
        <v>6931.0288060116354</v>
      </c>
      <c r="K282" s="86">
        <v>32251.78</v>
      </c>
      <c r="L282" s="86"/>
      <c r="M282" s="88">
        <v>32251.78</v>
      </c>
      <c r="N282" s="66"/>
    </row>
    <row r="283" spans="1:14">
      <c r="A283" s="90" t="s">
        <v>276</v>
      </c>
      <c r="B283" s="111" t="s">
        <v>972</v>
      </c>
      <c r="C283" s="116">
        <v>1.967614</v>
      </c>
      <c r="D283" s="87">
        <v>97</v>
      </c>
      <c r="E283" s="91">
        <v>2.0284680000000002</v>
      </c>
      <c r="F283" s="86">
        <v>0</v>
      </c>
      <c r="G283" s="86"/>
      <c r="H283" s="86">
        <v>0</v>
      </c>
      <c r="I283" s="86">
        <v>0</v>
      </c>
      <c r="J283" s="86">
        <v>0</v>
      </c>
      <c r="K283" s="86">
        <v>0</v>
      </c>
      <c r="L283" s="86"/>
      <c r="M283" s="88">
        <v>0</v>
      </c>
      <c r="N283" s="66"/>
    </row>
    <row r="284" spans="1:14">
      <c r="A284" s="90" t="s">
        <v>277</v>
      </c>
      <c r="B284" s="90" t="s">
        <v>830</v>
      </c>
      <c r="C284" s="116">
        <v>417.57335899999998</v>
      </c>
      <c r="D284" s="87">
        <v>1091</v>
      </c>
      <c r="E284" s="91">
        <v>38.274368000000003</v>
      </c>
      <c r="F284" s="86">
        <v>288027.73798857478</v>
      </c>
      <c r="G284" s="86"/>
      <c r="H284" s="86">
        <v>79440.119046687178</v>
      </c>
      <c r="I284" s="86">
        <v>228055.05254957889</v>
      </c>
      <c r="J284" s="86">
        <v>305167.58441772975</v>
      </c>
      <c r="K284" s="86">
        <v>900690.49</v>
      </c>
      <c r="L284" s="86"/>
      <c r="M284" s="88">
        <v>900690.49</v>
      </c>
      <c r="N284" s="66"/>
    </row>
    <row r="285" spans="1:14">
      <c r="A285" s="90" t="s">
        <v>278</v>
      </c>
      <c r="B285" s="90" t="s">
        <v>831</v>
      </c>
      <c r="C285" s="116">
        <v>119.952994</v>
      </c>
      <c r="D285" s="87">
        <v>1486</v>
      </c>
      <c r="E285" s="91">
        <v>8.0722070000000006</v>
      </c>
      <c r="F285" s="86">
        <v>62677.3438659401</v>
      </c>
      <c r="G285" s="86"/>
      <c r="H285" s="86">
        <v>0</v>
      </c>
      <c r="I285" s="86">
        <v>28730.795056776591</v>
      </c>
      <c r="J285" s="86">
        <v>30079.833530483182</v>
      </c>
      <c r="K285" s="86">
        <v>121487.97</v>
      </c>
      <c r="L285" s="86"/>
      <c r="M285" s="88">
        <v>121487.97</v>
      </c>
      <c r="N285" s="66"/>
    </row>
    <row r="286" spans="1:14">
      <c r="A286" s="90" t="s">
        <v>279</v>
      </c>
      <c r="B286" s="90" t="s">
        <v>929</v>
      </c>
      <c r="C286" s="116">
        <v>71.520611000000002</v>
      </c>
      <c r="D286" s="87">
        <v>370</v>
      </c>
      <c r="E286" s="91">
        <v>19.329895</v>
      </c>
      <c r="F286" s="86">
        <v>45935.105783831816</v>
      </c>
      <c r="G286" s="86"/>
      <c r="H286" s="86">
        <v>10133.241484925171</v>
      </c>
      <c r="I286" s="86">
        <v>22056.931238906614</v>
      </c>
      <c r="J286" s="86">
        <v>24145.435177132687</v>
      </c>
      <c r="K286" s="86">
        <v>102270.71</v>
      </c>
      <c r="L286" s="86"/>
      <c r="M286" s="88">
        <v>102270.71</v>
      </c>
      <c r="N286" s="66"/>
    </row>
    <row r="287" spans="1:14">
      <c r="A287" s="90" t="s">
        <v>384</v>
      </c>
      <c r="B287" s="90" t="s">
        <v>832</v>
      </c>
      <c r="C287" s="116">
        <v>68.494381000000004</v>
      </c>
      <c r="D287" s="87">
        <v>567</v>
      </c>
      <c r="E287" s="91">
        <v>12.080138</v>
      </c>
      <c r="F287" s="86">
        <v>50004.057826806951</v>
      </c>
      <c r="G287" s="86"/>
      <c r="H287" s="86">
        <v>0</v>
      </c>
      <c r="I287" s="86">
        <v>20297.773845433159</v>
      </c>
      <c r="J287" s="86">
        <v>21568.322208891437</v>
      </c>
      <c r="K287" s="86">
        <v>91870.15</v>
      </c>
      <c r="L287" s="86"/>
      <c r="M287" s="88">
        <v>91870.15</v>
      </c>
      <c r="N287" s="66"/>
    </row>
    <row r="288" spans="1:14">
      <c r="A288" s="90" t="s">
        <v>280</v>
      </c>
      <c r="B288" s="90" t="s">
        <v>833</v>
      </c>
      <c r="C288" s="116">
        <v>13.503885</v>
      </c>
      <c r="D288" s="87">
        <v>393</v>
      </c>
      <c r="E288" s="91">
        <v>3.4361030000000001</v>
      </c>
      <c r="F288" s="86">
        <v>7088.7901835600769</v>
      </c>
      <c r="G288" s="86"/>
      <c r="H288" s="86">
        <v>0</v>
      </c>
      <c r="I288" s="86">
        <v>0</v>
      </c>
      <c r="J288" s="86">
        <v>0</v>
      </c>
      <c r="K288" s="86">
        <v>7088.79</v>
      </c>
      <c r="L288" s="86"/>
      <c r="M288" s="88">
        <v>7088.79</v>
      </c>
      <c r="N288" s="66"/>
    </row>
    <row r="289" spans="1:14">
      <c r="A289" s="90" t="s">
        <v>281</v>
      </c>
      <c r="B289" s="90" t="s">
        <v>834</v>
      </c>
      <c r="C289" s="116">
        <v>49.643197999999998</v>
      </c>
      <c r="D289" s="87">
        <v>398</v>
      </c>
      <c r="E289" s="91">
        <v>12.473165</v>
      </c>
      <c r="F289" s="86">
        <v>30737.365981100822</v>
      </c>
      <c r="G289" s="86"/>
      <c r="H289" s="86">
        <v>0</v>
      </c>
      <c r="I289" s="86">
        <v>16520.74729692861</v>
      </c>
      <c r="J289" s="86">
        <v>19384.602755040818</v>
      </c>
      <c r="K289" s="86">
        <v>66642.720000000001</v>
      </c>
      <c r="L289" s="86"/>
      <c r="M289" s="88">
        <v>66642.720000000001</v>
      </c>
      <c r="N289" s="66"/>
    </row>
    <row r="290" spans="1:14">
      <c r="A290" s="90" t="s">
        <v>499</v>
      </c>
      <c r="B290" s="90" t="s">
        <v>835</v>
      </c>
      <c r="C290" s="116">
        <v>205.19363999999999</v>
      </c>
      <c r="D290" s="87">
        <v>472</v>
      </c>
      <c r="E290" s="91">
        <v>43.473229000000003</v>
      </c>
      <c r="F290" s="86">
        <v>134102.06072308926</v>
      </c>
      <c r="G290" s="86"/>
      <c r="H290" s="86">
        <v>34938.482499999998</v>
      </c>
      <c r="I290" s="86">
        <v>105225.54809722061</v>
      </c>
      <c r="J290" s="86">
        <v>142812.28945258347</v>
      </c>
      <c r="K290" s="86">
        <v>417078.38</v>
      </c>
      <c r="L290" s="86"/>
      <c r="M290" s="88">
        <v>417078.38</v>
      </c>
      <c r="N290" s="66"/>
    </row>
    <row r="291" spans="1:14">
      <c r="A291" s="90" t="s">
        <v>282</v>
      </c>
      <c r="B291" s="90" t="s">
        <v>836</v>
      </c>
      <c r="C291" s="116">
        <v>267.89220299999999</v>
      </c>
      <c r="D291" s="87">
        <v>815</v>
      </c>
      <c r="E291" s="91">
        <v>32.870209000000003</v>
      </c>
      <c r="F291" s="86">
        <v>259138.09215813561</v>
      </c>
      <c r="G291" s="86"/>
      <c r="H291" s="86">
        <v>68741.62</v>
      </c>
      <c r="I291" s="86">
        <v>167156.53750000001</v>
      </c>
      <c r="J291" s="86">
        <v>219632.4</v>
      </c>
      <c r="K291" s="86">
        <v>714668.65</v>
      </c>
      <c r="L291" s="86"/>
      <c r="M291" s="88">
        <v>714668.65</v>
      </c>
      <c r="N291" s="66"/>
    </row>
    <row r="292" spans="1:14">
      <c r="A292" s="90" t="s">
        <v>283</v>
      </c>
      <c r="B292" s="90" t="s">
        <v>837</v>
      </c>
      <c r="C292" s="116">
        <v>14.866851</v>
      </c>
      <c r="D292" s="87">
        <v>288</v>
      </c>
      <c r="E292" s="91">
        <v>5.1621009999999998</v>
      </c>
      <c r="F292" s="86">
        <v>9975.9215073284431</v>
      </c>
      <c r="G292" s="86"/>
      <c r="H292" s="86">
        <v>0</v>
      </c>
      <c r="I292" s="86">
        <v>3400.6084125824764</v>
      </c>
      <c r="J292" s="86">
        <v>3570.401636386674</v>
      </c>
      <c r="K292" s="86">
        <v>16946.93</v>
      </c>
      <c r="L292" s="86"/>
      <c r="M292" s="88">
        <v>16946.93</v>
      </c>
      <c r="N292" s="66"/>
    </row>
    <row r="293" spans="1:14">
      <c r="A293" s="90" t="s">
        <v>284</v>
      </c>
      <c r="B293" s="90" t="s">
        <v>838</v>
      </c>
      <c r="C293" s="116">
        <v>34.398533999999998</v>
      </c>
      <c r="D293" s="87">
        <v>665</v>
      </c>
      <c r="E293" s="91">
        <v>5.1727119999999998</v>
      </c>
      <c r="F293" s="86">
        <v>21475.585834304453</v>
      </c>
      <c r="G293" s="86"/>
      <c r="H293" s="86">
        <v>0</v>
      </c>
      <c r="I293" s="86">
        <v>7460.8069409747513</v>
      </c>
      <c r="J293" s="86">
        <v>7751.4754021366098</v>
      </c>
      <c r="K293" s="86">
        <v>36687.870000000003</v>
      </c>
      <c r="L293" s="86"/>
      <c r="M293" s="88">
        <v>36687.870000000003</v>
      </c>
      <c r="N293" s="66"/>
    </row>
    <row r="294" spans="1:14">
      <c r="A294" s="90" t="s">
        <v>285</v>
      </c>
      <c r="B294" s="90" t="s">
        <v>839</v>
      </c>
      <c r="C294" s="116">
        <v>500.31037500000002</v>
      </c>
      <c r="D294" s="87">
        <v>1306</v>
      </c>
      <c r="E294" s="91">
        <v>38.308604000000003</v>
      </c>
      <c r="F294" s="86">
        <v>340187.72984436696</v>
      </c>
      <c r="G294" s="86"/>
      <c r="H294" s="86">
        <v>93056.817774312425</v>
      </c>
      <c r="I294" s="86">
        <v>270308.32511683425</v>
      </c>
      <c r="J294" s="86">
        <v>361999.95328514226</v>
      </c>
      <c r="K294" s="86">
        <v>1065552.83</v>
      </c>
      <c r="L294" s="86"/>
      <c r="M294" s="88">
        <v>1065552.83</v>
      </c>
      <c r="N294" s="66"/>
    </row>
    <row r="295" spans="1:14">
      <c r="A295" s="90" t="s">
        <v>286</v>
      </c>
      <c r="B295" s="90" t="s">
        <v>840</v>
      </c>
      <c r="C295" s="116">
        <v>72.029897000000005</v>
      </c>
      <c r="D295" s="87">
        <v>442</v>
      </c>
      <c r="E295" s="91">
        <v>16.296357</v>
      </c>
      <c r="F295" s="86">
        <v>46500.646671539995</v>
      </c>
      <c r="G295" s="86"/>
      <c r="H295" s="86">
        <v>10491.958591265977</v>
      </c>
      <c r="I295" s="86">
        <v>19010.71386192424</v>
      </c>
      <c r="J295" s="86">
        <v>20158.664164516718</v>
      </c>
      <c r="K295" s="86">
        <v>96161.98</v>
      </c>
      <c r="L295" s="86"/>
      <c r="M295" s="88">
        <v>96161.98</v>
      </c>
      <c r="N295" s="66"/>
    </row>
    <row r="296" spans="1:14">
      <c r="A296" s="90" t="s">
        <v>287</v>
      </c>
      <c r="B296" s="90" t="s">
        <v>841</v>
      </c>
      <c r="C296" s="116">
        <v>195.91061500000001</v>
      </c>
      <c r="D296" s="87">
        <v>667</v>
      </c>
      <c r="E296" s="91">
        <v>29.371905999999999</v>
      </c>
      <c r="F296" s="86">
        <v>127766.12878431784</v>
      </c>
      <c r="G296" s="86"/>
      <c r="H296" s="86">
        <v>32096.25</v>
      </c>
      <c r="I296" s="86">
        <v>79349.322074837895</v>
      </c>
      <c r="J296" s="86">
        <v>92412.894332869022</v>
      </c>
      <c r="K296" s="86">
        <v>331624.59999999998</v>
      </c>
      <c r="L296" s="86"/>
      <c r="M296" s="88">
        <v>331624.59999999998</v>
      </c>
      <c r="N296" s="66"/>
    </row>
    <row r="297" spans="1:14">
      <c r="A297" s="90" t="s">
        <v>288</v>
      </c>
      <c r="B297" s="90" t="s">
        <v>842</v>
      </c>
      <c r="C297" s="116">
        <v>209.927314</v>
      </c>
      <c r="D297" s="87">
        <v>1135</v>
      </c>
      <c r="E297" s="91">
        <v>18.495799000000002</v>
      </c>
      <c r="F297" s="86">
        <v>148066.86271823107</v>
      </c>
      <c r="G297" s="86"/>
      <c r="H297" s="86">
        <v>31819.58161859286</v>
      </c>
      <c r="I297" s="86">
        <v>59021.684282283823</v>
      </c>
      <c r="J297" s="86">
        <v>64877.366078808787</v>
      </c>
      <c r="K297" s="86">
        <v>303785.49</v>
      </c>
      <c r="L297" s="86"/>
      <c r="M297" s="88">
        <v>303785.49</v>
      </c>
      <c r="N297" s="66"/>
    </row>
    <row r="298" spans="1:14">
      <c r="A298" s="90" t="s">
        <v>289</v>
      </c>
      <c r="B298" s="90" t="s">
        <v>843</v>
      </c>
      <c r="C298" s="116">
        <v>54.528284999999997</v>
      </c>
      <c r="D298" s="87">
        <v>758</v>
      </c>
      <c r="E298" s="91">
        <v>7.1937049999999996</v>
      </c>
      <c r="F298" s="86">
        <v>40212.530290806826</v>
      </c>
      <c r="G298" s="86"/>
      <c r="H298" s="86">
        <v>0</v>
      </c>
      <c r="I298" s="86">
        <v>12750.184530885268</v>
      </c>
      <c r="J298" s="86">
        <v>14445.527380952384</v>
      </c>
      <c r="K298" s="86">
        <v>67408.240000000005</v>
      </c>
      <c r="L298" s="86"/>
      <c r="M298" s="88">
        <v>67408.240000000005</v>
      </c>
      <c r="N298" s="66"/>
    </row>
    <row r="299" spans="1:14">
      <c r="A299" s="90" t="s">
        <v>290</v>
      </c>
      <c r="B299" s="90" t="s">
        <v>844</v>
      </c>
      <c r="C299" s="116">
        <v>54.079827999999999</v>
      </c>
      <c r="D299" s="87">
        <v>804</v>
      </c>
      <c r="E299" s="91">
        <v>6.7263469999999996</v>
      </c>
      <c r="F299" s="86">
        <v>29246.761627073189</v>
      </c>
      <c r="G299" s="86"/>
      <c r="H299" s="86">
        <v>0</v>
      </c>
      <c r="I299" s="86">
        <v>12584.246732357344</v>
      </c>
      <c r="J299" s="86">
        <v>13121.595608973012</v>
      </c>
      <c r="K299" s="86">
        <v>54952.6</v>
      </c>
      <c r="L299" s="86"/>
      <c r="M299" s="88">
        <v>54952.6</v>
      </c>
      <c r="N299" s="66"/>
    </row>
    <row r="300" spans="1:14">
      <c r="A300" s="90" t="s">
        <v>291</v>
      </c>
      <c r="B300" s="90" t="s">
        <v>845</v>
      </c>
      <c r="C300" s="116">
        <v>239.69967800000001</v>
      </c>
      <c r="D300" s="87">
        <v>1111</v>
      </c>
      <c r="E300" s="91">
        <v>21.575129</v>
      </c>
      <c r="F300" s="86">
        <v>158685.22825025284</v>
      </c>
      <c r="G300" s="86"/>
      <c r="H300" s="86">
        <v>40594.770000000004</v>
      </c>
      <c r="I300" s="86">
        <v>86380.527894163431</v>
      </c>
      <c r="J300" s="86">
        <v>97572.855828828775</v>
      </c>
      <c r="K300" s="86">
        <v>383233.38</v>
      </c>
      <c r="L300" s="86"/>
      <c r="M300" s="88">
        <v>383233.38</v>
      </c>
      <c r="N300" s="66"/>
    </row>
    <row r="301" spans="1:14">
      <c r="A301" s="90" t="s">
        <v>292</v>
      </c>
      <c r="B301" s="90" t="s">
        <v>846</v>
      </c>
      <c r="C301" s="116">
        <v>154.90346600000001</v>
      </c>
      <c r="D301" s="87">
        <v>366</v>
      </c>
      <c r="E301" s="91">
        <v>42.323351000000002</v>
      </c>
      <c r="F301" s="86">
        <v>107308.92080801846</v>
      </c>
      <c r="G301" s="86"/>
      <c r="H301" s="86">
        <v>29408.864999999994</v>
      </c>
      <c r="I301" s="86">
        <v>72568.219999999987</v>
      </c>
      <c r="J301" s="86">
        <v>95579.262499999997</v>
      </c>
      <c r="K301" s="86">
        <v>304865.27</v>
      </c>
      <c r="L301" s="86"/>
      <c r="M301" s="88">
        <v>304865.27</v>
      </c>
      <c r="N301" s="66"/>
    </row>
    <row r="302" spans="1:14">
      <c r="A302" s="90" t="s">
        <v>293</v>
      </c>
      <c r="B302" s="90" t="s">
        <v>847</v>
      </c>
      <c r="C302" s="116">
        <v>32.364364000000002</v>
      </c>
      <c r="D302" s="87">
        <v>170</v>
      </c>
      <c r="E302" s="91">
        <v>19.037860999999999</v>
      </c>
      <c r="F302" s="86">
        <v>28814.677725069188</v>
      </c>
      <c r="G302" s="86"/>
      <c r="H302" s="86">
        <v>7686.9000000000005</v>
      </c>
      <c r="I302" s="86">
        <v>15300.9</v>
      </c>
      <c r="J302" s="86">
        <v>19367.910000000003</v>
      </c>
      <c r="K302" s="86">
        <v>71170.39</v>
      </c>
      <c r="L302" s="86"/>
      <c r="M302" s="88">
        <v>71170.39</v>
      </c>
      <c r="N302" s="66"/>
    </row>
    <row r="303" spans="1:14">
      <c r="A303" s="90" t="s">
        <v>376</v>
      </c>
      <c r="B303" s="90" t="s">
        <v>848</v>
      </c>
      <c r="C303" s="116">
        <v>95.492672999999996</v>
      </c>
      <c r="D303" s="87">
        <v>543</v>
      </c>
      <c r="E303" s="91">
        <v>17.586127999999999</v>
      </c>
      <c r="F303" s="86">
        <v>71901.848585022366</v>
      </c>
      <c r="G303" s="86"/>
      <c r="H303" s="86">
        <v>16840.221698899153</v>
      </c>
      <c r="I303" s="86">
        <v>33016.022630001447</v>
      </c>
      <c r="J303" s="86">
        <v>36038.190178040662</v>
      </c>
      <c r="K303" s="86">
        <v>157796.28</v>
      </c>
      <c r="L303" s="86"/>
      <c r="M303" s="88">
        <v>157796.28</v>
      </c>
      <c r="N303" s="66"/>
    </row>
    <row r="304" spans="1:14">
      <c r="A304" s="90" t="s">
        <v>377</v>
      </c>
      <c r="B304" s="90" t="s">
        <v>901</v>
      </c>
      <c r="C304" s="116">
        <v>122.094977</v>
      </c>
      <c r="D304" s="87">
        <v>507</v>
      </c>
      <c r="E304" s="91">
        <v>24.081848999999998</v>
      </c>
      <c r="F304" s="86">
        <v>80522.468696282274</v>
      </c>
      <c r="G304" s="86"/>
      <c r="H304" s="86">
        <v>20753.010000000002</v>
      </c>
      <c r="I304" s="86">
        <v>45530.52477022347</v>
      </c>
      <c r="J304" s="86">
        <v>51937.569954707222</v>
      </c>
      <c r="K304" s="86">
        <v>198743.57</v>
      </c>
      <c r="L304" s="86"/>
      <c r="M304" s="88">
        <v>198743.57</v>
      </c>
      <c r="N304" s="66"/>
    </row>
    <row r="305" spans="1:14">
      <c r="A305" s="90" t="s">
        <v>378</v>
      </c>
      <c r="B305" s="90" t="s">
        <v>930</v>
      </c>
      <c r="C305" s="116">
        <v>47.954044000000003</v>
      </c>
      <c r="D305" s="87">
        <v>471</v>
      </c>
      <c r="E305" s="91">
        <v>10.181326</v>
      </c>
      <c r="F305" s="86">
        <v>30445.02681317216</v>
      </c>
      <c r="G305" s="86"/>
      <c r="H305" s="86">
        <v>0</v>
      </c>
      <c r="I305" s="86">
        <v>15944.680621066278</v>
      </c>
      <c r="J305" s="86">
        <v>18738.34196281396</v>
      </c>
      <c r="K305" s="86">
        <v>65128.05</v>
      </c>
      <c r="L305" s="86"/>
      <c r="M305" s="88">
        <v>65128.05</v>
      </c>
      <c r="N305" s="66"/>
    </row>
    <row r="306" spans="1:14">
      <c r="A306" s="90" t="s">
        <v>850</v>
      </c>
      <c r="B306" s="90" t="s">
        <v>851</v>
      </c>
      <c r="C306" s="116">
        <v>119.357917</v>
      </c>
      <c r="D306" s="87">
        <v>313</v>
      </c>
      <c r="E306" s="91">
        <v>38.133519999999997</v>
      </c>
      <c r="F306" s="86">
        <v>78495.251680258516</v>
      </c>
      <c r="G306" s="86"/>
      <c r="H306" s="86">
        <v>20817.064999999999</v>
      </c>
      <c r="I306" s="86">
        <v>54495.325017712596</v>
      </c>
      <c r="J306" s="86">
        <v>69082.927640925409</v>
      </c>
      <c r="K306" s="86">
        <v>222890.57</v>
      </c>
      <c r="L306" s="86"/>
      <c r="M306" s="88">
        <v>222890.57</v>
      </c>
      <c r="N306" s="66"/>
    </row>
    <row r="307" spans="1:14">
      <c r="A307" s="90" t="s">
        <v>436</v>
      </c>
      <c r="B307" s="90" t="s">
        <v>852</v>
      </c>
      <c r="C307" s="116">
        <v>118.95005</v>
      </c>
      <c r="D307" s="87">
        <v>478</v>
      </c>
      <c r="E307" s="91">
        <v>24.884948000000001</v>
      </c>
      <c r="F307" s="86">
        <v>79931.578652463519</v>
      </c>
      <c r="G307" s="86"/>
      <c r="H307" s="86">
        <v>18988.830000000002</v>
      </c>
      <c r="I307" s="86">
        <v>47577.022529982889</v>
      </c>
      <c r="J307" s="86">
        <v>57523.460422127551</v>
      </c>
      <c r="K307" s="86">
        <v>204020.89</v>
      </c>
      <c r="L307" s="86"/>
      <c r="M307" s="88">
        <v>204020.89</v>
      </c>
      <c r="N307" s="66"/>
    </row>
    <row r="308" spans="1:14">
      <c r="A308" s="90" t="s">
        <v>294</v>
      </c>
      <c r="B308" s="90" t="s">
        <v>707</v>
      </c>
      <c r="C308" s="116">
        <v>145.74477999999999</v>
      </c>
      <c r="D308" s="87">
        <v>6137</v>
      </c>
      <c r="E308" s="91">
        <v>2.374854</v>
      </c>
      <c r="F308" s="86">
        <v>120963.46119705084</v>
      </c>
      <c r="G308" s="86"/>
      <c r="H308" s="86">
        <v>0</v>
      </c>
      <c r="I308" s="86">
        <v>0</v>
      </c>
      <c r="J308" s="86">
        <v>0</v>
      </c>
      <c r="K308" s="86">
        <v>120963.46</v>
      </c>
      <c r="L308" s="86"/>
      <c r="M308" s="88">
        <v>120963.46</v>
      </c>
      <c r="N308" s="66"/>
    </row>
    <row r="309" spans="1:14">
      <c r="A309" s="90" t="s">
        <v>295</v>
      </c>
      <c r="B309" s="90" t="s">
        <v>708</v>
      </c>
      <c r="C309" s="116">
        <v>231.49866</v>
      </c>
      <c r="D309" s="87">
        <v>1347</v>
      </c>
      <c r="E309" s="91">
        <v>17.186240000000002</v>
      </c>
      <c r="F309" s="86">
        <v>152056.62925917681</v>
      </c>
      <c r="G309" s="86"/>
      <c r="H309" s="86">
        <v>37160.020360023009</v>
      </c>
      <c r="I309" s="86">
        <v>55042.955436557793</v>
      </c>
      <c r="J309" s="86">
        <v>57245.021406974884</v>
      </c>
      <c r="K309" s="86">
        <v>301504.63</v>
      </c>
      <c r="L309" s="86"/>
      <c r="M309" s="88">
        <v>301504.63</v>
      </c>
      <c r="N309" s="66"/>
    </row>
    <row r="310" spans="1:14">
      <c r="A310" s="90" t="s">
        <v>296</v>
      </c>
      <c r="B310" s="90" t="s">
        <v>709</v>
      </c>
      <c r="C310" s="116">
        <v>191.61803699999999</v>
      </c>
      <c r="D310" s="87">
        <v>1566</v>
      </c>
      <c r="E310" s="91">
        <v>12.236145</v>
      </c>
      <c r="F310" s="86">
        <v>125410.7760928065</v>
      </c>
      <c r="G310" s="86"/>
      <c r="H310" s="86">
        <v>29248.993003744301</v>
      </c>
      <c r="I310" s="86">
        <v>43161.166893669535</v>
      </c>
      <c r="J310" s="86">
        <v>45647.333611546972</v>
      </c>
      <c r="K310" s="86">
        <v>243468.27</v>
      </c>
      <c r="L310" s="86"/>
      <c r="M310" s="88">
        <v>243468.27</v>
      </c>
      <c r="N310" s="66"/>
    </row>
    <row r="311" spans="1:14">
      <c r="A311" s="90" t="s">
        <v>297</v>
      </c>
      <c r="B311" s="90" t="s">
        <v>710</v>
      </c>
      <c r="C311" s="116">
        <v>144.553191</v>
      </c>
      <c r="D311" s="87">
        <v>2350</v>
      </c>
      <c r="E311" s="91">
        <v>6.1512000000000002</v>
      </c>
      <c r="F311" s="86">
        <v>95936.803987600011</v>
      </c>
      <c r="G311" s="86"/>
      <c r="H311" s="86">
        <v>0</v>
      </c>
      <c r="I311" s="86">
        <v>32541.738741304234</v>
      </c>
      <c r="J311" s="86">
        <v>34454.427883751618</v>
      </c>
      <c r="K311" s="86">
        <v>162932.97</v>
      </c>
      <c r="L311" s="86"/>
      <c r="M311" s="88">
        <v>162932.97</v>
      </c>
      <c r="N311" s="66"/>
    </row>
    <row r="312" spans="1:14">
      <c r="A312" s="90" t="s">
        <v>298</v>
      </c>
      <c r="B312" s="90" t="s">
        <v>711</v>
      </c>
      <c r="C312" s="116">
        <v>434.09936299999998</v>
      </c>
      <c r="D312" s="87">
        <v>1985</v>
      </c>
      <c r="E312" s="91">
        <v>21.868986</v>
      </c>
      <c r="F312" s="86">
        <v>280929.85744373634</v>
      </c>
      <c r="G312" s="86"/>
      <c r="H312" s="86">
        <v>70018.82789999379</v>
      </c>
      <c r="I312" s="86">
        <v>119999.9761919172</v>
      </c>
      <c r="J312" s="86">
        <v>119765.64463647251</v>
      </c>
      <c r="K312" s="86">
        <v>590714.31000000006</v>
      </c>
      <c r="L312" s="86"/>
      <c r="M312" s="88">
        <v>590714.31000000006</v>
      </c>
      <c r="N312" s="66"/>
    </row>
    <row r="313" spans="1:14">
      <c r="A313" s="90" t="s">
        <v>460</v>
      </c>
      <c r="B313" s="90" t="s">
        <v>712</v>
      </c>
      <c r="C313" s="116">
        <v>321.001957</v>
      </c>
      <c r="D313" s="87">
        <v>2017</v>
      </c>
      <c r="E313" s="91">
        <v>15.914821999999999</v>
      </c>
      <c r="F313" s="86">
        <v>210842.71827343456</v>
      </c>
      <c r="G313" s="86"/>
      <c r="H313" s="86">
        <v>54426.605905588265</v>
      </c>
      <c r="I313" s="86">
        <v>75037.114841239818</v>
      </c>
      <c r="J313" s="86">
        <v>78876.169425738146</v>
      </c>
      <c r="K313" s="86">
        <v>419182.61</v>
      </c>
      <c r="L313" s="86"/>
      <c r="M313" s="88">
        <v>419182.61</v>
      </c>
      <c r="N313" s="66"/>
    </row>
    <row r="314" spans="1:14">
      <c r="A314" s="90" t="s">
        <v>299</v>
      </c>
      <c r="B314" s="90" t="s">
        <v>713</v>
      </c>
      <c r="C314" s="116">
        <v>166</v>
      </c>
      <c r="D314" s="87">
        <v>1421</v>
      </c>
      <c r="E314" s="91">
        <v>11.681914000000001</v>
      </c>
      <c r="F314" s="86">
        <v>114164.85004175546</v>
      </c>
      <c r="G314" s="86">
        <v>13755</v>
      </c>
      <c r="H314" s="86">
        <v>27157.208265786361</v>
      </c>
      <c r="I314" s="86">
        <v>36937.251049538565</v>
      </c>
      <c r="J314" s="86">
        <v>39264.987075781501</v>
      </c>
      <c r="K314" s="86">
        <v>217524.3</v>
      </c>
      <c r="L314" s="86"/>
      <c r="M314" s="88">
        <v>217524.3</v>
      </c>
      <c r="N314" s="66"/>
    </row>
    <row r="315" spans="1:14">
      <c r="A315" s="90" t="s">
        <v>300</v>
      </c>
      <c r="B315" s="90" t="s">
        <v>714</v>
      </c>
      <c r="C315" s="116">
        <v>30.666667</v>
      </c>
      <c r="D315" s="87">
        <v>523</v>
      </c>
      <c r="E315" s="91">
        <v>5.863607</v>
      </c>
      <c r="F315" s="86">
        <v>18954.576892994766</v>
      </c>
      <c r="G315" s="86"/>
      <c r="H315" s="86">
        <v>0</v>
      </c>
      <c r="I315" s="86">
        <v>6706.4170293511288</v>
      </c>
      <c r="J315" s="86">
        <v>6981.4465847094853</v>
      </c>
      <c r="K315" s="86">
        <v>32642.44</v>
      </c>
      <c r="L315" s="86"/>
      <c r="M315" s="88">
        <v>32642.44</v>
      </c>
      <c r="N315" s="66"/>
    </row>
    <row r="316" spans="1:14">
      <c r="A316" s="90" t="s">
        <v>301</v>
      </c>
      <c r="B316" s="90" t="s">
        <v>715</v>
      </c>
      <c r="C316" s="116">
        <v>167.444444</v>
      </c>
      <c r="D316" s="87">
        <v>2088</v>
      </c>
      <c r="E316" s="91">
        <v>8.0193700000000003</v>
      </c>
      <c r="F316" s="86">
        <v>109720.83442631252</v>
      </c>
      <c r="G316" s="86"/>
      <c r="H316" s="86">
        <v>0</v>
      </c>
      <c r="I316" s="86">
        <v>37638.265749355727</v>
      </c>
      <c r="J316" s="86">
        <v>39786.340231999013</v>
      </c>
      <c r="K316" s="86">
        <v>187145.44</v>
      </c>
      <c r="L316" s="86"/>
      <c r="M316" s="88">
        <v>187145.44</v>
      </c>
      <c r="N316" s="66"/>
    </row>
    <row r="317" spans="1:14">
      <c r="A317" s="90" t="s">
        <v>302</v>
      </c>
      <c r="B317" s="90" t="s">
        <v>716</v>
      </c>
      <c r="C317" s="116">
        <v>532.67999999999995</v>
      </c>
      <c r="D317" s="87">
        <v>5956</v>
      </c>
      <c r="E317" s="91">
        <v>8.9435859999999998</v>
      </c>
      <c r="F317" s="86">
        <v>334001.81442196836</v>
      </c>
      <c r="G317" s="86"/>
      <c r="H317" s="86">
        <v>0</v>
      </c>
      <c r="I317" s="86">
        <v>118980.09432662559</v>
      </c>
      <c r="J317" s="86">
        <v>125543.18542241493</v>
      </c>
      <c r="K317" s="86">
        <v>578525.09</v>
      </c>
      <c r="L317" s="86"/>
      <c r="M317" s="88">
        <v>578525.09</v>
      </c>
      <c r="N317" s="66"/>
    </row>
    <row r="318" spans="1:14">
      <c r="A318" s="90" t="s">
        <v>303</v>
      </c>
      <c r="B318" s="90" t="s">
        <v>717</v>
      </c>
      <c r="C318" s="116">
        <v>8</v>
      </c>
      <c r="D318" s="87">
        <v>156</v>
      </c>
      <c r="E318" s="91">
        <v>5.1282050000000003</v>
      </c>
      <c r="F318" s="86">
        <v>0</v>
      </c>
      <c r="G318" s="86"/>
      <c r="H318" s="86">
        <v>0</v>
      </c>
      <c r="I318" s="86">
        <v>0</v>
      </c>
      <c r="J318" s="86">
        <v>0</v>
      </c>
      <c r="K318" s="86">
        <v>0</v>
      </c>
      <c r="L318" s="86"/>
      <c r="M318" s="88">
        <v>0</v>
      </c>
      <c r="N318" s="66"/>
    </row>
    <row r="319" spans="1:14">
      <c r="A319" s="90" t="s">
        <v>304</v>
      </c>
      <c r="B319" s="90" t="s">
        <v>718</v>
      </c>
      <c r="C319" s="116">
        <v>340.88171999999997</v>
      </c>
      <c r="D319" s="87">
        <v>1890</v>
      </c>
      <c r="E319" s="91">
        <v>18.036069999999999</v>
      </c>
      <c r="F319" s="86">
        <v>217483.82698175876</v>
      </c>
      <c r="G319" s="86"/>
      <c r="H319" s="86">
        <v>47432.009846816502</v>
      </c>
      <c r="I319" s="86">
        <v>85332.780784326445</v>
      </c>
      <c r="J319" s="86">
        <v>87063.974964962443</v>
      </c>
      <c r="K319" s="86">
        <v>437312.59</v>
      </c>
      <c r="L319" s="86"/>
      <c r="M319" s="88">
        <v>437312.59</v>
      </c>
      <c r="N319" s="66"/>
    </row>
    <row r="320" spans="1:14">
      <c r="A320" s="90" t="s">
        <v>305</v>
      </c>
      <c r="B320" s="90" t="s">
        <v>719</v>
      </c>
      <c r="C320" s="116">
        <v>50.693877999999998</v>
      </c>
      <c r="D320" s="87">
        <v>1515</v>
      </c>
      <c r="E320" s="91">
        <v>3.3461310000000002</v>
      </c>
      <c r="F320" s="86">
        <v>42496.161759352493</v>
      </c>
      <c r="G320" s="86"/>
      <c r="H320" s="86">
        <v>0</v>
      </c>
      <c r="I320" s="86">
        <v>0</v>
      </c>
      <c r="J320" s="86">
        <v>0</v>
      </c>
      <c r="K320" s="86">
        <v>42496.160000000003</v>
      </c>
      <c r="L320" s="86"/>
      <c r="M320" s="88">
        <v>42496.160000000003</v>
      </c>
      <c r="N320" s="66"/>
    </row>
    <row r="321" spans="1:14">
      <c r="A321" s="90" t="s">
        <v>306</v>
      </c>
      <c r="B321" s="90" t="s">
        <v>720</v>
      </c>
      <c r="C321" s="116">
        <v>488.27641199999999</v>
      </c>
      <c r="D321" s="87">
        <v>3410</v>
      </c>
      <c r="E321" s="91">
        <v>14.318956</v>
      </c>
      <c r="F321" s="86">
        <v>457137.19845042593</v>
      </c>
      <c r="G321" s="86"/>
      <c r="H321" s="86">
        <v>113714.10302768457</v>
      </c>
      <c r="I321" s="86">
        <v>179557.95913186835</v>
      </c>
      <c r="J321" s="86">
        <v>191659.87819646503</v>
      </c>
      <c r="K321" s="86">
        <v>942069.14</v>
      </c>
      <c r="L321" s="86"/>
      <c r="M321" s="88">
        <v>942069.14</v>
      </c>
      <c r="N321" s="66"/>
    </row>
    <row r="322" spans="1:14">
      <c r="A322" s="90" t="s">
        <v>307</v>
      </c>
      <c r="B322" s="90" t="s">
        <v>721</v>
      </c>
      <c r="C322" s="116">
        <v>215.027027</v>
      </c>
      <c r="D322" s="87">
        <v>3278</v>
      </c>
      <c r="E322" s="91">
        <v>6.5597019999999997</v>
      </c>
      <c r="F322" s="86">
        <v>140573.71822925421</v>
      </c>
      <c r="G322" s="86"/>
      <c r="H322" s="86">
        <v>0</v>
      </c>
      <c r="I322" s="86">
        <v>48375.261197026412</v>
      </c>
      <c r="J322" s="86">
        <v>51147.516820925732</v>
      </c>
      <c r="K322" s="86">
        <v>240096.5</v>
      </c>
      <c r="L322" s="86"/>
      <c r="M322" s="88">
        <v>240096.5</v>
      </c>
      <c r="N322" s="66"/>
    </row>
    <row r="323" spans="1:14">
      <c r="A323" s="90" t="s">
        <v>308</v>
      </c>
      <c r="B323" s="90" t="s">
        <v>722</v>
      </c>
      <c r="C323" s="116">
        <v>31</v>
      </c>
      <c r="D323" s="87">
        <v>1471</v>
      </c>
      <c r="E323" s="91">
        <v>2.1074099999999998</v>
      </c>
      <c r="F323" s="86">
        <v>26496.723515534759</v>
      </c>
      <c r="G323" s="86"/>
      <c r="H323" s="86">
        <v>0</v>
      </c>
      <c r="I323" s="86">
        <v>0</v>
      </c>
      <c r="J323" s="86">
        <v>0</v>
      </c>
      <c r="K323" s="86">
        <v>26496.720000000001</v>
      </c>
      <c r="L323" s="86"/>
      <c r="M323" s="88">
        <v>26496.720000000001</v>
      </c>
      <c r="N323" s="66"/>
    </row>
    <row r="324" spans="1:14">
      <c r="A324" s="90" t="s">
        <v>309</v>
      </c>
      <c r="B324" s="90" t="s">
        <v>723</v>
      </c>
      <c r="C324" s="116">
        <v>335.25477699999999</v>
      </c>
      <c r="D324" s="87">
        <v>4043</v>
      </c>
      <c r="E324" s="91">
        <v>8.2922279999999997</v>
      </c>
      <c r="F324" s="86">
        <v>210485.88218495139</v>
      </c>
      <c r="G324" s="86"/>
      <c r="H324" s="86">
        <v>0</v>
      </c>
      <c r="I324" s="86">
        <v>74677.408966594143</v>
      </c>
      <c r="J324" s="86">
        <v>78745.951928141629</v>
      </c>
      <c r="K324" s="86">
        <v>363909.24</v>
      </c>
      <c r="L324" s="86"/>
      <c r="M324" s="88">
        <v>363909.24</v>
      </c>
      <c r="N324" s="66"/>
    </row>
    <row r="325" spans="1:14">
      <c r="A325" s="90" t="s">
        <v>310</v>
      </c>
      <c r="B325" s="90" t="s">
        <v>724</v>
      </c>
      <c r="C325" s="116">
        <v>75.090908999999996</v>
      </c>
      <c r="D325" s="87">
        <v>1282</v>
      </c>
      <c r="E325" s="91">
        <v>5.8573250000000003</v>
      </c>
      <c r="F325" s="86">
        <v>100644.55114666451</v>
      </c>
      <c r="G325" s="86"/>
      <c r="H325" s="86">
        <v>25244.149999999998</v>
      </c>
      <c r="I325" s="86">
        <v>35684.575951498155</v>
      </c>
      <c r="J325" s="86">
        <v>38379.986905281199</v>
      </c>
      <c r="K325" s="86">
        <v>199953.26</v>
      </c>
      <c r="L325" s="86"/>
      <c r="M325" s="88">
        <v>199953.26</v>
      </c>
      <c r="N325" s="66"/>
    </row>
    <row r="326" spans="1:14">
      <c r="A326" s="90" t="s">
        <v>311</v>
      </c>
      <c r="B326" s="90" t="s">
        <v>853</v>
      </c>
      <c r="C326" s="116">
        <v>21</v>
      </c>
      <c r="D326" s="87">
        <v>138</v>
      </c>
      <c r="E326" s="91">
        <v>15.217390999999999</v>
      </c>
      <c r="F326" s="86">
        <v>13426.182025456525</v>
      </c>
      <c r="G326" s="86"/>
      <c r="H326" s="86">
        <v>1146.7429797409659</v>
      </c>
      <c r="I326" s="86">
        <v>4715.8786084151197</v>
      </c>
      <c r="J326" s="86">
        <v>4982.9021582563901</v>
      </c>
      <c r="K326" s="86">
        <v>24271.71</v>
      </c>
      <c r="L326" s="86"/>
      <c r="M326" s="88">
        <v>24271.71</v>
      </c>
      <c r="N326" s="66"/>
    </row>
    <row r="327" spans="1:14">
      <c r="A327" s="90" t="s">
        <v>312</v>
      </c>
      <c r="B327" s="90" t="s">
        <v>725</v>
      </c>
      <c r="C327" s="116">
        <v>260.56624299999999</v>
      </c>
      <c r="D327" s="87">
        <v>3335</v>
      </c>
      <c r="E327" s="91">
        <v>7.8130810000000004</v>
      </c>
      <c r="F327" s="86">
        <v>169673.67576723071</v>
      </c>
      <c r="G327" s="86">
        <v>17582</v>
      </c>
      <c r="H327" s="86">
        <v>0</v>
      </c>
      <c r="I327" s="86">
        <v>58817.374309244944</v>
      </c>
      <c r="J327" s="86">
        <v>62231.00535527226</v>
      </c>
      <c r="K327" s="86">
        <v>290722.06</v>
      </c>
      <c r="L327" s="86"/>
      <c r="M327" s="88">
        <v>290722.06</v>
      </c>
      <c r="N327" s="66"/>
    </row>
    <row r="328" spans="1:14">
      <c r="A328" s="90" t="s">
        <v>313</v>
      </c>
      <c r="B328" s="90" t="s">
        <v>726</v>
      </c>
      <c r="C328" s="116">
        <v>41.412587000000002</v>
      </c>
      <c r="D328" s="87">
        <v>695</v>
      </c>
      <c r="E328" s="91">
        <v>5.9586459999999999</v>
      </c>
      <c r="F328" s="86">
        <v>27266.894118576522</v>
      </c>
      <c r="G328" s="86"/>
      <c r="H328" s="86">
        <v>0</v>
      </c>
      <c r="I328" s="86">
        <v>9337.7047203481088</v>
      </c>
      <c r="J328" s="86">
        <v>9878.0330358675674</v>
      </c>
      <c r="K328" s="86">
        <v>46482.63</v>
      </c>
      <c r="L328" s="86"/>
      <c r="M328" s="88">
        <v>46482.63</v>
      </c>
      <c r="N328" s="66"/>
    </row>
    <row r="329" spans="1:14">
      <c r="A329" s="90" t="s">
        <v>314</v>
      </c>
      <c r="B329" s="90" t="s">
        <v>727</v>
      </c>
      <c r="C329" s="116">
        <v>132.06</v>
      </c>
      <c r="D329" s="87">
        <v>1160</v>
      </c>
      <c r="E329" s="91">
        <v>11.384482999999999</v>
      </c>
      <c r="F329" s="86">
        <v>83258.823215586934</v>
      </c>
      <c r="G329" s="86"/>
      <c r="H329" s="86">
        <v>0</v>
      </c>
      <c r="I329" s="86">
        <v>29536.906767596927</v>
      </c>
      <c r="J329" s="86">
        <v>31180.516451684347</v>
      </c>
      <c r="K329" s="86">
        <v>143976.25</v>
      </c>
      <c r="L329" s="86"/>
      <c r="M329" s="88">
        <v>143976.25</v>
      </c>
      <c r="N329" s="66"/>
    </row>
    <row r="330" spans="1:14">
      <c r="A330" s="90" t="s">
        <v>315</v>
      </c>
      <c r="B330" s="90" t="s">
        <v>728</v>
      </c>
      <c r="C330" s="116">
        <v>61.436169999999997</v>
      </c>
      <c r="D330" s="87">
        <v>3225</v>
      </c>
      <c r="E330" s="91">
        <v>1.904998</v>
      </c>
      <c r="F330" s="86">
        <v>0</v>
      </c>
      <c r="G330" s="86"/>
      <c r="H330" s="86">
        <v>0</v>
      </c>
      <c r="I330" s="86">
        <v>0</v>
      </c>
      <c r="J330" s="86">
        <v>0</v>
      </c>
      <c r="K330" s="86">
        <v>0</v>
      </c>
      <c r="L330" s="86"/>
      <c r="M330" s="88">
        <v>0</v>
      </c>
      <c r="N330" s="66"/>
    </row>
    <row r="331" spans="1:14">
      <c r="A331" s="90" t="s">
        <v>316</v>
      </c>
      <c r="B331" s="90" t="s">
        <v>729</v>
      </c>
      <c r="C331" s="116">
        <v>257.34177199999999</v>
      </c>
      <c r="D331" s="87">
        <v>1185</v>
      </c>
      <c r="E331" s="91">
        <v>21.716605000000001</v>
      </c>
      <c r="F331" s="86">
        <v>167731.75382022231</v>
      </c>
      <c r="G331" s="86"/>
      <c r="H331" s="86">
        <v>40918.335943473176</v>
      </c>
      <c r="I331" s="86">
        <v>69911.405272268923</v>
      </c>
      <c r="J331" s="86">
        <v>69692.80719334069</v>
      </c>
      <c r="K331" s="86">
        <v>348254.3</v>
      </c>
      <c r="L331" s="86"/>
      <c r="M331" s="88">
        <v>348254.3</v>
      </c>
      <c r="N331" s="66"/>
    </row>
    <row r="332" spans="1:14">
      <c r="A332" s="90" t="s">
        <v>317</v>
      </c>
      <c r="B332" s="90" t="s">
        <v>730</v>
      </c>
      <c r="C332" s="116">
        <v>126.544218</v>
      </c>
      <c r="D332" s="87">
        <v>2361</v>
      </c>
      <c r="E332" s="91">
        <v>5.3597720000000004</v>
      </c>
      <c r="F332" s="86">
        <v>77366.41921370475</v>
      </c>
      <c r="G332" s="86"/>
      <c r="H332" s="86">
        <v>0</v>
      </c>
      <c r="I332" s="86">
        <v>26894.100943267149</v>
      </c>
      <c r="J332" s="86">
        <v>27997.025590903631</v>
      </c>
      <c r="K332" s="86">
        <v>132257.54999999999</v>
      </c>
      <c r="L332" s="86"/>
      <c r="M332" s="88">
        <v>132257.54999999999</v>
      </c>
      <c r="N332" s="66"/>
    </row>
    <row r="333" spans="1:14">
      <c r="A333" s="90" t="s">
        <v>318</v>
      </c>
      <c r="B333" s="90" t="s">
        <v>731</v>
      </c>
      <c r="C333" s="116">
        <v>220.11460299999999</v>
      </c>
      <c r="D333" s="87">
        <v>3472</v>
      </c>
      <c r="E333" s="91">
        <v>6.3397059999999996</v>
      </c>
      <c r="F333" s="86">
        <v>139076.74971298265</v>
      </c>
      <c r="G333" s="86"/>
      <c r="H333" s="86">
        <v>0</v>
      </c>
      <c r="I333" s="86">
        <v>49264.320069334965</v>
      </c>
      <c r="J333" s="86">
        <v>52011.568523451868</v>
      </c>
      <c r="K333" s="86">
        <v>240352.64000000001</v>
      </c>
      <c r="L333" s="86"/>
      <c r="M333" s="88">
        <v>240352.64000000001</v>
      </c>
      <c r="N333" s="66"/>
    </row>
    <row r="334" spans="1:14">
      <c r="A334" s="90" t="s">
        <v>319</v>
      </c>
      <c r="B334" s="90" t="s">
        <v>732</v>
      </c>
      <c r="C334" s="116">
        <v>44.419355000000003</v>
      </c>
      <c r="D334" s="87">
        <v>822</v>
      </c>
      <c r="E334" s="91">
        <v>5.4038139999999997</v>
      </c>
      <c r="F334" s="86">
        <v>28224.564506162806</v>
      </c>
      <c r="G334" s="86"/>
      <c r="H334" s="86">
        <v>0</v>
      </c>
      <c r="I334" s="86">
        <v>9934.0392095014613</v>
      </c>
      <c r="J334" s="86">
        <v>10479.458276181453</v>
      </c>
      <c r="K334" s="86">
        <v>48638.06</v>
      </c>
      <c r="L334" s="86"/>
      <c r="M334" s="88">
        <v>48638.06</v>
      </c>
      <c r="N334" s="66"/>
    </row>
    <row r="335" spans="1:14">
      <c r="A335" s="90" t="s">
        <v>320</v>
      </c>
      <c r="B335" s="90" t="s">
        <v>733</v>
      </c>
      <c r="C335" s="116">
        <v>18</v>
      </c>
      <c r="D335" s="87">
        <v>96</v>
      </c>
      <c r="E335" s="91">
        <v>18.75</v>
      </c>
      <c r="F335" s="86">
        <v>13283.315246975812</v>
      </c>
      <c r="G335" s="86"/>
      <c r="H335" s="86">
        <v>3294.9157813992701</v>
      </c>
      <c r="I335" s="86">
        <v>5219.52256462479</v>
      </c>
      <c r="J335" s="86">
        <v>5171.0009340074794</v>
      </c>
      <c r="K335" s="86">
        <v>26968.75</v>
      </c>
      <c r="L335" s="86"/>
      <c r="M335" s="88">
        <v>26968.75</v>
      </c>
      <c r="N335" s="66"/>
    </row>
    <row r="336" spans="1:14">
      <c r="A336" s="90" t="s">
        <v>321</v>
      </c>
      <c r="B336" s="90" t="s">
        <v>734</v>
      </c>
      <c r="C336" s="116">
        <v>61.664000000000001</v>
      </c>
      <c r="D336" s="87">
        <v>2533</v>
      </c>
      <c r="E336" s="91">
        <v>2.4344260000000002</v>
      </c>
      <c r="F336" s="86">
        <v>43221.584441830615</v>
      </c>
      <c r="G336" s="86"/>
      <c r="H336" s="86">
        <v>0</v>
      </c>
      <c r="I336" s="86">
        <v>0</v>
      </c>
      <c r="J336" s="86">
        <v>0</v>
      </c>
      <c r="K336" s="86">
        <v>43221.58</v>
      </c>
      <c r="L336" s="86"/>
      <c r="M336" s="88">
        <v>43221.58</v>
      </c>
      <c r="N336" s="66"/>
    </row>
    <row r="337" spans="1:14">
      <c r="A337" s="90" t="s">
        <v>322</v>
      </c>
      <c r="B337" s="90" t="s">
        <v>735</v>
      </c>
      <c r="C337" s="116">
        <v>39.932772999999997</v>
      </c>
      <c r="D337" s="87">
        <v>1860</v>
      </c>
      <c r="E337" s="91">
        <v>2.1469230000000001</v>
      </c>
      <c r="F337" s="86">
        <v>29433.663921588482</v>
      </c>
      <c r="G337" s="86"/>
      <c r="H337" s="86">
        <v>0</v>
      </c>
      <c r="I337" s="86">
        <v>0</v>
      </c>
      <c r="J337" s="86">
        <v>0</v>
      </c>
      <c r="K337" s="86">
        <v>29433.66</v>
      </c>
      <c r="L337" s="86"/>
      <c r="M337" s="88">
        <v>29433.66</v>
      </c>
      <c r="N337" s="66"/>
    </row>
    <row r="338" spans="1:14">
      <c r="A338" s="90" t="s">
        <v>323</v>
      </c>
      <c r="B338" s="90" t="s">
        <v>736</v>
      </c>
      <c r="C338" s="116">
        <v>102.676056</v>
      </c>
      <c r="D338" s="87">
        <v>1567</v>
      </c>
      <c r="E338" s="91">
        <v>6.552397</v>
      </c>
      <c r="F338" s="86">
        <v>62984.492025046682</v>
      </c>
      <c r="G338" s="86"/>
      <c r="H338" s="86">
        <v>0</v>
      </c>
      <c r="I338" s="86">
        <v>21821.465050733896</v>
      </c>
      <c r="J338" s="86">
        <v>22716.361358869632</v>
      </c>
      <c r="K338" s="86">
        <v>107522.32</v>
      </c>
      <c r="L338" s="86"/>
      <c r="M338" s="88">
        <v>107522.32</v>
      </c>
      <c r="N338" s="66"/>
    </row>
    <row r="339" spans="1:14">
      <c r="A339" s="90" t="s">
        <v>324</v>
      </c>
      <c r="B339" s="90" t="s">
        <v>902</v>
      </c>
      <c r="C339" s="116">
        <v>59.954022999999999</v>
      </c>
      <c r="D339" s="87">
        <v>764</v>
      </c>
      <c r="E339" s="91">
        <v>7.8473850000000001</v>
      </c>
      <c r="F339" s="86">
        <v>41140.114667001355</v>
      </c>
      <c r="G339" s="86"/>
      <c r="H339" s="86">
        <v>0</v>
      </c>
      <c r="I339" s="86">
        <v>13502.706291161781</v>
      </c>
      <c r="J339" s="86">
        <v>14292.685188051933</v>
      </c>
      <c r="K339" s="86">
        <v>68935.509999999995</v>
      </c>
      <c r="L339" s="86"/>
      <c r="M339" s="88">
        <v>68935.509999999995</v>
      </c>
      <c r="N339" s="66"/>
    </row>
    <row r="340" spans="1:14">
      <c r="A340" s="90" t="s">
        <v>325</v>
      </c>
      <c r="B340" s="90" t="s">
        <v>737</v>
      </c>
      <c r="C340" s="116">
        <v>63.013333000000003</v>
      </c>
      <c r="D340" s="87">
        <v>2388</v>
      </c>
      <c r="E340" s="91">
        <v>2.6387489999999998</v>
      </c>
      <c r="F340" s="86">
        <v>42744.482451660311</v>
      </c>
      <c r="G340" s="86"/>
      <c r="H340" s="86">
        <v>0</v>
      </c>
      <c r="I340" s="86">
        <v>0</v>
      </c>
      <c r="J340" s="86">
        <v>0</v>
      </c>
      <c r="K340" s="86">
        <v>42744.480000000003</v>
      </c>
      <c r="L340" s="86"/>
      <c r="M340" s="88">
        <v>42744.480000000003</v>
      </c>
      <c r="N340" s="66"/>
    </row>
    <row r="341" spans="1:14">
      <c r="A341" s="90" t="s">
        <v>326</v>
      </c>
      <c r="B341" s="90" t="s">
        <v>738</v>
      </c>
      <c r="C341" s="116">
        <v>111.451493</v>
      </c>
      <c r="D341" s="87">
        <v>2680</v>
      </c>
      <c r="E341" s="91">
        <v>4.1586379999999998</v>
      </c>
      <c r="F341" s="86">
        <v>83078.98774426918</v>
      </c>
      <c r="G341" s="86"/>
      <c r="H341" s="86">
        <v>0</v>
      </c>
      <c r="I341" s="86">
        <v>0</v>
      </c>
      <c r="J341" s="86">
        <v>0</v>
      </c>
      <c r="K341" s="86">
        <v>83078.990000000005</v>
      </c>
      <c r="L341" s="86"/>
      <c r="M341" s="88">
        <v>83078.990000000005</v>
      </c>
      <c r="N341" s="66"/>
    </row>
    <row r="342" spans="1:14">
      <c r="A342" s="90" t="s">
        <v>500</v>
      </c>
      <c r="B342" s="90" t="s">
        <v>854</v>
      </c>
      <c r="C342" s="116">
        <v>174.53618399999999</v>
      </c>
      <c r="D342" s="87">
        <v>1695</v>
      </c>
      <c r="E342" s="91">
        <v>10.29712</v>
      </c>
      <c r="F342" s="86">
        <v>116238.10841598533</v>
      </c>
      <c r="G342" s="86"/>
      <c r="H342" s="86">
        <v>0</v>
      </c>
      <c r="I342" s="86">
        <v>39351.043181691872</v>
      </c>
      <c r="J342" s="86">
        <v>41679.570657321805</v>
      </c>
      <c r="K342" s="86">
        <v>197268.72</v>
      </c>
      <c r="L342" s="86"/>
      <c r="M342" s="88">
        <v>197268.72</v>
      </c>
      <c r="N342" s="66"/>
    </row>
    <row r="343" spans="1:14">
      <c r="A343" s="90" t="s">
        <v>327</v>
      </c>
      <c r="B343" s="90" t="s">
        <v>739</v>
      </c>
      <c r="C343" s="116">
        <v>45.253846000000003</v>
      </c>
      <c r="D343" s="87">
        <v>607</v>
      </c>
      <c r="E343" s="91">
        <v>7.4553289999999999</v>
      </c>
      <c r="F343" s="86">
        <v>27615.134972703458</v>
      </c>
      <c r="G343" s="86"/>
      <c r="H343" s="86">
        <v>0</v>
      </c>
      <c r="I343" s="86">
        <v>9610.4378056076512</v>
      </c>
      <c r="J343" s="86">
        <v>10163.31279375755</v>
      </c>
      <c r="K343" s="86">
        <v>47388.89</v>
      </c>
      <c r="L343" s="86"/>
      <c r="M343" s="88">
        <v>47388.89</v>
      </c>
      <c r="N343" s="66"/>
    </row>
    <row r="344" spans="1:14">
      <c r="A344" s="90" t="s">
        <v>328</v>
      </c>
      <c r="B344" s="90" t="s">
        <v>740</v>
      </c>
      <c r="C344" s="116">
        <v>145.52356</v>
      </c>
      <c r="D344" s="87">
        <v>1115</v>
      </c>
      <c r="E344" s="91">
        <v>13.051439999999999</v>
      </c>
      <c r="F344" s="86">
        <v>92495.026824048313</v>
      </c>
      <c r="G344" s="86"/>
      <c r="H344" s="86">
        <v>0</v>
      </c>
      <c r="I344" s="86">
        <v>32622.712983968566</v>
      </c>
      <c r="J344" s="86">
        <v>34456.819336268527</v>
      </c>
      <c r="K344" s="86">
        <v>159574.56</v>
      </c>
      <c r="L344" s="86"/>
      <c r="M344" s="88">
        <v>159574.56</v>
      </c>
      <c r="N344" s="66"/>
    </row>
    <row r="345" spans="1:14">
      <c r="A345" s="90" t="s">
        <v>329</v>
      </c>
      <c r="B345" s="90" t="s">
        <v>741</v>
      </c>
      <c r="C345" s="116">
        <v>151.39503400000001</v>
      </c>
      <c r="D345" s="87">
        <v>1562</v>
      </c>
      <c r="E345" s="91">
        <v>9.6923840000000006</v>
      </c>
      <c r="F345" s="86">
        <v>109552.78862939255</v>
      </c>
      <c r="G345" s="86"/>
      <c r="H345" s="86">
        <v>0</v>
      </c>
      <c r="I345" s="86">
        <v>34172.072496293651</v>
      </c>
      <c r="J345" s="86">
        <v>36233.889985548522</v>
      </c>
      <c r="K345" s="86">
        <v>179958.75</v>
      </c>
      <c r="L345" s="86"/>
      <c r="M345" s="88">
        <v>179958.75</v>
      </c>
      <c r="N345" s="66"/>
    </row>
    <row r="346" spans="1:14">
      <c r="A346" s="90" t="s">
        <v>330</v>
      </c>
      <c r="B346" s="90" t="s">
        <v>424</v>
      </c>
      <c r="C346" s="116">
        <v>210.411765</v>
      </c>
      <c r="D346" s="87">
        <v>3608</v>
      </c>
      <c r="E346" s="91">
        <v>5.8318120000000002</v>
      </c>
      <c r="F346" s="86">
        <v>155865.96829830602</v>
      </c>
      <c r="G346" s="86">
        <v>37779</v>
      </c>
      <c r="H346" s="86">
        <v>0</v>
      </c>
      <c r="I346" s="86">
        <v>47711.340767353438</v>
      </c>
      <c r="J346" s="86">
        <v>50606.689906891595</v>
      </c>
      <c r="K346" s="86">
        <v>254184</v>
      </c>
      <c r="L346" s="86"/>
      <c r="M346" s="88">
        <v>254184</v>
      </c>
      <c r="N346" s="66"/>
    </row>
    <row r="347" spans="1:14">
      <c r="A347" s="90" t="s">
        <v>331</v>
      </c>
      <c r="B347" s="90" t="s">
        <v>742</v>
      </c>
      <c r="C347" s="116">
        <v>22</v>
      </c>
      <c r="D347" s="87">
        <v>123</v>
      </c>
      <c r="E347" s="91">
        <v>17.886178999999998</v>
      </c>
      <c r="F347" s="86">
        <v>16124.491180978308</v>
      </c>
      <c r="G347" s="86"/>
      <c r="H347" s="86">
        <v>3956.9514660564982</v>
      </c>
      <c r="I347" s="86">
        <v>5918.6924704867588</v>
      </c>
      <c r="J347" s="86">
        <v>6117.8493886608467</v>
      </c>
      <c r="K347" s="86">
        <v>32117.98</v>
      </c>
      <c r="L347" s="86"/>
      <c r="M347" s="88">
        <v>32117.98</v>
      </c>
      <c r="N347" s="66"/>
    </row>
    <row r="348" spans="1:14">
      <c r="A348" s="90" t="s">
        <v>332</v>
      </c>
      <c r="B348" s="90" t="s">
        <v>743</v>
      </c>
      <c r="C348" s="116">
        <v>41.085270999999999</v>
      </c>
      <c r="D348" s="87">
        <v>1634</v>
      </c>
      <c r="E348" s="91">
        <v>2.5143979999999999</v>
      </c>
      <c r="F348" s="86">
        <v>26472.113644208832</v>
      </c>
      <c r="G348" s="86"/>
      <c r="H348" s="86">
        <v>0</v>
      </c>
      <c r="I348" s="86">
        <v>0</v>
      </c>
      <c r="J348" s="86">
        <v>0</v>
      </c>
      <c r="K348" s="86">
        <v>26472.11</v>
      </c>
      <c r="L348" s="86"/>
      <c r="M348" s="88">
        <v>26472.11</v>
      </c>
      <c r="N348" s="66"/>
    </row>
    <row r="349" spans="1:14">
      <c r="A349" s="90" t="s">
        <v>333</v>
      </c>
      <c r="B349" s="90" t="s">
        <v>744</v>
      </c>
      <c r="C349" s="116">
        <v>193.46987999999999</v>
      </c>
      <c r="D349" s="87">
        <v>4285</v>
      </c>
      <c r="E349" s="91">
        <v>4.5150499999999996</v>
      </c>
      <c r="F349" s="86">
        <v>154943.33153193007</v>
      </c>
      <c r="G349" s="86"/>
      <c r="H349" s="86">
        <v>0</v>
      </c>
      <c r="I349" s="86">
        <v>0</v>
      </c>
      <c r="J349" s="86">
        <v>0</v>
      </c>
      <c r="K349" s="86">
        <v>154943.32999999999</v>
      </c>
      <c r="L349" s="86"/>
      <c r="M349" s="88">
        <v>154943.32999999999</v>
      </c>
      <c r="N349" s="66"/>
    </row>
    <row r="350" spans="1:14">
      <c r="A350" s="90" t="s">
        <v>334</v>
      </c>
      <c r="B350" s="90" t="s">
        <v>745</v>
      </c>
      <c r="C350" s="116">
        <v>58.232044000000002</v>
      </c>
      <c r="D350" s="87">
        <v>1244</v>
      </c>
      <c r="E350" s="91">
        <v>4.6810320000000001</v>
      </c>
      <c r="F350" s="86">
        <v>36946.486002520323</v>
      </c>
      <c r="G350" s="86"/>
      <c r="H350" s="86">
        <v>0</v>
      </c>
      <c r="I350" s="86">
        <v>0</v>
      </c>
      <c r="J350" s="86">
        <v>0</v>
      </c>
      <c r="K350" s="86">
        <v>36946.49</v>
      </c>
      <c r="L350" s="86"/>
      <c r="M350" s="88">
        <v>36946.49</v>
      </c>
      <c r="N350" s="66"/>
    </row>
    <row r="351" spans="1:14">
      <c r="A351" s="90" t="s">
        <v>335</v>
      </c>
      <c r="B351" s="90" t="s">
        <v>437</v>
      </c>
      <c r="C351" s="116">
        <v>247.50872100000001</v>
      </c>
      <c r="D351" s="87">
        <v>3247</v>
      </c>
      <c r="E351" s="91">
        <v>7.6226890000000003</v>
      </c>
      <c r="F351" s="86">
        <v>155275.67666829782</v>
      </c>
      <c r="G351" s="86"/>
      <c r="H351" s="86">
        <v>0</v>
      </c>
      <c r="I351" s="86">
        <v>55287.685604796636</v>
      </c>
      <c r="J351" s="86">
        <v>58342.627912932789</v>
      </c>
      <c r="K351" s="86">
        <v>268905.99</v>
      </c>
      <c r="L351" s="86"/>
      <c r="M351" s="88">
        <v>268905.99</v>
      </c>
      <c r="N351" s="66"/>
    </row>
    <row r="352" spans="1:14">
      <c r="A352" s="90" t="s">
        <v>336</v>
      </c>
      <c r="B352" s="90" t="s">
        <v>746</v>
      </c>
      <c r="C352" s="116">
        <v>76.743902000000006</v>
      </c>
      <c r="D352" s="87">
        <v>889</v>
      </c>
      <c r="E352" s="91">
        <v>8.6326099999999997</v>
      </c>
      <c r="F352" s="86">
        <v>49802.909265271352</v>
      </c>
      <c r="G352" s="86"/>
      <c r="H352" s="86">
        <v>0</v>
      </c>
      <c r="I352" s="86">
        <v>17176.733729274332</v>
      </c>
      <c r="J352" s="86">
        <v>18166.034379290271</v>
      </c>
      <c r="K352" s="86">
        <v>85145.68</v>
      </c>
      <c r="L352" s="86"/>
      <c r="M352" s="88">
        <v>85145.68</v>
      </c>
      <c r="N352" s="66"/>
    </row>
    <row r="353" spans="1:14">
      <c r="A353" s="90" t="s">
        <v>337</v>
      </c>
      <c r="B353" s="90" t="s">
        <v>425</v>
      </c>
      <c r="C353" s="116">
        <v>244.072046</v>
      </c>
      <c r="D353" s="87">
        <v>2738</v>
      </c>
      <c r="E353" s="91">
        <v>8.9142460000000003</v>
      </c>
      <c r="F353" s="86">
        <v>155661.56673247751</v>
      </c>
      <c r="G353" s="86">
        <v>35715</v>
      </c>
      <c r="H353" s="86">
        <v>0</v>
      </c>
      <c r="I353" s="86">
        <v>54606.168173685925</v>
      </c>
      <c r="J353" s="86">
        <v>57647.317014920474</v>
      </c>
      <c r="K353" s="86">
        <v>267915.05</v>
      </c>
      <c r="L353" s="86"/>
      <c r="M353" s="88">
        <v>267915.05</v>
      </c>
      <c r="N353" s="66"/>
    </row>
    <row r="354" spans="1:14">
      <c r="A354" s="90" t="s">
        <v>338</v>
      </c>
      <c r="B354" s="90" t="s">
        <v>747</v>
      </c>
      <c r="C354" s="116">
        <v>108.213115</v>
      </c>
      <c r="D354" s="87">
        <v>722</v>
      </c>
      <c r="E354" s="91">
        <v>14.987966</v>
      </c>
      <c r="F354" s="86">
        <v>69094.149342925666</v>
      </c>
      <c r="G354" s="86"/>
      <c r="H354" s="86">
        <v>15875.465165136124</v>
      </c>
      <c r="I354" s="86">
        <v>24197.699518462279</v>
      </c>
      <c r="J354" s="86">
        <v>25542.488210746928</v>
      </c>
      <c r="K354" s="86">
        <v>134709.79999999999</v>
      </c>
      <c r="L354" s="86"/>
      <c r="M354" s="88">
        <v>134709.79999999999</v>
      </c>
      <c r="N354" s="66"/>
    </row>
    <row r="355" spans="1:14">
      <c r="A355" s="90" t="s">
        <v>339</v>
      </c>
      <c r="B355" s="90" t="s">
        <v>748</v>
      </c>
      <c r="C355" s="116">
        <v>131.65634700000001</v>
      </c>
      <c r="D355" s="87">
        <v>1897</v>
      </c>
      <c r="E355" s="91">
        <v>6.9402400000000002</v>
      </c>
      <c r="F355" s="86">
        <v>84105.29242576519</v>
      </c>
      <c r="G355" s="86"/>
      <c r="H355" s="86">
        <v>0</v>
      </c>
      <c r="I355" s="86">
        <v>29587.097189634587</v>
      </c>
      <c r="J355" s="86">
        <v>31267.85254639051</v>
      </c>
      <c r="K355" s="86">
        <v>144960.24</v>
      </c>
      <c r="L355" s="86"/>
      <c r="M355" s="88">
        <v>144960.24</v>
      </c>
      <c r="N355" s="66"/>
    </row>
    <row r="356" spans="1:14">
      <c r="A356" s="90" t="s">
        <v>461</v>
      </c>
      <c r="B356" s="90" t="s">
        <v>749</v>
      </c>
      <c r="C356" s="116">
        <v>63.293022999999998</v>
      </c>
      <c r="D356" s="87">
        <v>1105</v>
      </c>
      <c r="E356" s="91">
        <v>5.727875</v>
      </c>
      <c r="F356" s="86">
        <v>43799.50978109226</v>
      </c>
      <c r="G356" s="86"/>
      <c r="H356" s="86">
        <v>0</v>
      </c>
      <c r="I356" s="86">
        <v>14521.808514705011</v>
      </c>
      <c r="J356" s="86">
        <v>15249.709599620413</v>
      </c>
      <c r="K356" s="86">
        <v>73571.03</v>
      </c>
      <c r="L356" s="86"/>
      <c r="M356" s="88">
        <v>73571.03</v>
      </c>
      <c r="N356" s="66"/>
    </row>
    <row r="357" spans="1:14">
      <c r="A357" s="90" t="s">
        <v>340</v>
      </c>
      <c r="B357" s="90" t="s">
        <v>750</v>
      </c>
      <c r="C357" s="116">
        <v>152</v>
      </c>
      <c r="D357" s="87">
        <v>935</v>
      </c>
      <c r="E357" s="91">
        <v>16.256684</v>
      </c>
      <c r="F357" s="86">
        <v>97670.552169436443</v>
      </c>
      <c r="G357" s="86"/>
      <c r="H357" s="86">
        <v>21524.461279973955</v>
      </c>
      <c r="I357" s="86">
        <v>35261.426285025911</v>
      </c>
      <c r="J357" s="86">
        <v>36911.37853828333</v>
      </c>
      <c r="K357" s="86">
        <v>191367.82</v>
      </c>
      <c r="L357" s="86"/>
      <c r="M357" s="88">
        <v>191367.82</v>
      </c>
      <c r="N357" s="66"/>
    </row>
    <row r="358" spans="1:14">
      <c r="A358" s="90" t="s">
        <v>341</v>
      </c>
      <c r="B358" s="90" t="s">
        <v>855</v>
      </c>
      <c r="C358" s="116">
        <v>212.42741899999999</v>
      </c>
      <c r="D358" s="87">
        <v>1926</v>
      </c>
      <c r="E358" s="91">
        <v>11.029461</v>
      </c>
      <c r="F358" s="86">
        <v>135452.82678647756</v>
      </c>
      <c r="G358" s="86"/>
      <c r="H358" s="86">
        <v>0</v>
      </c>
      <c r="I358" s="86">
        <v>47292.296914657112</v>
      </c>
      <c r="J358" s="86">
        <v>49942.594293057329</v>
      </c>
      <c r="K358" s="86">
        <v>232687.72</v>
      </c>
      <c r="L358" s="86"/>
      <c r="M358" s="88">
        <v>232687.72</v>
      </c>
      <c r="N358" s="66"/>
    </row>
    <row r="359" spans="1:14">
      <c r="A359" s="90" t="s">
        <v>342</v>
      </c>
      <c r="B359" s="90" t="s">
        <v>751</v>
      </c>
      <c r="C359" s="116">
        <v>244.77643</v>
      </c>
      <c r="D359" s="87">
        <v>1967</v>
      </c>
      <c r="E359" s="91">
        <v>12.44415</v>
      </c>
      <c r="F359" s="86">
        <v>155247.45495766273</v>
      </c>
      <c r="G359" s="86"/>
      <c r="H359" s="86">
        <v>0</v>
      </c>
      <c r="I359" s="86">
        <v>54531.266840126598</v>
      </c>
      <c r="J359" s="86">
        <v>57508.467655473069</v>
      </c>
      <c r="K359" s="86">
        <v>267287.19</v>
      </c>
      <c r="L359" s="86"/>
      <c r="M359" s="88">
        <v>267287.19</v>
      </c>
      <c r="N359" s="66"/>
    </row>
    <row r="360" spans="1:14">
      <c r="A360" s="90" t="s">
        <v>343</v>
      </c>
      <c r="B360" s="90" t="s">
        <v>752</v>
      </c>
      <c r="C360" s="116">
        <v>121.113801</v>
      </c>
      <c r="D360" s="87">
        <v>1656</v>
      </c>
      <c r="E360" s="91">
        <v>7.3136349999999997</v>
      </c>
      <c r="F360" s="86">
        <v>91994.793533517324</v>
      </c>
      <c r="G360" s="86"/>
      <c r="H360" s="86">
        <v>0</v>
      </c>
      <c r="I360" s="86">
        <v>30401.776552467203</v>
      </c>
      <c r="J360" s="86">
        <v>31687.959934734616</v>
      </c>
      <c r="K360" s="86">
        <v>154084.53</v>
      </c>
      <c r="L360" s="86"/>
      <c r="M360" s="88">
        <v>154084.53</v>
      </c>
      <c r="N360" s="66"/>
    </row>
    <row r="361" spans="1:14">
      <c r="A361" s="90" t="s">
        <v>344</v>
      </c>
      <c r="B361" s="90" t="s">
        <v>753</v>
      </c>
      <c r="C361" s="116">
        <v>237.96153799999999</v>
      </c>
      <c r="D361" s="87">
        <v>3292</v>
      </c>
      <c r="E361" s="91">
        <v>7.2284790000000001</v>
      </c>
      <c r="F361" s="86">
        <v>194285.6650360834</v>
      </c>
      <c r="G361" s="86"/>
      <c r="H361" s="86">
        <v>0</v>
      </c>
      <c r="I361" s="86">
        <v>60745.847883512601</v>
      </c>
      <c r="J361" s="86">
        <v>63346.857626198827</v>
      </c>
      <c r="K361" s="86">
        <v>318378.37</v>
      </c>
      <c r="L361" s="86"/>
      <c r="M361" s="88">
        <v>318378.37</v>
      </c>
      <c r="N361" s="66"/>
    </row>
    <row r="362" spans="1:14">
      <c r="A362" s="90" t="s">
        <v>345</v>
      </c>
      <c r="B362" s="90" t="s">
        <v>754</v>
      </c>
      <c r="C362" s="116">
        <v>29.299064999999999</v>
      </c>
      <c r="D362" s="87">
        <v>345</v>
      </c>
      <c r="E362" s="91">
        <v>8.492483</v>
      </c>
      <c r="F362" s="86">
        <v>18003.784914812146</v>
      </c>
      <c r="G362" s="86"/>
      <c r="H362" s="86">
        <v>0</v>
      </c>
      <c r="I362" s="86">
        <v>6509.2456449539222</v>
      </c>
      <c r="J362" s="86">
        <v>6858.176724345738</v>
      </c>
      <c r="K362" s="86">
        <v>31371.21</v>
      </c>
      <c r="L362" s="86"/>
      <c r="M362" s="88">
        <v>31371.21</v>
      </c>
      <c r="N362" s="66"/>
    </row>
    <row r="363" spans="1:14">
      <c r="A363" s="90" t="s">
        <v>346</v>
      </c>
      <c r="B363" s="90" t="s">
        <v>438</v>
      </c>
      <c r="C363" s="116">
        <v>409.658773</v>
      </c>
      <c r="D363" s="87">
        <v>7534</v>
      </c>
      <c r="E363" s="91">
        <v>5.4374669999999998</v>
      </c>
      <c r="F363" s="86">
        <v>261971.36548568512</v>
      </c>
      <c r="G363" s="86">
        <v>51159</v>
      </c>
      <c r="H363" s="86">
        <v>0</v>
      </c>
      <c r="I363" s="86">
        <v>91780.646537731169</v>
      </c>
      <c r="J363" s="86">
        <v>96903.522597153991</v>
      </c>
      <c r="K363" s="86">
        <v>450655.53</v>
      </c>
      <c r="L363" s="86"/>
      <c r="M363" s="88">
        <v>450655.53</v>
      </c>
      <c r="N363" s="66"/>
    </row>
    <row r="364" spans="1:14">
      <c r="A364" s="90" t="s">
        <v>347</v>
      </c>
      <c r="B364" s="90" t="s">
        <v>755</v>
      </c>
      <c r="C364" s="116">
        <v>252.816092</v>
      </c>
      <c r="D364" s="87">
        <v>1388</v>
      </c>
      <c r="E364" s="91">
        <v>18.214416</v>
      </c>
      <c r="F364" s="86">
        <v>162823.86311014401</v>
      </c>
      <c r="G364" s="86"/>
      <c r="H364" s="86">
        <v>38012.508884273593</v>
      </c>
      <c r="I364" s="86">
        <v>62773.001661473674</v>
      </c>
      <c r="J364" s="86">
        <v>64170.017962827762</v>
      </c>
      <c r="K364" s="86">
        <v>327779.39</v>
      </c>
      <c r="L364" s="86"/>
      <c r="M364" s="88">
        <v>327779.39</v>
      </c>
      <c r="N364" s="66"/>
    </row>
    <row r="365" spans="1:14">
      <c r="A365" s="90" t="s">
        <v>348</v>
      </c>
      <c r="B365" s="90" t="s">
        <v>756</v>
      </c>
      <c r="C365" s="116">
        <v>313.17311599999999</v>
      </c>
      <c r="D365" s="87">
        <v>4285</v>
      </c>
      <c r="E365" s="91">
        <v>7.3085909999999998</v>
      </c>
      <c r="F365" s="86">
        <v>197183.2704697203</v>
      </c>
      <c r="G365" s="86"/>
      <c r="H365" s="86">
        <v>0</v>
      </c>
      <c r="I365" s="86">
        <v>70014.12257723372</v>
      </c>
      <c r="J365" s="86">
        <v>73898.683973157589</v>
      </c>
      <c r="K365" s="86">
        <v>341096.08</v>
      </c>
      <c r="L365" s="86"/>
      <c r="M365" s="88">
        <v>341096.08</v>
      </c>
      <c r="N365" s="66"/>
    </row>
    <row r="366" spans="1:14">
      <c r="A366" s="90" t="s">
        <v>349</v>
      </c>
      <c r="B366" s="90" t="s">
        <v>757</v>
      </c>
      <c r="C366" s="116">
        <v>111.983797</v>
      </c>
      <c r="D366" s="87">
        <v>1103</v>
      </c>
      <c r="E366" s="91">
        <v>10.152656</v>
      </c>
      <c r="F366" s="86">
        <v>78396.134286510103</v>
      </c>
      <c r="G366" s="86"/>
      <c r="H366" s="86">
        <v>10035.552309445126</v>
      </c>
      <c r="I366" s="86">
        <v>22731.452029030414</v>
      </c>
      <c r="J366" s="86">
        <v>24070.902261213101</v>
      </c>
      <c r="K366" s="86">
        <v>135234.04</v>
      </c>
      <c r="L366" s="86"/>
      <c r="M366" s="88">
        <v>135234.04</v>
      </c>
      <c r="N366" s="66"/>
    </row>
    <row r="367" spans="1:14">
      <c r="A367" s="90" t="s">
        <v>350</v>
      </c>
      <c r="B367" s="90" t="s">
        <v>773</v>
      </c>
      <c r="C367" s="116">
        <v>65.349317999999997</v>
      </c>
      <c r="D367" s="87">
        <v>1206</v>
      </c>
      <c r="E367" s="91">
        <v>5.4186829999999997</v>
      </c>
      <c r="F367" s="86">
        <v>41705.926796060681</v>
      </c>
      <c r="G367" s="86"/>
      <c r="H367" s="86">
        <v>0</v>
      </c>
      <c r="I367" s="86">
        <v>12928.821656957578</v>
      </c>
      <c r="J367" s="86">
        <v>13667.729927304501</v>
      </c>
      <c r="K367" s="86">
        <v>68302.48</v>
      </c>
      <c r="L367" s="86"/>
      <c r="M367" s="88">
        <v>68302.48</v>
      </c>
      <c r="N367" s="66"/>
    </row>
    <row r="368" spans="1:14">
      <c r="A368" s="90" t="s">
        <v>351</v>
      </c>
      <c r="B368" s="90" t="s">
        <v>758</v>
      </c>
      <c r="C368" s="116">
        <v>95.699717000000007</v>
      </c>
      <c r="D368" s="87">
        <v>867</v>
      </c>
      <c r="E368" s="91">
        <v>11.038029999999999</v>
      </c>
      <c r="F368" s="86">
        <v>61912.863047586499</v>
      </c>
      <c r="G368" s="86"/>
      <c r="H368" s="86">
        <v>0</v>
      </c>
      <c r="I368" s="86">
        <v>18966.472031840967</v>
      </c>
      <c r="J368" s="86">
        <v>20074.594451531098</v>
      </c>
      <c r="K368" s="86">
        <v>100953.93</v>
      </c>
      <c r="L368" s="86"/>
      <c r="M368" s="88">
        <v>100953.93</v>
      </c>
      <c r="N368" s="66"/>
    </row>
    <row r="369" spans="1:14">
      <c r="A369" s="90" t="s">
        <v>352</v>
      </c>
      <c r="B369" s="90" t="s">
        <v>774</v>
      </c>
      <c r="C369" s="116">
        <v>176.74712</v>
      </c>
      <c r="D369" s="87">
        <v>1303</v>
      </c>
      <c r="E369" s="91">
        <v>13.564629</v>
      </c>
      <c r="F369" s="86">
        <v>110458.83751076361</v>
      </c>
      <c r="G369" s="86"/>
      <c r="H369" s="86">
        <v>0</v>
      </c>
      <c r="I369" s="86">
        <v>44006.276007515764</v>
      </c>
      <c r="J369" s="86">
        <v>46437.602155683227</v>
      </c>
      <c r="K369" s="86">
        <v>200902.72</v>
      </c>
      <c r="L369" s="86"/>
      <c r="M369" s="88">
        <v>200902.72</v>
      </c>
      <c r="N369" s="66"/>
    </row>
    <row r="370" spans="1:14">
      <c r="A370" s="90" t="s">
        <v>353</v>
      </c>
      <c r="B370" s="90" t="s">
        <v>759</v>
      </c>
      <c r="C370" s="116">
        <v>90.823145999999994</v>
      </c>
      <c r="D370" s="87">
        <v>621</v>
      </c>
      <c r="E370" s="91">
        <v>14.625305000000001</v>
      </c>
      <c r="F370" s="86">
        <v>78243.02870498941</v>
      </c>
      <c r="G370" s="86"/>
      <c r="H370" s="86">
        <v>15759</v>
      </c>
      <c r="I370" s="86">
        <v>27227.879999999997</v>
      </c>
      <c r="J370" s="86">
        <v>29249.774999999998</v>
      </c>
      <c r="K370" s="86">
        <v>150479.67999999999</v>
      </c>
      <c r="L370" s="86"/>
      <c r="M370" s="88">
        <v>150479.67999999999</v>
      </c>
      <c r="N370" s="66"/>
    </row>
    <row r="371" spans="1:14">
      <c r="A371" s="90" t="s">
        <v>871</v>
      </c>
      <c r="B371" s="90" t="s">
        <v>903</v>
      </c>
      <c r="C371" s="116">
        <v>149.00756200000001</v>
      </c>
      <c r="D371" s="87">
        <v>1307</v>
      </c>
      <c r="E371" s="91">
        <v>11.400732</v>
      </c>
      <c r="F371" s="86">
        <v>92745.302647018238</v>
      </c>
      <c r="G371" s="86"/>
      <c r="H371" s="86">
        <v>0</v>
      </c>
      <c r="I371" s="86">
        <v>34252.064851475057</v>
      </c>
      <c r="J371" s="86">
        <v>36538.471010106165</v>
      </c>
      <c r="K371" s="86">
        <v>163535.84</v>
      </c>
      <c r="L371" s="86"/>
      <c r="M371" s="88">
        <v>163535.84</v>
      </c>
      <c r="N371" s="66"/>
    </row>
    <row r="372" spans="1:14">
      <c r="A372" s="90" t="s">
        <v>354</v>
      </c>
      <c r="B372" s="90" t="s">
        <v>0</v>
      </c>
      <c r="C372" s="116">
        <v>96.864129000000005</v>
      </c>
      <c r="D372" s="87">
        <v>481</v>
      </c>
      <c r="E372" s="91">
        <v>20.138072000000001</v>
      </c>
      <c r="F372" s="86">
        <v>62176.940865911456</v>
      </c>
      <c r="G372" s="86"/>
      <c r="H372" s="86">
        <v>10696.86</v>
      </c>
      <c r="I372" s="86">
        <v>24005.068728868991</v>
      </c>
      <c r="J372" s="86">
        <v>24639.459414497898</v>
      </c>
      <c r="K372" s="86">
        <v>121518.33</v>
      </c>
      <c r="L372" s="86"/>
      <c r="M372" s="88">
        <v>121518.33</v>
      </c>
      <c r="N372" s="66"/>
    </row>
    <row r="373" spans="1:14">
      <c r="A373" s="90" t="s">
        <v>355</v>
      </c>
      <c r="B373" s="90" t="s">
        <v>775</v>
      </c>
      <c r="C373" s="116">
        <v>266.97705000000002</v>
      </c>
      <c r="D373" s="87">
        <v>1394</v>
      </c>
      <c r="E373" s="91">
        <v>19.151869000000001</v>
      </c>
      <c r="F373" s="86">
        <v>170916.09695595977</v>
      </c>
      <c r="G373" s="86"/>
      <c r="H373" s="86">
        <v>37383.587315353441</v>
      </c>
      <c r="I373" s="86">
        <v>90755.451363486616</v>
      </c>
      <c r="J373" s="86">
        <v>101901.35423163237</v>
      </c>
      <c r="K373" s="86">
        <v>400956.49</v>
      </c>
      <c r="L373" s="86"/>
      <c r="M373" s="88">
        <v>400956.49</v>
      </c>
      <c r="N373" s="66"/>
    </row>
    <row r="374" spans="1:14">
      <c r="A374" s="90" t="s">
        <v>356</v>
      </c>
      <c r="B374" s="90" t="s">
        <v>776</v>
      </c>
      <c r="C374" s="116">
        <v>440.46279399999997</v>
      </c>
      <c r="D374" s="87">
        <v>1473</v>
      </c>
      <c r="E374" s="91">
        <v>29.902429999999999</v>
      </c>
      <c r="F374" s="86">
        <v>278166.24403850478</v>
      </c>
      <c r="G374" s="86"/>
      <c r="H374" s="86">
        <v>62377.525253758322</v>
      </c>
      <c r="I374" s="86">
        <v>170065.25240133106</v>
      </c>
      <c r="J374" s="86">
        <v>204279.7686236556</v>
      </c>
      <c r="K374" s="86">
        <v>714888.79</v>
      </c>
      <c r="L374" s="86"/>
      <c r="M374" s="88">
        <v>714888.79</v>
      </c>
      <c r="N374" s="66"/>
    </row>
    <row r="375" spans="1:14">
      <c r="A375" s="90" t="s">
        <v>357</v>
      </c>
      <c r="B375" s="90" t="s">
        <v>777</v>
      </c>
      <c r="C375" s="116">
        <v>406.01191599999999</v>
      </c>
      <c r="D375" s="87">
        <v>2154</v>
      </c>
      <c r="E375" s="91">
        <v>18.849207</v>
      </c>
      <c r="F375" s="86">
        <v>268641.53330864199</v>
      </c>
      <c r="G375" s="86"/>
      <c r="H375" s="86">
        <v>58693.118691023585</v>
      </c>
      <c r="I375" s="86">
        <v>144326.97955443524</v>
      </c>
      <c r="J375" s="86">
        <v>163604.1152530525</v>
      </c>
      <c r="K375" s="86">
        <v>635265.75</v>
      </c>
      <c r="L375" s="86"/>
      <c r="M375" s="88">
        <v>635265.75</v>
      </c>
      <c r="N375" s="66"/>
    </row>
    <row r="376" spans="1:14">
      <c r="A376" s="90" t="s">
        <v>358</v>
      </c>
      <c r="B376" s="90" t="s">
        <v>760</v>
      </c>
      <c r="C376" s="116">
        <v>355.213795</v>
      </c>
      <c r="D376" s="87">
        <v>2159</v>
      </c>
      <c r="E376" s="91">
        <v>16.4527</v>
      </c>
      <c r="F376" s="86">
        <v>236726.99992932312</v>
      </c>
      <c r="G376" s="86"/>
      <c r="H376" s="86">
        <v>51706.814055475021</v>
      </c>
      <c r="I376" s="86">
        <v>116634.55609126335</v>
      </c>
      <c r="J376" s="86">
        <v>129588.80274022295</v>
      </c>
      <c r="K376" s="86">
        <v>534657.17000000004</v>
      </c>
      <c r="L376" s="86"/>
      <c r="M376" s="88">
        <v>534657.17000000004</v>
      </c>
      <c r="N376" s="66"/>
    </row>
    <row r="377" spans="1:14">
      <c r="A377" s="90" t="s">
        <v>359</v>
      </c>
      <c r="B377" s="90" t="s">
        <v>1</v>
      </c>
      <c r="C377" s="116">
        <v>121.236227</v>
      </c>
      <c r="D377" s="87">
        <v>717</v>
      </c>
      <c r="E377" s="91">
        <v>16.908818</v>
      </c>
      <c r="F377" s="86">
        <v>101137.79943573321</v>
      </c>
      <c r="G377" s="86"/>
      <c r="H377" s="86">
        <v>18913.5</v>
      </c>
      <c r="I377" s="86">
        <v>32957.280000000006</v>
      </c>
      <c r="J377" s="86">
        <v>35750.97</v>
      </c>
      <c r="K377" s="86">
        <v>188759.55</v>
      </c>
      <c r="L377" s="86"/>
      <c r="M377" s="88">
        <v>188759.55</v>
      </c>
      <c r="N377" s="66"/>
    </row>
    <row r="378" spans="1:14">
      <c r="A378" s="90" t="s">
        <v>360</v>
      </c>
      <c r="B378" s="90" t="s">
        <v>761</v>
      </c>
      <c r="C378" s="116">
        <v>78.380897000000004</v>
      </c>
      <c r="D378" s="87">
        <v>582</v>
      </c>
      <c r="E378" s="91">
        <v>13.467508</v>
      </c>
      <c r="F378" s="86">
        <v>59270.054321324089</v>
      </c>
      <c r="G378" s="86"/>
      <c r="H378" s="86">
        <v>1904.85</v>
      </c>
      <c r="I378" s="86">
        <v>15600.645</v>
      </c>
      <c r="J378" s="86">
        <v>17571.285</v>
      </c>
      <c r="K378" s="86">
        <v>94346.83</v>
      </c>
      <c r="L378" s="86"/>
      <c r="M378" s="88">
        <v>94346.83</v>
      </c>
      <c r="N378" s="66"/>
    </row>
    <row r="379" spans="1:14">
      <c r="A379" s="90" t="s">
        <v>361</v>
      </c>
      <c r="B379" s="90" t="s">
        <v>762</v>
      </c>
      <c r="C379" s="116">
        <v>202.86776800000001</v>
      </c>
      <c r="D379" s="87">
        <v>1428</v>
      </c>
      <c r="E379" s="91">
        <v>14.206426</v>
      </c>
      <c r="F379" s="86">
        <v>128024.01190063839</v>
      </c>
      <c r="G379" s="86"/>
      <c r="H379" s="86">
        <v>22505.59989873863</v>
      </c>
      <c r="I379" s="86">
        <v>57455.99858665825</v>
      </c>
      <c r="J379" s="86">
        <v>61389.886577327081</v>
      </c>
      <c r="K379" s="86">
        <v>269375.5</v>
      </c>
      <c r="L379" s="86"/>
      <c r="M379" s="88">
        <v>269375.5</v>
      </c>
      <c r="N379" s="66"/>
    </row>
    <row r="380" spans="1:14">
      <c r="A380" s="90" t="s">
        <v>362</v>
      </c>
      <c r="B380" s="90" t="s">
        <v>778</v>
      </c>
      <c r="C380" s="116">
        <v>71.829701999999997</v>
      </c>
      <c r="D380" s="87">
        <v>454</v>
      </c>
      <c r="E380" s="91">
        <v>15.82152</v>
      </c>
      <c r="F380" s="86">
        <v>45651.721920274722</v>
      </c>
      <c r="G380" s="86"/>
      <c r="H380" s="86">
        <v>10009.593307511906</v>
      </c>
      <c r="I380" s="86">
        <v>19198.567081523488</v>
      </c>
      <c r="J380" s="86">
        <v>20314.203963054089</v>
      </c>
      <c r="K380" s="86">
        <v>95174.09</v>
      </c>
      <c r="L380" s="86"/>
      <c r="M380" s="88">
        <v>95174.09</v>
      </c>
      <c r="N380" s="66"/>
    </row>
    <row r="381" spans="1:14">
      <c r="A381" s="90" t="s">
        <v>363</v>
      </c>
      <c r="B381" s="90" t="s">
        <v>763</v>
      </c>
      <c r="C381" s="116">
        <v>77.874515000000002</v>
      </c>
      <c r="D381" s="87">
        <v>731</v>
      </c>
      <c r="E381" s="91">
        <v>10.653148</v>
      </c>
      <c r="F381" s="86">
        <v>52757.348294972915</v>
      </c>
      <c r="G381" s="86"/>
      <c r="H381" s="86">
        <v>0</v>
      </c>
      <c r="I381" s="86">
        <v>14842.506759768574</v>
      </c>
      <c r="J381" s="86">
        <v>15479.686927572811</v>
      </c>
      <c r="K381" s="86">
        <v>83079.539999999994</v>
      </c>
      <c r="L381" s="86"/>
      <c r="M381" s="88">
        <v>83079.539999999994</v>
      </c>
      <c r="N381" s="66"/>
    </row>
    <row r="382" spans="1:14">
      <c r="A382" s="90" t="s">
        <v>364</v>
      </c>
      <c r="B382" s="90" t="s">
        <v>779</v>
      </c>
      <c r="C382" s="116">
        <v>210.646389</v>
      </c>
      <c r="D382" s="87">
        <v>1261</v>
      </c>
      <c r="E382" s="91">
        <v>16.704709999999999</v>
      </c>
      <c r="F382" s="86">
        <v>138255.33779451196</v>
      </c>
      <c r="G382" s="86"/>
      <c r="H382" s="86">
        <v>24482.811777470295</v>
      </c>
      <c r="I382" s="86">
        <v>59377.99834133999</v>
      </c>
      <c r="J382" s="86">
        <v>66074.155638059616</v>
      </c>
      <c r="K382" s="86">
        <v>288190.3</v>
      </c>
      <c r="L382" s="86"/>
      <c r="M382" s="88">
        <v>288190.3</v>
      </c>
      <c r="N382" s="66"/>
    </row>
    <row r="383" spans="1:14">
      <c r="A383" s="90" t="s">
        <v>365</v>
      </c>
      <c r="B383" s="90" t="s">
        <v>764</v>
      </c>
      <c r="C383" s="116">
        <v>45.789532999999999</v>
      </c>
      <c r="D383" s="87">
        <v>546</v>
      </c>
      <c r="E383" s="91">
        <v>8.3863610000000008</v>
      </c>
      <c r="F383" s="86">
        <v>30038.711182754603</v>
      </c>
      <c r="G383" s="86"/>
      <c r="H383" s="86">
        <v>0</v>
      </c>
      <c r="I383" s="86">
        <v>8589.2095766043476</v>
      </c>
      <c r="J383" s="86">
        <v>9092.6092841073223</v>
      </c>
      <c r="K383" s="86">
        <v>47720.53</v>
      </c>
      <c r="L383" s="86"/>
      <c r="M383" s="88">
        <v>47720.53</v>
      </c>
      <c r="N383" s="66"/>
    </row>
    <row r="384" spans="1:14">
      <c r="A384" s="90" t="s">
        <v>366</v>
      </c>
      <c r="B384" s="90" t="s">
        <v>765</v>
      </c>
      <c r="C384" s="116">
        <v>117.987177</v>
      </c>
      <c r="D384" s="87">
        <v>617</v>
      </c>
      <c r="E384" s="91">
        <v>19.122719</v>
      </c>
      <c r="F384" s="86">
        <v>76078.782576275436</v>
      </c>
      <c r="G384" s="86"/>
      <c r="H384" s="86">
        <v>10631.716780637309</v>
      </c>
      <c r="I384" s="86">
        <v>28128.959542830158</v>
      </c>
      <c r="J384" s="86">
        <v>29339.301651958049</v>
      </c>
      <c r="K384" s="86">
        <v>144178.76</v>
      </c>
      <c r="L384" s="86"/>
      <c r="M384" s="88">
        <v>144178.76</v>
      </c>
      <c r="N384" s="66"/>
    </row>
    <row r="385" spans="1:14">
      <c r="A385" s="90" t="s">
        <v>367</v>
      </c>
      <c r="B385" s="90" t="s">
        <v>780</v>
      </c>
      <c r="C385" s="116">
        <v>88.377967999999996</v>
      </c>
      <c r="D385" s="87">
        <v>1336</v>
      </c>
      <c r="E385" s="91">
        <v>6.6151169999999997</v>
      </c>
      <c r="F385" s="86">
        <v>62732.072750281768</v>
      </c>
      <c r="G385" s="86"/>
      <c r="H385" s="86">
        <v>0</v>
      </c>
      <c r="I385" s="86">
        <v>15776.220305626523</v>
      </c>
      <c r="J385" s="86">
        <v>16710.624461025272</v>
      </c>
      <c r="K385" s="86">
        <v>95218.92</v>
      </c>
      <c r="L385" s="86"/>
      <c r="M385" s="88">
        <v>95218.92</v>
      </c>
      <c r="N385" s="66"/>
    </row>
    <row r="386" spans="1:14">
      <c r="A386" s="90" t="s">
        <v>368</v>
      </c>
      <c r="B386" s="90" t="s">
        <v>766</v>
      </c>
      <c r="C386" s="116">
        <v>237.48801399999999</v>
      </c>
      <c r="D386" s="87">
        <v>1416</v>
      </c>
      <c r="E386" s="91">
        <v>16.771751999999999</v>
      </c>
      <c r="F386" s="86">
        <v>151080.12980055515</v>
      </c>
      <c r="G386" s="86"/>
      <c r="H386" s="86">
        <v>27851.799204133949</v>
      </c>
      <c r="I386" s="86">
        <v>75669.701315144412</v>
      </c>
      <c r="J386" s="86">
        <v>84730.129571991914</v>
      </c>
      <c r="K386" s="86">
        <v>339331.76</v>
      </c>
      <c r="L386" s="86"/>
      <c r="M386" s="88">
        <v>339331.76</v>
      </c>
      <c r="N386" s="66"/>
    </row>
    <row r="387" spans="1:14">
      <c r="A387" s="90" t="s">
        <v>369</v>
      </c>
      <c r="B387" s="90" t="s">
        <v>767</v>
      </c>
      <c r="C387" s="116">
        <v>79.383330999999998</v>
      </c>
      <c r="D387" s="87">
        <v>636</v>
      </c>
      <c r="E387" s="91">
        <v>12.481655999999999</v>
      </c>
      <c r="F387" s="86">
        <v>48533.210013831478</v>
      </c>
      <c r="G387" s="86"/>
      <c r="H387" s="86">
        <v>0</v>
      </c>
      <c r="I387" s="86">
        <v>14031.296698531312</v>
      </c>
      <c r="J387" s="86">
        <v>14786.650129777561</v>
      </c>
      <c r="K387" s="86">
        <v>77351.16</v>
      </c>
      <c r="L387" s="86"/>
      <c r="M387" s="88">
        <v>77351.16</v>
      </c>
      <c r="N387" s="66"/>
    </row>
    <row r="388" spans="1:14">
      <c r="A388" s="90" t="s">
        <v>370</v>
      </c>
      <c r="B388" s="90" t="s">
        <v>856</v>
      </c>
      <c r="C388" s="116">
        <v>165.43400399999999</v>
      </c>
      <c r="D388" s="87">
        <v>1114</v>
      </c>
      <c r="E388" s="91">
        <v>14.850448999999999</v>
      </c>
      <c r="F388" s="86">
        <v>103055.50641535419</v>
      </c>
      <c r="G388" s="86"/>
      <c r="H388" s="86">
        <v>0</v>
      </c>
      <c r="I388" s="86">
        <v>43710.361787237991</v>
      </c>
      <c r="J388" s="86">
        <v>46341.774458693479</v>
      </c>
      <c r="K388" s="86">
        <v>193107.64</v>
      </c>
      <c r="L388" s="86"/>
      <c r="M388" s="88">
        <v>193107.64</v>
      </c>
      <c r="N388" s="66"/>
    </row>
    <row r="389" spans="1:14">
      <c r="A389" s="90" t="s">
        <v>371</v>
      </c>
      <c r="B389" s="90" t="s">
        <v>973</v>
      </c>
      <c r="C389" s="116">
        <v>103.837239</v>
      </c>
      <c r="D389" s="87">
        <v>1023</v>
      </c>
      <c r="E389" s="91">
        <v>10.150268000000001</v>
      </c>
      <c r="F389" s="86">
        <v>67193.704304806393</v>
      </c>
      <c r="G389" s="86"/>
      <c r="H389" s="86">
        <v>0</v>
      </c>
      <c r="I389" s="86">
        <v>12855.544746177771</v>
      </c>
      <c r="J389" s="86">
        <v>13581.458289199232</v>
      </c>
      <c r="K389" s="86">
        <v>93630.71</v>
      </c>
      <c r="L389" s="86"/>
      <c r="M389" s="88">
        <v>93630.71</v>
      </c>
      <c r="N389" s="66"/>
    </row>
    <row r="390" spans="1:14">
      <c r="A390" s="90" t="s">
        <v>372</v>
      </c>
      <c r="B390" s="90" t="s">
        <v>769</v>
      </c>
      <c r="C390" s="116">
        <v>86.522631000000004</v>
      </c>
      <c r="D390" s="87">
        <v>709</v>
      </c>
      <c r="E390" s="91">
        <v>12.203474</v>
      </c>
      <c r="F390" s="86">
        <v>55103.643436207502</v>
      </c>
      <c r="G390" s="86"/>
      <c r="H390" s="86">
        <v>0</v>
      </c>
      <c r="I390" s="86">
        <v>19501.469362511983</v>
      </c>
      <c r="J390" s="86">
        <v>20468.819846407514</v>
      </c>
      <c r="K390" s="86">
        <v>95073.93</v>
      </c>
      <c r="L390" s="86"/>
      <c r="M390" s="88">
        <v>95073.93</v>
      </c>
      <c r="N390" s="66"/>
    </row>
    <row r="391" spans="1:14">
      <c r="A391" s="90" t="s">
        <v>373</v>
      </c>
      <c r="B391" s="90" t="s">
        <v>770</v>
      </c>
      <c r="C391" s="116">
        <v>206.08803499999999</v>
      </c>
      <c r="D391" s="87">
        <v>1308</v>
      </c>
      <c r="E391" s="91">
        <v>15.755966000000001</v>
      </c>
      <c r="F391" s="86">
        <v>130421.65699583989</v>
      </c>
      <c r="G391" s="86"/>
      <c r="H391" s="86">
        <v>21421.390443158059</v>
      </c>
      <c r="I391" s="86">
        <v>56582.498573810975</v>
      </c>
      <c r="J391" s="86">
        <v>60014.19349258858</v>
      </c>
      <c r="K391" s="86">
        <v>268439.74</v>
      </c>
      <c r="L391" s="86"/>
      <c r="M391" s="88">
        <v>268439.74</v>
      </c>
      <c r="N391" s="66"/>
    </row>
    <row r="392" spans="1:14">
      <c r="A392" s="90" t="s">
        <v>374</v>
      </c>
      <c r="B392" s="90" t="s">
        <v>771</v>
      </c>
      <c r="C392" s="116">
        <v>46.031807999999998</v>
      </c>
      <c r="D392" s="87">
        <v>468</v>
      </c>
      <c r="E392" s="91">
        <v>9.8358559999999997</v>
      </c>
      <c r="F392" s="86">
        <v>29383.649826717461</v>
      </c>
      <c r="G392" s="86"/>
      <c r="H392" s="86">
        <v>0</v>
      </c>
      <c r="I392" s="86">
        <v>12722.234835834006</v>
      </c>
      <c r="J392" s="86">
        <v>13854.449145010505</v>
      </c>
      <c r="K392" s="86">
        <v>55960.33</v>
      </c>
      <c r="L392" s="86"/>
      <c r="M392" s="88">
        <v>55960.33</v>
      </c>
      <c r="N392" s="66"/>
    </row>
    <row r="393" spans="1:14">
      <c r="A393" s="90" t="s">
        <v>375</v>
      </c>
      <c r="B393" s="90" t="s">
        <v>772</v>
      </c>
      <c r="C393" s="116">
        <v>37.732177</v>
      </c>
      <c r="D393" s="87">
        <v>534</v>
      </c>
      <c r="E393" s="91">
        <v>7.0659510000000001</v>
      </c>
      <c r="F393" s="86">
        <v>23256.383394650598</v>
      </c>
      <c r="G393" s="86"/>
      <c r="H393" s="86">
        <v>0</v>
      </c>
      <c r="I393" s="86">
        <v>8693.101722915324</v>
      </c>
      <c r="J393" s="86">
        <v>9795.7952200781601</v>
      </c>
      <c r="K393" s="86">
        <v>41745.279999999999</v>
      </c>
      <c r="L393" s="86"/>
      <c r="M393" s="88">
        <v>41745.279999999999</v>
      </c>
      <c r="N393" s="66"/>
    </row>
    <row r="394" spans="1:14">
      <c r="A394" s="90" t="s">
        <v>872</v>
      </c>
      <c r="B394" s="90" t="s">
        <v>873</v>
      </c>
      <c r="C394" s="116">
        <v>139.15818899999999</v>
      </c>
      <c r="D394" s="87">
        <v>328</v>
      </c>
      <c r="E394" s="91">
        <v>42.426276999999999</v>
      </c>
      <c r="F394" s="86">
        <v>91046.264904291864</v>
      </c>
      <c r="G394" s="86"/>
      <c r="H394" s="86">
        <v>24605.759999999998</v>
      </c>
      <c r="I394" s="86">
        <v>61896.284205954966</v>
      </c>
      <c r="J394" s="86">
        <v>79949.767499999987</v>
      </c>
      <c r="K394" s="86">
        <v>257498.08</v>
      </c>
      <c r="L394" s="86"/>
      <c r="M394" s="88">
        <v>257498.08</v>
      </c>
      <c r="N394" s="66"/>
    </row>
    <row r="395" spans="1:14">
      <c r="A395" s="90" t="s">
        <v>874</v>
      </c>
      <c r="B395" s="90" t="s">
        <v>875</v>
      </c>
      <c r="C395" s="116">
        <v>153.52931100000001</v>
      </c>
      <c r="D395" s="87">
        <v>392</v>
      </c>
      <c r="E395" s="91">
        <v>39.165641000000001</v>
      </c>
      <c r="F395" s="86">
        <v>116929.81884224173</v>
      </c>
      <c r="G395" s="86"/>
      <c r="H395" s="86">
        <v>29334.008937823834</v>
      </c>
      <c r="I395" s="86">
        <v>72609.089689119166</v>
      </c>
      <c r="J395" s="86">
        <v>95869.2642746114</v>
      </c>
      <c r="K395" s="86">
        <v>314742.18</v>
      </c>
      <c r="L395" s="86"/>
      <c r="M395" s="88">
        <v>314742.18</v>
      </c>
      <c r="N395" s="66"/>
    </row>
    <row r="396" spans="1:14">
      <c r="A396" s="90" t="s">
        <v>876</v>
      </c>
      <c r="B396" s="90" t="s">
        <v>974</v>
      </c>
      <c r="C396" s="116">
        <v>101.287008</v>
      </c>
      <c r="D396" s="87">
        <v>646</v>
      </c>
      <c r="E396" s="91">
        <v>15.679103</v>
      </c>
      <c r="F396" s="86">
        <v>78801.74786635823</v>
      </c>
      <c r="G396" s="86"/>
      <c r="H396" s="86">
        <v>18255.206769230772</v>
      </c>
      <c r="I396" s="86">
        <v>37744.305884965273</v>
      </c>
      <c r="J396" s="86">
        <v>42614.772923076926</v>
      </c>
      <c r="K396" s="86">
        <v>177416.03</v>
      </c>
      <c r="L396" s="86"/>
      <c r="M396" s="88">
        <v>177416.03</v>
      </c>
      <c r="N396" s="66"/>
    </row>
    <row r="397" spans="1:14">
      <c r="A397" s="90" t="s">
        <v>878</v>
      </c>
      <c r="B397" s="90" t="s">
        <v>904</v>
      </c>
      <c r="C397" s="116">
        <v>104.474728</v>
      </c>
      <c r="D397" s="87">
        <v>281</v>
      </c>
      <c r="E397" s="91">
        <v>37.179619000000002</v>
      </c>
      <c r="F397" s="86">
        <v>68830.732247506967</v>
      </c>
      <c r="G397" s="86"/>
      <c r="H397" s="86">
        <v>18456.956193621136</v>
      </c>
      <c r="I397" s="86">
        <v>54388.094547533998</v>
      </c>
      <c r="J397" s="86">
        <v>72731.964337803554</v>
      </c>
      <c r="K397" s="86">
        <v>214407.75</v>
      </c>
      <c r="L397" s="86"/>
      <c r="M397" s="88">
        <v>214407.75</v>
      </c>
      <c r="N397" s="66"/>
    </row>
    <row r="398" spans="1:14">
      <c r="A398" s="90" t="s">
        <v>879</v>
      </c>
      <c r="B398" s="90" t="s">
        <v>880</v>
      </c>
      <c r="C398" s="116">
        <v>301.75535300000001</v>
      </c>
      <c r="D398" s="87">
        <v>692</v>
      </c>
      <c r="E398" s="91">
        <v>43.606265</v>
      </c>
      <c r="F398" s="86">
        <v>199303.97572545844</v>
      </c>
      <c r="G398" s="86"/>
      <c r="H398" s="86">
        <v>53762.732364561816</v>
      </c>
      <c r="I398" s="86">
        <v>158892.62133221523</v>
      </c>
      <c r="J398" s="86">
        <v>212542.40715635923</v>
      </c>
      <c r="K398" s="86">
        <v>624501.74</v>
      </c>
      <c r="L398" s="86"/>
      <c r="M398" s="88">
        <v>624501.74</v>
      </c>
      <c r="N398" s="66"/>
    </row>
    <row r="399" spans="1:14">
      <c r="A399" s="90" t="s">
        <v>881</v>
      </c>
      <c r="B399" s="90" t="s">
        <v>882</v>
      </c>
      <c r="C399" s="116">
        <v>48.868324999999999</v>
      </c>
      <c r="D399" s="87">
        <v>322</v>
      </c>
      <c r="E399" s="91">
        <v>15.176499</v>
      </c>
      <c r="F399" s="86">
        <v>38652.069802531732</v>
      </c>
      <c r="G399" s="86"/>
      <c r="H399" s="86">
        <v>8724.4034210526315</v>
      </c>
      <c r="I399" s="86">
        <v>15781.922169358455</v>
      </c>
      <c r="J399" s="86">
        <v>19156.617236842103</v>
      </c>
      <c r="K399" s="86">
        <v>82315.009999999995</v>
      </c>
      <c r="L399" s="86"/>
      <c r="M399" s="88">
        <v>82315.009999999995</v>
      </c>
      <c r="N399" s="66"/>
    </row>
    <row r="400" spans="1:14">
      <c r="A400" s="90" t="s">
        <v>889</v>
      </c>
      <c r="B400" s="90" t="s">
        <v>905</v>
      </c>
      <c r="C400" s="116">
        <v>58.264741999999998</v>
      </c>
      <c r="D400" s="87">
        <v>177</v>
      </c>
      <c r="E400" s="91">
        <v>32.917932999999998</v>
      </c>
      <c r="F400" s="86">
        <v>55784.355933897357</v>
      </c>
      <c r="G400" s="86"/>
      <c r="H400" s="86">
        <v>14428.850126582276</v>
      </c>
      <c r="I400" s="86">
        <v>29922.878734177208</v>
      </c>
      <c r="J400" s="86">
        <v>35748.25348101266</v>
      </c>
      <c r="K400" s="86">
        <v>135884.34</v>
      </c>
      <c r="L400" s="86"/>
      <c r="M400" s="88">
        <v>135884.34</v>
      </c>
      <c r="N400" s="66"/>
    </row>
    <row r="401" spans="1:14">
      <c r="A401" s="90" t="s">
        <v>884</v>
      </c>
      <c r="B401" s="90" t="s">
        <v>906</v>
      </c>
      <c r="C401" s="116">
        <v>88.187150000000003</v>
      </c>
      <c r="D401" s="87">
        <v>193</v>
      </c>
      <c r="E401" s="91">
        <v>45.692824000000002</v>
      </c>
      <c r="F401" s="86">
        <v>70720.427091022299</v>
      </c>
      <c r="G401" s="86"/>
      <c r="H401" s="86">
        <v>18806.584150485432</v>
      </c>
      <c r="I401" s="86">
        <v>46729.63623786407</v>
      </c>
      <c r="J401" s="86">
        <v>61063.964878640763</v>
      </c>
      <c r="K401" s="86">
        <v>197320.61</v>
      </c>
      <c r="L401" s="86"/>
      <c r="M401" s="88">
        <v>197320.61</v>
      </c>
      <c r="N401" s="66"/>
    </row>
    <row r="402" spans="1:14">
      <c r="A402" s="90" t="s">
        <v>888</v>
      </c>
      <c r="B402" s="90" t="s">
        <v>907</v>
      </c>
      <c r="C402" s="116">
        <v>76.649163999999999</v>
      </c>
      <c r="D402" s="87">
        <v>307</v>
      </c>
      <c r="E402" s="91">
        <v>24.967154000000001</v>
      </c>
      <c r="F402" s="86">
        <v>55032.032437170616</v>
      </c>
      <c r="G402" s="86"/>
      <c r="H402" s="86">
        <v>13521.10153846154</v>
      </c>
      <c r="I402" s="86">
        <v>27957.662109225614</v>
      </c>
      <c r="J402" s="86">
        <v>33734.879999999997</v>
      </c>
      <c r="K402" s="86">
        <v>130245.68</v>
      </c>
      <c r="L402" s="86"/>
      <c r="M402" s="88">
        <v>130245.68</v>
      </c>
      <c r="N402" s="66"/>
    </row>
    <row r="403" spans="1:14">
      <c r="A403" s="90" t="s">
        <v>931</v>
      </c>
      <c r="B403" s="90" t="s">
        <v>932</v>
      </c>
      <c r="C403" s="116">
        <v>61.570920999999998</v>
      </c>
      <c r="D403" s="87">
        <v>163</v>
      </c>
      <c r="E403" s="91">
        <v>37.773570999999997</v>
      </c>
      <c r="F403" s="86">
        <v>42668.083381771423</v>
      </c>
      <c r="G403" s="86"/>
      <c r="H403" s="86">
        <v>11321.947048922211</v>
      </c>
      <c r="I403" s="86">
        <v>28023.236465631839</v>
      </c>
      <c r="J403" s="86">
        <v>36366.820917598772</v>
      </c>
      <c r="K403" s="86">
        <v>118380.09</v>
      </c>
      <c r="L403" s="86"/>
      <c r="M403" s="88">
        <v>118380.09</v>
      </c>
      <c r="N403" s="68"/>
    </row>
    <row r="404" spans="1:14">
      <c r="A404" s="90" t="s">
        <v>911</v>
      </c>
      <c r="B404" s="90" t="s">
        <v>933</v>
      </c>
      <c r="C404" s="116">
        <v>80.591504999999998</v>
      </c>
      <c r="D404" s="87">
        <v>257</v>
      </c>
      <c r="E404" s="91">
        <v>31.358561999999999</v>
      </c>
      <c r="F404" s="86">
        <v>53076.049698350813</v>
      </c>
      <c r="G404" s="86"/>
      <c r="H404" s="86">
        <v>12844.140496797494</v>
      </c>
      <c r="I404" s="86">
        <v>21498.510423330677</v>
      </c>
      <c r="J404" s="86">
        <v>22756.758364623151</v>
      </c>
      <c r="K404" s="86">
        <v>110175.46</v>
      </c>
      <c r="L404" s="86"/>
      <c r="M404" s="88">
        <v>110175.46</v>
      </c>
      <c r="N404" s="68"/>
    </row>
    <row r="405" spans="1:14" s="52" customFormat="1">
      <c r="A405" s="92" t="s">
        <v>975</v>
      </c>
      <c r="B405" s="90" t="s">
        <v>976</v>
      </c>
      <c r="C405" s="117">
        <v>63.029555000000002</v>
      </c>
      <c r="D405" s="94">
        <v>313</v>
      </c>
      <c r="E405" s="93">
        <v>20.137238</v>
      </c>
      <c r="F405" s="86">
        <v>48276</v>
      </c>
      <c r="G405" s="86"/>
      <c r="H405" s="86">
        <v>12263.4</v>
      </c>
      <c r="I405" s="86">
        <v>24088.5</v>
      </c>
      <c r="J405" s="86">
        <v>28638.9</v>
      </c>
      <c r="K405" s="86">
        <v>113266.8</v>
      </c>
      <c r="L405" s="86"/>
      <c r="M405" s="88">
        <v>113266.8</v>
      </c>
      <c r="N405" s="95"/>
    </row>
    <row r="406" spans="1:14">
      <c r="A406" s="90" t="s">
        <v>977</v>
      </c>
      <c r="B406" s="90" t="s">
        <v>978</v>
      </c>
      <c r="C406" s="116"/>
      <c r="D406" s="87"/>
      <c r="E406" s="91"/>
      <c r="F406" s="86"/>
      <c r="G406" s="86"/>
      <c r="H406" s="86"/>
      <c r="I406" s="86"/>
      <c r="J406" s="86"/>
      <c r="K406" s="86">
        <v>18750</v>
      </c>
      <c r="L406" s="86"/>
      <c r="M406" s="88">
        <v>18750</v>
      </c>
      <c r="N406" s="126" t="s">
        <v>981</v>
      </c>
    </row>
    <row r="407" spans="1:14" s="52" customFormat="1">
      <c r="A407" s="90" t="s">
        <v>979</v>
      </c>
      <c r="B407" s="90" t="s">
        <v>980</v>
      </c>
      <c r="C407" s="116"/>
      <c r="D407" s="87"/>
      <c r="E407" s="91"/>
      <c r="F407" s="86"/>
      <c r="G407" s="86"/>
      <c r="H407" s="86"/>
      <c r="I407" s="86"/>
      <c r="J407" s="86"/>
      <c r="K407" s="86">
        <v>28750</v>
      </c>
      <c r="L407" s="86"/>
      <c r="M407" s="88">
        <v>28750</v>
      </c>
      <c r="N407" s="126" t="s">
        <v>981</v>
      </c>
    </row>
    <row r="408" spans="1:14" s="52" customFormat="1">
      <c r="A408" s="119" t="s">
        <v>883</v>
      </c>
      <c r="B408" s="119" t="s">
        <v>909</v>
      </c>
      <c r="C408" s="120">
        <v>164.96912</v>
      </c>
      <c r="D408" s="29">
        <v>667</v>
      </c>
      <c r="E408" s="122">
        <v>24.733001999999999</v>
      </c>
      <c r="F408" s="121">
        <v>108031.65464451346</v>
      </c>
      <c r="G408" s="86"/>
      <c r="H408" s="121">
        <v>18336.13747087579</v>
      </c>
      <c r="I408" s="121">
        <v>52783.876710156626</v>
      </c>
      <c r="J408" s="121">
        <v>61243.741756797237</v>
      </c>
      <c r="K408" s="121">
        <v>240395.41</v>
      </c>
      <c r="L408" s="86"/>
      <c r="M408" s="88">
        <v>240395.41</v>
      </c>
      <c r="N408" s="29"/>
    </row>
    <row r="409" spans="1:14" s="52" customFormat="1">
      <c r="A409" s="29" t="s">
        <v>885</v>
      </c>
      <c r="B409" s="29" t="s">
        <v>886</v>
      </c>
      <c r="C409" s="120">
        <v>214.43751499999999</v>
      </c>
      <c r="D409" s="120">
        <v>1119</v>
      </c>
      <c r="E409" s="122">
        <v>19.163316999999999</v>
      </c>
      <c r="F409" s="121">
        <v>130874.54973410652</v>
      </c>
      <c r="G409" s="86"/>
      <c r="H409" s="121">
        <v>16927.791119311169</v>
      </c>
      <c r="I409" s="121">
        <v>64601.210872980395</v>
      </c>
      <c r="J409" s="121">
        <v>74268.161668672503</v>
      </c>
      <c r="K409" s="121">
        <v>286671.71000000002</v>
      </c>
      <c r="L409" s="86"/>
      <c r="M409" s="88">
        <v>286671.71000000002</v>
      </c>
      <c r="N409" s="29"/>
    </row>
    <row r="410" spans="1:14">
      <c r="C410" s="125"/>
      <c r="D410" s="125"/>
      <c r="E410" s="118"/>
      <c r="F410" s="124"/>
      <c r="G410" s="124"/>
      <c r="H410" s="124"/>
      <c r="I410" s="124"/>
      <c r="J410" s="124"/>
      <c r="K410" s="124"/>
      <c r="L410" s="124"/>
      <c r="M410" s="63"/>
    </row>
  </sheetData>
  <autoFilter ref="A3:N409">
    <sortState ref="A4:AB411">
      <sortCondition ref="A3:A408"/>
    </sortState>
  </autoFilter>
  <mergeCells count="1">
    <mergeCell ref="C2:E2"/>
  </mergeCells>
  <printOptions horizontalCentered="1"/>
  <pageMargins left="0.25" right="0.25" top="0.25" bottom="0.5" header="0.25" footer="0.25"/>
  <pageSetup scale="42" fitToHeight="8" orientation="portrait" r:id="rId1"/>
  <headerFooter scaleWithDoc="0">
    <oddFooter>&amp;L&amp;8Massachusetts Department of Elementary and Secondary Education&amp;C&amp;8Page &amp;P of &amp;N&amp;R&amp;8July 2017</oddFooter>
  </headerFooter>
  <rowBreaks count="1" manualBreakCount="1">
    <brk id="336" max="27" man="1"/>
  </rowBreaks>
</worksheet>
</file>

<file path=xl/worksheets/sheet4.xml><?xml version="1.0" encoding="utf-8"?>
<worksheet xmlns="http://schemas.openxmlformats.org/spreadsheetml/2006/main" xmlns:r="http://schemas.openxmlformats.org/officeDocument/2006/relationships">
  <sheetPr>
    <pageSetUpPr fitToPage="1"/>
  </sheetPr>
  <dimension ref="A1:I90"/>
  <sheetViews>
    <sheetView zoomScaleNormal="100" workbookViewId="0">
      <pane ySplit="3" topLeftCell="A4" activePane="bottomLeft" state="frozen"/>
      <selection pane="bottomLeft" activeCell="A4" sqref="A4"/>
    </sheetView>
  </sheetViews>
  <sheetFormatPr defaultColWidth="9.140625" defaultRowHeight="15"/>
  <cols>
    <col min="1" max="1" width="7.140625" style="52" bestFit="1" customWidth="1"/>
    <col min="2" max="2" width="22.85546875" style="52" customWidth="1"/>
    <col min="3" max="3" width="28.42578125" style="52" customWidth="1"/>
    <col min="4" max="5" width="13.7109375" style="52" customWidth="1"/>
    <col min="6" max="6" width="13.7109375" style="98" customWidth="1"/>
    <col min="7" max="7" width="13.7109375" style="28" customWidth="1"/>
    <col min="8" max="16384" width="9.140625" style="52"/>
  </cols>
  <sheetData>
    <row r="1" spans="1:7" ht="21.75" customHeight="1">
      <c r="A1" s="37" t="s">
        <v>960</v>
      </c>
      <c r="B1" s="53"/>
      <c r="C1" s="53"/>
      <c r="D1" s="54"/>
      <c r="E1" s="54"/>
      <c r="F1" s="99"/>
      <c r="G1" s="55"/>
    </row>
    <row r="2" spans="1:7" ht="14.25" customHeight="1">
      <c r="A2" s="61" t="s">
        <v>985</v>
      </c>
      <c r="B2" s="53"/>
      <c r="C2" s="53"/>
      <c r="D2" s="54"/>
      <c r="E2" s="54"/>
      <c r="F2" s="99"/>
      <c r="G2" s="55"/>
    </row>
    <row r="3" spans="1:7" s="43" customFormat="1" ht="69.75" customHeight="1">
      <c r="A3" s="42" t="s">
        <v>2</v>
      </c>
      <c r="B3" s="42" t="s">
        <v>426</v>
      </c>
      <c r="C3" s="42" t="s">
        <v>891</v>
      </c>
      <c r="D3" s="40" t="s">
        <v>961</v>
      </c>
      <c r="E3" s="40" t="s">
        <v>962</v>
      </c>
      <c r="F3" s="100" t="s">
        <v>963</v>
      </c>
      <c r="G3" s="40" t="s">
        <v>964</v>
      </c>
    </row>
    <row r="4" spans="1:7">
      <c r="A4" s="38" t="s">
        <v>11</v>
      </c>
      <c r="B4" s="38" t="s">
        <v>396</v>
      </c>
      <c r="C4" s="38" t="s">
        <v>444</v>
      </c>
      <c r="D4" s="38"/>
      <c r="E4" s="38"/>
      <c r="F4" s="96">
        <v>59</v>
      </c>
      <c r="G4" s="64">
        <v>106436</v>
      </c>
    </row>
    <row r="5" spans="1:7" s="36" customFormat="1">
      <c r="A5" s="39" t="s">
        <v>11</v>
      </c>
      <c r="B5" s="39" t="s">
        <v>396</v>
      </c>
      <c r="C5" s="39" t="s">
        <v>4</v>
      </c>
      <c r="D5" s="39" t="s">
        <v>912</v>
      </c>
      <c r="E5" s="39" t="s">
        <v>912</v>
      </c>
      <c r="F5" s="101">
        <v>59</v>
      </c>
      <c r="G5" s="48">
        <v>106436</v>
      </c>
    </row>
    <row r="6" spans="1:7" s="36" customFormat="1">
      <c r="A6" s="90" t="s">
        <v>13</v>
      </c>
      <c r="B6" s="29" t="s">
        <v>508</v>
      </c>
      <c r="C6" s="29" t="s">
        <v>3</v>
      </c>
      <c r="D6" s="29">
        <v>13</v>
      </c>
      <c r="E6" s="56">
        <v>8297.0232558139523</v>
      </c>
      <c r="F6" s="97"/>
      <c r="G6" s="56"/>
    </row>
    <row r="7" spans="1:7">
      <c r="A7" s="90" t="s">
        <v>13</v>
      </c>
      <c r="B7" s="29" t="s">
        <v>508</v>
      </c>
      <c r="C7" s="29" t="s">
        <v>781</v>
      </c>
      <c r="D7" s="29">
        <v>30</v>
      </c>
      <c r="E7" s="56">
        <v>19146.976744186046</v>
      </c>
      <c r="F7" s="97"/>
      <c r="G7" s="56"/>
    </row>
    <row r="8" spans="1:7" s="36" customFormat="1">
      <c r="A8" s="123" t="s">
        <v>13</v>
      </c>
      <c r="B8" s="39" t="s">
        <v>508</v>
      </c>
      <c r="C8" s="39" t="s">
        <v>4</v>
      </c>
      <c r="D8" s="39">
        <v>43</v>
      </c>
      <c r="E8" s="48">
        <v>27444</v>
      </c>
      <c r="F8" s="101"/>
      <c r="G8" s="48"/>
    </row>
    <row r="9" spans="1:7" s="36" customFormat="1">
      <c r="A9" s="29" t="s">
        <v>21</v>
      </c>
      <c r="B9" s="29" t="s">
        <v>397</v>
      </c>
      <c r="C9" s="29" t="s">
        <v>445</v>
      </c>
      <c r="D9" s="29">
        <v>15</v>
      </c>
      <c r="E9" s="56">
        <v>9671</v>
      </c>
      <c r="F9" s="97"/>
      <c r="G9" s="56"/>
    </row>
    <row r="10" spans="1:7" s="36" customFormat="1">
      <c r="A10" s="39" t="s">
        <v>21</v>
      </c>
      <c r="B10" s="39" t="s">
        <v>397</v>
      </c>
      <c r="C10" s="39" t="s">
        <v>4</v>
      </c>
      <c r="D10" s="39">
        <v>15</v>
      </c>
      <c r="E10" s="48">
        <v>9671</v>
      </c>
      <c r="F10" s="101"/>
      <c r="G10" s="48"/>
    </row>
    <row r="11" spans="1:7" s="36" customFormat="1">
      <c r="A11" s="29" t="s">
        <v>25</v>
      </c>
      <c r="B11" s="29" t="s">
        <v>398</v>
      </c>
      <c r="C11" s="29" t="s">
        <v>934</v>
      </c>
      <c r="D11" s="29">
        <v>13</v>
      </c>
      <c r="E11" s="56">
        <v>8433</v>
      </c>
      <c r="F11" s="97"/>
      <c r="G11" s="56"/>
    </row>
    <row r="12" spans="1:7">
      <c r="A12" s="29" t="s">
        <v>25</v>
      </c>
      <c r="B12" s="29" t="s">
        <v>398</v>
      </c>
      <c r="C12" s="29" t="s">
        <v>935</v>
      </c>
      <c r="D12" s="29">
        <v>5</v>
      </c>
      <c r="E12" s="56">
        <v>3243</v>
      </c>
      <c r="F12" s="97"/>
      <c r="G12" s="56"/>
    </row>
    <row r="13" spans="1:7" s="36" customFormat="1">
      <c r="A13" s="29" t="s">
        <v>25</v>
      </c>
      <c r="B13" s="29" t="s">
        <v>398</v>
      </c>
      <c r="C13" s="29" t="s">
        <v>936</v>
      </c>
      <c r="D13" s="29">
        <v>16</v>
      </c>
      <c r="E13" s="56">
        <v>10378</v>
      </c>
      <c r="F13" s="97"/>
      <c r="G13" s="56"/>
    </row>
    <row r="14" spans="1:7" s="36" customFormat="1">
      <c r="A14" s="39" t="s">
        <v>25</v>
      </c>
      <c r="B14" s="39" t="s">
        <v>398</v>
      </c>
      <c r="C14" s="39" t="s">
        <v>4</v>
      </c>
      <c r="D14" s="39">
        <v>34</v>
      </c>
      <c r="E14" s="48">
        <v>22054</v>
      </c>
      <c r="F14" s="48"/>
      <c r="G14" s="48"/>
    </row>
    <row r="15" spans="1:7" s="36" customFormat="1">
      <c r="A15" s="29" t="s">
        <v>28</v>
      </c>
      <c r="B15" s="29" t="s">
        <v>399</v>
      </c>
      <c r="C15" s="29" t="s">
        <v>446</v>
      </c>
      <c r="D15" s="29">
        <v>22</v>
      </c>
      <c r="E15" s="56">
        <v>13217</v>
      </c>
      <c r="F15" s="97"/>
      <c r="G15" s="56"/>
    </row>
    <row r="16" spans="1:7" s="36" customFormat="1">
      <c r="A16" s="39" t="s">
        <v>28</v>
      </c>
      <c r="B16" s="39" t="s">
        <v>399</v>
      </c>
      <c r="C16" s="39" t="s">
        <v>4</v>
      </c>
      <c r="D16" s="39">
        <v>22</v>
      </c>
      <c r="E16" s="48">
        <v>13217</v>
      </c>
      <c r="F16" s="101"/>
      <c r="G16" s="48"/>
    </row>
    <row r="17" spans="1:7">
      <c r="A17" s="29" t="s">
        <v>46</v>
      </c>
      <c r="B17" s="29" t="s">
        <v>401</v>
      </c>
      <c r="C17" s="29" t="s">
        <v>447</v>
      </c>
      <c r="D17" s="29">
        <v>20</v>
      </c>
      <c r="E17" s="56">
        <v>13188</v>
      </c>
      <c r="F17" s="97"/>
      <c r="G17" s="56"/>
    </row>
    <row r="18" spans="1:7" s="36" customFormat="1">
      <c r="A18" s="39" t="s">
        <v>46</v>
      </c>
      <c r="B18" s="39" t="s">
        <v>401</v>
      </c>
      <c r="C18" s="39" t="s">
        <v>4</v>
      </c>
      <c r="D18" s="39">
        <v>20</v>
      </c>
      <c r="E18" s="48">
        <v>13188</v>
      </c>
      <c r="F18" s="101"/>
      <c r="G18" s="48"/>
    </row>
    <row r="19" spans="1:7">
      <c r="A19" s="29" t="s">
        <v>65</v>
      </c>
      <c r="B19" s="29" t="s">
        <v>402</v>
      </c>
      <c r="C19" s="29" t="s">
        <v>385</v>
      </c>
      <c r="D19" s="29">
        <v>70</v>
      </c>
      <c r="E19" s="56">
        <v>47748</v>
      </c>
      <c r="F19" s="97"/>
      <c r="G19" s="56"/>
    </row>
    <row r="20" spans="1:7" s="36" customFormat="1">
      <c r="A20" s="29" t="s">
        <v>65</v>
      </c>
      <c r="B20" s="29" t="s">
        <v>402</v>
      </c>
      <c r="C20" s="29" t="s">
        <v>448</v>
      </c>
      <c r="D20" s="29">
        <v>35</v>
      </c>
      <c r="E20" s="56">
        <v>23874</v>
      </c>
      <c r="F20" s="97"/>
      <c r="G20" s="56"/>
    </row>
    <row r="21" spans="1:7" s="36" customFormat="1">
      <c r="A21" s="39" t="s">
        <v>65</v>
      </c>
      <c r="B21" s="39" t="s">
        <v>402</v>
      </c>
      <c r="C21" s="39" t="s">
        <v>4</v>
      </c>
      <c r="D21" s="39">
        <v>105</v>
      </c>
      <c r="E21" s="48">
        <v>71622</v>
      </c>
      <c r="F21" s="101"/>
      <c r="G21" s="48"/>
    </row>
    <row r="22" spans="1:7">
      <c r="A22" s="29" t="s">
        <v>67</v>
      </c>
      <c r="B22" s="29" t="s">
        <v>403</v>
      </c>
      <c r="C22" s="29" t="s">
        <v>913</v>
      </c>
      <c r="D22" s="29">
        <v>39</v>
      </c>
      <c r="E22" s="56">
        <v>25571</v>
      </c>
      <c r="F22" s="97"/>
      <c r="G22" s="56"/>
    </row>
    <row r="23" spans="1:7" s="36" customFormat="1">
      <c r="A23" s="39" t="s">
        <v>67</v>
      </c>
      <c r="B23" s="39" t="s">
        <v>403</v>
      </c>
      <c r="C23" s="39" t="s">
        <v>4</v>
      </c>
      <c r="D23" s="39">
        <v>39</v>
      </c>
      <c r="E23" s="48">
        <v>25571</v>
      </c>
      <c r="F23" s="101"/>
      <c r="G23" s="48"/>
    </row>
    <row r="24" spans="1:7">
      <c r="A24" s="29" t="s">
        <v>70</v>
      </c>
      <c r="B24" s="29" t="s">
        <v>404</v>
      </c>
      <c r="C24" s="29" t="s">
        <v>449</v>
      </c>
      <c r="D24" s="29">
        <v>122</v>
      </c>
      <c r="E24" s="56">
        <v>79062</v>
      </c>
      <c r="F24" s="97"/>
      <c r="G24" s="56"/>
    </row>
    <row r="25" spans="1:7" s="36" customFormat="1">
      <c r="A25" s="39" t="s">
        <v>70</v>
      </c>
      <c r="B25" s="39" t="s">
        <v>404</v>
      </c>
      <c r="C25" s="39" t="s">
        <v>4</v>
      </c>
      <c r="D25" s="39">
        <v>122</v>
      </c>
      <c r="E25" s="48">
        <v>79062</v>
      </c>
      <c r="F25" s="101"/>
      <c r="G25" s="48"/>
    </row>
    <row r="26" spans="1:7">
      <c r="A26" s="29" t="s">
        <v>76</v>
      </c>
      <c r="B26" s="29" t="s">
        <v>405</v>
      </c>
      <c r="C26" s="29" t="s">
        <v>386</v>
      </c>
      <c r="D26" s="29">
        <v>12</v>
      </c>
      <c r="E26" s="56">
        <v>7789</v>
      </c>
      <c r="F26" s="97"/>
      <c r="G26" s="56"/>
    </row>
    <row r="27" spans="1:7">
      <c r="A27" s="39" t="s">
        <v>76</v>
      </c>
      <c r="B27" s="39" t="s">
        <v>405</v>
      </c>
      <c r="C27" s="39" t="s">
        <v>4</v>
      </c>
      <c r="D27" s="39">
        <v>12</v>
      </c>
      <c r="E27" s="48">
        <v>7789</v>
      </c>
      <c r="F27" s="101"/>
      <c r="G27" s="48"/>
    </row>
    <row r="28" spans="1:7" s="36" customFormat="1">
      <c r="A28" s="29" t="s">
        <v>78</v>
      </c>
      <c r="B28" s="29" t="s">
        <v>434</v>
      </c>
      <c r="C28" s="29" t="s">
        <v>450</v>
      </c>
      <c r="D28" s="29">
        <v>13</v>
      </c>
      <c r="E28" s="56">
        <v>8556</v>
      </c>
      <c r="F28" s="97"/>
      <c r="G28" s="56"/>
    </row>
    <row r="29" spans="1:7">
      <c r="A29" s="39" t="s">
        <v>78</v>
      </c>
      <c r="B29" s="39" t="s">
        <v>434</v>
      </c>
      <c r="C29" s="39" t="s">
        <v>4</v>
      </c>
      <c r="D29" s="39">
        <v>13</v>
      </c>
      <c r="E29" s="48">
        <v>8556</v>
      </c>
      <c r="F29" s="101"/>
      <c r="G29" s="48"/>
    </row>
    <row r="30" spans="1:7" s="36" customFormat="1">
      <c r="A30" s="29" t="s">
        <v>90</v>
      </c>
      <c r="B30" s="29" t="s">
        <v>406</v>
      </c>
      <c r="C30" s="29" t="s">
        <v>439</v>
      </c>
      <c r="D30" s="29">
        <v>19</v>
      </c>
      <c r="E30" s="56">
        <v>16388</v>
      </c>
      <c r="F30" s="97"/>
      <c r="G30" s="56"/>
    </row>
    <row r="31" spans="1:7">
      <c r="A31" s="39" t="s">
        <v>90</v>
      </c>
      <c r="B31" s="39" t="s">
        <v>406</v>
      </c>
      <c r="C31" s="39" t="s">
        <v>4</v>
      </c>
      <c r="D31" s="39">
        <v>19</v>
      </c>
      <c r="E31" s="48">
        <v>16388</v>
      </c>
      <c r="F31" s="101"/>
      <c r="G31" s="48"/>
    </row>
    <row r="32" spans="1:7" s="36" customFormat="1">
      <c r="A32" s="29" t="s">
        <v>100</v>
      </c>
      <c r="B32" s="29" t="s">
        <v>407</v>
      </c>
      <c r="C32" s="29" t="s">
        <v>784</v>
      </c>
      <c r="D32" s="29">
        <v>9</v>
      </c>
      <c r="E32" s="56">
        <v>5654</v>
      </c>
      <c r="F32" s="97"/>
      <c r="G32" s="56"/>
    </row>
    <row r="33" spans="1:7">
      <c r="A33" s="39" t="s">
        <v>100</v>
      </c>
      <c r="B33" s="39" t="s">
        <v>407</v>
      </c>
      <c r="C33" s="39" t="s">
        <v>4</v>
      </c>
      <c r="D33" s="39">
        <v>9</v>
      </c>
      <c r="E33" s="48">
        <v>5654</v>
      </c>
      <c r="F33" s="101"/>
      <c r="G33" s="48"/>
    </row>
    <row r="34" spans="1:7" s="36" customFormat="1">
      <c r="A34" s="29" t="s">
        <v>101</v>
      </c>
      <c r="B34" s="29" t="s">
        <v>584</v>
      </c>
      <c r="C34" s="29" t="s">
        <v>865</v>
      </c>
      <c r="D34" s="29">
        <v>39</v>
      </c>
      <c r="E34" s="56">
        <v>29692</v>
      </c>
      <c r="F34" s="97"/>
      <c r="G34" s="56"/>
    </row>
    <row r="35" spans="1:7">
      <c r="A35" s="39" t="s">
        <v>101</v>
      </c>
      <c r="B35" s="29" t="s">
        <v>584</v>
      </c>
      <c r="C35" s="29" t="s">
        <v>866</v>
      </c>
      <c r="D35" s="39">
        <v>13</v>
      </c>
      <c r="E35" s="56">
        <v>9897.5</v>
      </c>
      <c r="F35" s="101"/>
      <c r="G35" s="48"/>
    </row>
    <row r="36" spans="1:7" s="36" customFormat="1">
      <c r="A36" s="39" t="s">
        <v>101</v>
      </c>
      <c r="B36" s="39" t="s">
        <v>584</v>
      </c>
      <c r="C36" s="39" t="s">
        <v>4</v>
      </c>
      <c r="D36" s="39">
        <v>52</v>
      </c>
      <c r="E36" s="48">
        <v>39590</v>
      </c>
      <c r="F36" s="101"/>
      <c r="G36" s="48"/>
    </row>
    <row r="37" spans="1:7">
      <c r="A37" s="29" t="s">
        <v>104</v>
      </c>
      <c r="B37" s="29" t="s">
        <v>408</v>
      </c>
      <c r="C37" s="29" t="s">
        <v>782</v>
      </c>
      <c r="D37" s="29">
        <v>26</v>
      </c>
      <c r="E37" s="56">
        <v>17217</v>
      </c>
      <c r="F37" s="97"/>
      <c r="G37" s="56"/>
    </row>
    <row r="38" spans="1:7">
      <c r="A38" s="39" t="s">
        <v>104</v>
      </c>
      <c r="B38" s="39" t="s">
        <v>408</v>
      </c>
      <c r="C38" s="39" t="s">
        <v>4</v>
      </c>
      <c r="D38" s="39">
        <v>26</v>
      </c>
      <c r="E38" s="48">
        <v>17217</v>
      </c>
      <c r="F38" s="101"/>
      <c r="G38" s="48"/>
    </row>
    <row r="39" spans="1:7">
      <c r="A39" s="29" t="s">
        <v>117</v>
      </c>
      <c r="B39" s="29" t="s">
        <v>598</v>
      </c>
      <c r="C39" s="29" t="s">
        <v>867</v>
      </c>
      <c r="D39" s="29">
        <v>25</v>
      </c>
      <c r="E39" s="56">
        <v>18093</v>
      </c>
      <c r="F39" s="97"/>
      <c r="G39" s="56"/>
    </row>
    <row r="40" spans="1:7">
      <c r="A40" s="39" t="s">
        <v>117</v>
      </c>
      <c r="B40" s="39" t="s">
        <v>598</v>
      </c>
      <c r="C40" s="39" t="s">
        <v>4</v>
      </c>
      <c r="D40" s="39">
        <v>25</v>
      </c>
      <c r="E40" s="48">
        <v>18093</v>
      </c>
      <c r="F40" s="101"/>
      <c r="G40" s="48"/>
    </row>
    <row r="41" spans="1:7" s="36" customFormat="1">
      <c r="A41" s="29" t="s">
        <v>126</v>
      </c>
      <c r="B41" s="29" t="s">
        <v>410</v>
      </c>
      <c r="C41" s="29" t="s">
        <v>868</v>
      </c>
      <c r="D41" s="29">
        <v>70</v>
      </c>
      <c r="E41" s="56">
        <v>44392</v>
      </c>
      <c r="F41" s="97"/>
      <c r="G41" s="56"/>
    </row>
    <row r="42" spans="1:7">
      <c r="A42" s="39" t="s">
        <v>126</v>
      </c>
      <c r="B42" s="39" t="s">
        <v>410</v>
      </c>
      <c r="C42" s="39" t="s">
        <v>4</v>
      </c>
      <c r="D42" s="39">
        <v>70</v>
      </c>
      <c r="E42" s="48">
        <v>44392</v>
      </c>
      <c r="F42" s="101"/>
      <c r="G42" s="48"/>
    </row>
    <row r="43" spans="1:7">
      <c r="A43" s="29" t="s">
        <v>127</v>
      </c>
      <c r="B43" s="29" t="s">
        <v>607</v>
      </c>
      <c r="C43" s="29" t="s">
        <v>387</v>
      </c>
      <c r="D43" s="29"/>
      <c r="E43" s="56"/>
      <c r="F43" s="97">
        <v>70</v>
      </c>
      <c r="G43" s="56">
        <v>126280</v>
      </c>
    </row>
    <row r="44" spans="1:7" s="36" customFormat="1">
      <c r="A44" s="39" t="s">
        <v>127</v>
      </c>
      <c r="B44" s="39" t="s">
        <v>607</v>
      </c>
      <c r="C44" s="39" t="s">
        <v>4</v>
      </c>
      <c r="D44" s="39" t="s">
        <v>912</v>
      </c>
      <c r="E44" s="48" t="s">
        <v>912</v>
      </c>
      <c r="F44" s="101">
        <v>70</v>
      </c>
      <c r="G44" s="48">
        <v>126280</v>
      </c>
    </row>
    <row r="45" spans="1:7">
      <c r="A45" s="29" t="s">
        <v>136</v>
      </c>
      <c r="B45" s="29" t="s">
        <v>411</v>
      </c>
      <c r="C45" s="29" t="s">
        <v>388</v>
      </c>
      <c r="D45" s="29">
        <v>81</v>
      </c>
      <c r="E45" s="56">
        <v>53705</v>
      </c>
      <c r="F45" s="97"/>
      <c r="G45" s="56"/>
    </row>
    <row r="46" spans="1:7" s="36" customFormat="1">
      <c r="A46" s="39" t="s">
        <v>136</v>
      </c>
      <c r="B46" s="39" t="s">
        <v>411</v>
      </c>
      <c r="C46" s="39" t="s">
        <v>4</v>
      </c>
      <c r="D46" s="39">
        <v>81</v>
      </c>
      <c r="E46" s="48">
        <v>53705</v>
      </c>
      <c r="F46" s="101"/>
      <c r="G46" s="48"/>
    </row>
    <row r="47" spans="1:7">
      <c r="A47" s="29" t="s">
        <v>137</v>
      </c>
      <c r="B47" s="29" t="s">
        <v>412</v>
      </c>
      <c r="C47" s="29" t="s">
        <v>389</v>
      </c>
      <c r="D47" s="29">
        <v>36</v>
      </c>
      <c r="E47" s="56">
        <v>23722</v>
      </c>
      <c r="F47" s="97"/>
      <c r="G47" s="56"/>
    </row>
    <row r="48" spans="1:7" s="36" customFormat="1">
      <c r="A48" s="39" t="s">
        <v>137</v>
      </c>
      <c r="B48" s="39" t="s">
        <v>412</v>
      </c>
      <c r="C48" s="39" t="s">
        <v>4</v>
      </c>
      <c r="D48" s="39">
        <v>36</v>
      </c>
      <c r="E48" s="48">
        <v>23722</v>
      </c>
      <c r="F48" s="101"/>
      <c r="G48" s="48"/>
    </row>
    <row r="49" spans="1:7">
      <c r="A49" s="29" t="s">
        <v>139</v>
      </c>
      <c r="B49" s="29" t="s">
        <v>413</v>
      </c>
      <c r="C49" s="29" t="s">
        <v>390</v>
      </c>
      <c r="D49" s="29">
        <v>7</v>
      </c>
      <c r="E49" s="56">
        <v>4423</v>
      </c>
      <c r="F49" s="97"/>
      <c r="G49" s="56"/>
    </row>
    <row r="50" spans="1:7" s="36" customFormat="1">
      <c r="A50" s="39" t="s">
        <v>139</v>
      </c>
      <c r="B50" s="39" t="s">
        <v>413</v>
      </c>
      <c r="C50" s="39" t="s">
        <v>4</v>
      </c>
      <c r="D50" s="39">
        <v>7</v>
      </c>
      <c r="E50" s="48">
        <v>4423</v>
      </c>
      <c r="F50" s="101"/>
      <c r="G50" s="48"/>
    </row>
    <row r="51" spans="1:7">
      <c r="A51" s="29" t="s">
        <v>140</v>
      </c>
      <c r="B51" s="29" t="s">
        <v>414</v>
      </c>
      <c r="C51" s="29" t="s">
        <v>391</v>
      </c>
      <c r="D51" s="29">
        <v>8</v>
      </c>
      <c r="E51" s="56">
        <v>5690</v>
      </c>
      <c r="F51" s="97"/>
      <c r="G51" s="56"/>
    </row>
    <row r="52" spans="1:7" s="36" customFormat="1">
      <c r="A52" s="39" t="s">
        <v>140</v>
      </c>
      <c r="B52" s="39" t="s">
        <v>414</v>
      </c>
      <c r="C52" s="39" t="s">
        <v>4</v>
      </c>
      <c r="D52" s="39">
        <v>8</v>
      </c>
      <c r="E52" s="48">
        <v>5690</v>
      </c>
      <c r="F52" s="101"/>
      <c r="G52" s="48"/>
    </row>
    <row r="53" spans="1:7">
      <c r="A53" s="29" t="s">
        <v>156</v>
      </c>
      <c r="B53" s="29" t="s">
        <v>415</v>
      </c>
      <c r="C53" s="29" t="s">
        <v>442</v>
      </c>
      <c r="D53" s="29">
        <v>12</v>
      </c>
      <c r="E53" s="56">
        <v>7267</v>
      </c>
      <c r="F53" s="97"/>
      <c r="G53" s="56"/>
    </row>
    <row r="54" spans="1:7" s="36" customFormat="1">
      <c r="A54" s="39" t="s">
        <v>156</v>
      </c>
      <c r="B54" s="39" t="s">
        <v>415</v>
      </c>
      <c r="C54" s="39" t="s">
        <v>4</v>
      </c>
      <c r="D54" s="39">
        <v>12</v>
      </c>
      <c r="E54" s="48">
        <v>7267</v>
      </c>
      <c r="F54" s="101"/>
      <c r="G54" s="48"/>
    </row>
    <row r="55" spans="1:7">
      <c r="A55" s="29" t="s">
        <v>164</v>
      </c>
      <c r="B55" s="29" t="s">
        <v>416</v>
      </c>
      <c r="C55" s="29" t="s">
        <v>783</v>
      </c>
      <c r="D55" s="29">
        <v>23</v>
      </c>
      <c r="E55" s="56">
        <v>14591</v>
      </c>
      <c r="F55" s="97"/>
      <c r="G55" s="56"/>
    </row>
    <row r="56" spans="1:7" s="36" customFormat="1">
      <c r="A56" s="39" t="s">
        <v>164</v>
      </c>
      <c r="B56" s="39" t="s">
        <v>416</v>
      </c>
      <c r="C56" s="39" t="s">
        <v>4</v>
      </c>
      <c r="D56" s="39">
        <v>23</v>
      </c>
      <c r="E56" s="48">
        <v>14591</v>
      </c>
      <c r="F56" s="101"/>
      <c r="G56" s="48"/>
    </row>
    <row r="57" spans="1:7">
      <c r="A57" s="29" t="s">
        <v>192</v>
      </c>
      <c r="B57" s="29" t="s">
        <v>417</v>
      </c>
      <c r="C57" s="29" t="s">
        <v>451</v>
      </c>
      <c r="D57" s="29">
        <v>8</v>
      </c>
      <c r="E57" s="56">
        <v>5261</v>
      </c>
      <c r="F57" s="97"/>
      <c r="G57" s="56"/>
    </row>
    <row r="58" spans="1:7" s="36" customFormat="1">
      <c r="A58" s="29" t="s">
        <v>192</v>
      </c>
      <c r="B58" s="29" t="s">
        <v>417</v>
      </c>
      <c r="C58" s="29" t="s">
        <v>914</v>
      </c>
      <c r="D58" s="29">
        <v>15</v>
      </c>
      <c r="E58" s="56">
        <v>9865</v>
      </c>
      <c r="F58" s="97"/>
      <c r="G58" s="56"/>
    </row>
    <row r="59" spans="1:7">
      <c r="A59" s="29" t="s">
        <v>192</v>
      </c>
      <c r="B59" s="29" t="s">
        <v>417</v>
      </c>
      <c r="C59" s="29" t="s">
        <v>870</v>
      </c>
      <c r="D59" s="29">
        <v>8</v>
      </c>
      <c r="E59" s="56">
        <v>5261</v>
      </c>
      <c r="F59" s="97"/>
      <c r="G59" s="56"/>
    </row>
    <row r="60" spans="1:7">
      <c r="A60" s="29" t="s">
        <v>192</v>
      </c>
      <c r="B60" s="29" t="s">
        <v>417</v>
      </c>
      <c r="C60" s="29" t="s">
        <v>392</v>
      </c>
      <c r="D60" s="29">
        <v>17</v>
      </c>
      <c r="E60" s="56">
        <v>11181</v>
      </c>
      <c r="F60" s="97"/>
      <c r="G60" s="56"/>
    </row>
    <row r="61" spans="1:7" s="36" customFormat="1">
      <c r="A61" s="39" t="s">
        <v>192</v>
      </c>
      <c r="B61" s="39" t="s">
        <v>417</v>
      </c>
      <c r="C61" s="39" t="s">
        <v>4</v>
      </c>
      <c r="D61" s="39">
        <v>48</v>
      </c>
      <c r="E61" s="48">
        <v>31568</v>
      </c>
      <c r="F61" s="101"/>
      <c r="G61" s="48"/>
    </row>
    <row r="62" spans="1:7">
      <c r="A62" s="29" t="s">
        <v>200</v>
      </c>
      <c r="B62" s="29" t="s">
        <v>672</v>
      </c>
      <c r="C62" s="29" t="s">
        <v>937</v>
      </c>
      <c r="D62" s="29">
        <v>15</v>
      </c>
      <c r="E62" s="56">
        <v>9231</v>
      </c>
      <c r="F62" s="97"/>
      <c r="G62" s="56"/>
    </row>
    <row r="63" spans="1:7" s="36" customFormat="1">
      <c r="A63" s="29" t="s">
        <v>200</v>
      </c>
      <c r="B63" s="29" t="s">
        <v>672</v>
      </c>
      <c r="C63" s="29" t="s">
        <v>970</v>
      </c>
      <c r="D63" s="29">
        <v>32</v>
      </c>
      <c r="E63" s="56">
        <v>20407</v>
      </c>
      <c r="F63" s="97"/>
      <c r="G63" s="56"/>
    </row>
    <row r="64" spans="1:7" s="36" customFormat="1">
      <c r="A64" s="39" t="s">
        <v>200</v>
      </c>
      <c r="B64" s="39" t="s">
        <v>672</v>
      </c>
      <c r="C64" s="39" t="s">
        <v>4</v>
      </c>
      <c r="D64" s="39">
        <v>47</v>
      </c>
      <c r="E64" s="48">
        <v>29638</v>
      </c>
      <c r="F64" s="101"/>
      <c r="G64" s="48"/>
    </row>
    <row r="65" spans="1:9" s="36" customFormat="1">
      <c r="A65" s="29" t="s">
        <v>210</v>
      </c>
      <c r="B65" s="29" t="s">
        <v>419</v>
      </c>
      <c r="C65" s="29" t="s">
        <v>887</v>
      </c>
      <c r="D65" s="29">
        <v>35</v>
      </c>
      <c r="E65" s="56">
        <v>24493</v>
      </c>
      <c r="F65" s="97"/>
      <c r="G65" s="56"/>
    </row>
    <row r="66" spans="1:9" s="36" customFormat="1">
      <c r="A66" s="39" t="s">
        <v>210</v>
      </c>
      <c r="B66" s="39" t="s">
        <v>419</v>
      </c>
      <c r="C66" s="39" t="s">
        <v>4</v>
      </c>
      <c r="D66" s="39">
        <v>35</v>
      </c>
      <c r="E66" s="48">
        <v>24493</v>
      </c>
      <c r="F66" s="101"/>
      <c r="G66" s="48"/>
    </row>
    <row r="67" spans="1:9" s="36" customFormat="1">
      <c r="A67" s="29" t="s">
        <v>211</v>
      </c>
      <c r="B67" s="29" t="s">
        <v>681</v>
      </c>
      <c r="C67" s="29" t="s">
        <v>938</v>
      </c>
      <c r="D67" s="29">
        <v>8</v>
      </c>
      <c r="E67" s="56">
        <v>5407</v>
      </c>
      <c r="F67" s="97"/>
      <c r="G67" s="56"/>
    </row>
    <row r="68" spans="1:9" s="36" customFormat="1">
      <c r="A68" s="39" t="s">
        <v>211</v>
      </c>
      <c r="B68" s="39" t="s">
        <v>681</v>
      </c>
      <c r="C68" s="39" t="s">
        <v>4</v>
      </c>
      <c r="D68" s="39">
        <v>8</v>
      </c>
      <c r="E68" s="48">
        <v>5407</v>
      </c>
      <c r="F68" s="101"/>
      <c r="G68" s="48"/>
    </row>
    <row r="69" spans="1:9" s="36" customFormat="1">
      <c r="A69" s="29" t="s">
        <v>229</v>
      </c>
      <c r="B69" s="29" t="s">
        <v>421</v>
      </c>
      <c r="C69" s="29" t="s">
        <v>452</v>
      </c>
      <c r="D69" s="29">
        <v>16</v>
      </c>
      <c r="E69" s="56">
        <v>10409</v>
      </c>
      <c r="F69" s="97"/>
      <c r="G69" s="56"/>
    </row>
    <row r="70" spans="1:9" s="36" customFormat="1">
      <c r="A70" s="39" t="s">
        <v>229</v>
      </c>
      <c r="B70" s="39" t="s">
        <v>421</v>
      </c>
      <c r="C70" s="39" t="s">
        <v>4</v>
      </c>
      <c r="D70" s="39">
        <v>16</v>
      </c>
      <c r="E70" s="48">
        <v>10409</v>
      </c>
      <c r="F70" s="101"/>
      <c r="G70" s="48"/>
    </row>
    <row r="71" spans="1:9" s="36" customFormat="1">
      <c r="A71" s="29" t="s">
        <v>234</v>
      </c>
      <c r="B71" s="29" t="s">
        <v>422</v>
      </c>
      <c r="C71" s="29" t="s">
        <v>453</v>
      </c>
      <c r="D71" s="29">
        <v>69</v>
      </c>
      <c r="E71" s="56">
        <v>44553</v>
      </c>
      <c r="F71" s="97"/>
      <c r="G71" s="56"/>
    </row>
    <row r="72" spans="1:9" s="36" customFormat="1">
      <c r="A72" s="39" t="s">
        <v>234</v>
      </c>
      <c r="B72" s="39" t="s">
        <v>422</v>
      </c>
      <c r="C72" s="39" t="s">
        <v>4</v>
      </c>
      <c r="D72" s="39">
        <v>69</v>
      </c>
      <c r="E72" s="48">
        <v>44553</v>
      </c>
      <c r="F72" s="101"/>
      <c r="G72" s="48"/>
    </row>
    <row r="73" spans="1:9" s="36" customFormat="1">
      <c r="A73" s="29" t="s">
        <v>238</v>
      </c>
      <c r="B73" s="29" t="s">
        <v>423</v>
      </c>
      <c r="C73" s="29" t="s">
        <v>456</v>
      </c>
      <c r="D73" s="29">
        <v>6</v>
      </c>
      <c r="E73" s="56">
        <v>3884.6153846153848</v>
      </c>
      <c r="F73" s="97"/>
      <c r="G73" s="56"/>
    </row>
    <row r="74" spans="1:9">
      <c r="A74" s="29" t="s">
        <v>238</v>
      </c>
      <c r="B74" s="29" t="s">
        <v>423</v>
      </c>
      <c r="C74" s="29" t="s">
        <v>454</v>
      </c>
      <c r="D74" s="29">
        <v>35</v>
      </c>
      <c r="E74" s="56">
        <v>22660.25641025641</v>
      </c>
      <c r="F74" s="97"/>
      <c r="G74" s="56"/>
    </row>
    <row r="75" spans="1:9">
      <c r="A75" s="29" t="s">
        <v>238</v>
      </c>
      <c r="B75" s="29" t="s">
        <v>423</v>
      </c>
      <c r="C75" s="29" t="s">
        <v>393</v>
      </c>
      <c r="D75" s="29">
        <v>40</v>
      </c>
      <c r="E75" s="56">
        <v>25897.435897435898</v>
      </c>
      <c r="F75" s="97"/>
      <c r="G75" s="56"/>
    </row>
    <row r="76" spans="1:9">
      <c r="A76" s="29" t="s">
        <v>238</v>
      </c>
      <c r="B76" s="29" t="s">
        <v>423</v>
      </c>
      <c r="C76" s="29" t="s">
        <v>455</v>
      </c>
      <c r="D76" s="29">
        <v>75</v>
      </c>
      <c r="E76" s="56">
        <v>48557.692307692312</v>
      </c>
      <c r="F76" s="97"/>
      <c r="G76" s="56"/>
      <c r="I76" s="129"/>
    </row>
    <row r="77" spans="1:9">
      <c r="A77" s="29" t="s">
        <v>238</v>
      </c>
      <c r="B77" s="29" t="s">
        <v>423</v>
      </c>
      <c r="C77" s="29" t="s">
        <v>457</v>
      </c>
      <c r="D77" s="29"/>
      <c r="E77" s="56"/>
      <c r="F77" s="97">
        <v>9</v>
      </c>
      <c r="G77" s="56">
        <v>16236</v>
      </c>
    </row>
    <row r="78" spans="1:9" s="36" customFormat="1">
      <c r="A78" s="39" t="s">
        <v>238</v>
      </c>
      <c r="B78" s="39" t="s">
        <v>423</v>
      </c>
      <c r="C78" s="39" t="s">
        <v>4</v>
      </c>
      <c r="D78" s="39">
        <v>156</v>
      </c>
      <c r="E78" s="48">
        <v>101000</v>
      </c>
      <c r="F78" s="101">
        <v>9</v>
      </c>
      <c r="G78" s="48">
        <v>16236</v>
      </c>
    </row>
    <row r="79" spans="1:9">
      <c r="A79" s="29" t="s">
        <v>299</v>
      </c>
      <c r="B79" s="29" t="s">
        <v>713</v>
      </c>
      <c r="C79" s="29" t="s">
        <v>869</v>
      </c>
      <c r="D79" s="29">
        <v>20</v>
      </c>
      <c r="E79" s="56">
        <v>13755</v>
      </c>
      <c r="F79" s="97"/>
      <c r="G79" s="56"/>
    </row>
    <row r="80" spans="1:9" s="36" customFormat="1">
      <c r="A80" s="39" t="s">
        <v>299</v>
      </c>
      <c r="B80" s="39" t="s">
        <v>713</v>
      </c>
      <c r="C80" s="39" t="s">
        <v>4</v>
      </c>
      <c r="D80" s="39">
        <v>20</v>
      </c>
      <c r="E80" s="48">
        <v>13755</v>
      </c>
      <c r="F80" s="101"/>
      <c r="G80" s="48"/>
    </row>
    <row r="81" spans="1:8" s="36" customFormat="1">
      <c r="A81" s="90" t="s">
        <v>312</v>
      </c>
      <c r="B81" s="29" t="s">
        <v>725</v>
      </c>
      <c r="C81" s="29" t="s">
        <v>915</v>
      </c>
      <c r="D81" s="29">
        <v>27</v>
      </c>
      <c r="E81" s="56">
        <v>17582</v>
      </c>
      <c r="F81" s="97"/>
      <c r="G81" s="56"/>
    </row>
    <row r="82" spans="1:8" s="36" customFormat="1">
      <c r="A82" s="123" t="s">
        <v>312</v>
      </c>
      <c r="B82" s="39" t="s">
        <v>725</v>
      </c>
      <c r="C82" s="39" t="s">
        <v>4</v>
      </c>
      <c r="D82" s="39">
        <v>27</v>
      </c>
      <c r="E82" s="48">
        <v>17582</v>
      </c>
      <c r="F82" s="101"/>
      <c r="G82" s="48"/>
    </row>
    <row r="83" spans="1:8">
      <c r="A83" s="29" t="s">
        <v>330</v>
      </c>
      <c r="B83" s="29" t="s">
        <v>443</v>
      </c>
      <c r="C83" s="29" t="s">
        <v>394</v>
      </c>
      <c r="D83" s="29">
        <v>12</v>
      </c>
      <c r="E83" s="56">
        <v>8889.1764705882342</v>
      </c>
      <c r="F83" s="97"/>
      <c r="G83" s="56"/>
    </row>
    <row r="84" spans="1:8">
      <c r="A84" s="29" t="s">
        <v>330</v>
      </c>
      <c r="B84" s="29" t="s">
        <v>424</v>
      </c>
      <c r="C84" s="29" t="s">
        <v>458</v>
      </c>
      <c r="D84" s="29">
        <v>39</v>
      </c>
      <c r="E84" s="56">
        <v>28889.823529411766</v>
      </c>
      <c r="F84" s="97"/>
      <c r="G84" s="56"/>
      <c r="H84" s="108"/>
    </row>
    <row r="85" spans="1:8" s="36" customFormat="1">
      <c r="A85" s="39" t="s">
        <v>330</v>
      </c>
      <c r="B85" s="39" t="s">
        <v>424</v>
      </c>
      <c r="C85" s="39" t="s">
        <v>4</v>
      </c>
      <c r="D85" s="39">
        <v>51</v>
      </c>
      <c r="E85" s="48">
        <v>37779</v>
      </c>
      <c r="F85" s="101"/>
      <c r="G85" s="48"/>
      <c r="H85" s="109"/>
    </row>
    <row r="86" spans="1:8" s="36" customFormat="1">
      <c r="A86" s="29" t="s">
        <v>337</v>
      </c>
      <c r="B86" s="29" t="s">
        <v>425</v>
      </c>
      <c r="C86" s="29" t="s">
        <v>395</v>
      </c>
      <c r="D86" s="29">
        <v>56</v>
      </c>
      <c r="E86" s="56">
        <v>35715</v>
      </c>
      <c r="F86" s="97"/>
      <c r="G86" s="56"/>
      <c r="H86" s="109"/>
    </row>
    <row r="87" spans="1:8" s="36" customFormat="1">
      <c r="A87" s="39" t="s">
        <v>337</v>
      </c>
      <c r="B87" s="36" t="s">
        <v>425</v>
      </c>
      <c r="C87" s="36" t="s">
        <v>4</v>
      </c>
      <c r="D87" s="36">
        <v>56</v>
      </c>
      <c r="E87" s="48">
        <v>35715</v>
      </c>
      <c r="F87" s="114"/>
      <c r="G87" s="115"/>
    </row>
    <row r="88" spans="1:8">
      <c r="A88" s="29" t="s">
        <v>346</v>
      </c>
      <c r="B88" s="29" t="s">
        <v>438</v>
      </c>
      <c r="C88" s="29" t="s">
        <v>440</v>
      </c>
      <c r="D88" s="29">
        <v>80</v>
      </c>
      <c r="E88" s="56">
        <v>51159</v>
      </c>
      <c r="F88" s="97"/>
      <c r="G88" s="56"/>
    </row>
    <row r="89" spans="1:8" s="36" customFormat="1">
      <c r="A89" s="39" t="s">
        <v>346</v>
      </c>
      <c r="B89" s="39" t="s">
        <v>438</v>
      </c>
      <c r="C89" s="39" t="s">
        <v>4</v>
      </c>
      <c r="D89" s="39">
        <v>80</v>
      </c>
      <c r="E89" s="48">
        <v>51159</v>
      </c>
      <c r="F89" s="101"/>
      <c r="G89" s="48"/>
    </row>
    <row r="90" spans="1:8">
      <c r="E90" s="124"/>
      <c r="F90" s="124"/>
      <c r="G90" s="124"/>
    </row>
  </sheetData>
  <printOptions horizontalCentered="1"/>
  <pageMargins left="0.5" right="0.5" top="0.5" bottom="0.5" header="0.25" footer="0.25"/>
  <pageSetup scale="86" fitToHeight="2" orientation="portrait" r:id="rId1"/>
  <headerFooter scaleWithDoc="0">
    <oddFooter>&amp;L&amp;7Massachusetts Department of Elementary and Secondary Education&amp;C&amp;8Page &amp;P of &amp;N&amp;R&amp;7July 2017</oddFooter>
  </headerFooter>
  <colBreaks count="1" manualBreakCount="1">
    <brk id="3" max="1048575" man="1"/>
  </colBreaks>
</worksheet>
</file>

<file path=xl/worksheets/sheet5.xml><?xml version="1.0" encoding="utf-8"?>
<worksheet xmlns="http://schemas.openxmlformats.org/spreadsheetml/2006/main" xmlns:r="http://schemas.openxmlformats.org/officeDocument/2006/relationships">
  <dimension ref="A1:D19"/>
  <sheetViews>
    <sheetView zoomScaleNormal="100" workbookViewId="0"/>
  </sheetViews>
  <sheetFormatPr defaultColWidth="9.140625" defaultRowHeight="15"/>
  <cols>
    <col min="1" max="1" width="36.42578125" style="30" customWidth="1"/>
    <col min="2" max="2" width="23.42578125" style="30" customWidth="1"/>
    <col min="3" max="3" width="19.7109375" style="30" customWidth="1"/>
    <col min="4" max="4" width="24.85546875" style="30" customWidth="1"/>
    <col min="5" max="16384" width="9.140625" style="30"/>
  </cols>
  <sheetData>
    <row r="1" spans="1:4" ht="23.25" customHeight="1">
      <c r="A1" s="35" t="s">
        <v>956</v>
      </c>
    </row>
    <row r="2" spans="1:4" ht="14.25" customHeight="1">
      <c r="A2" s="51" t="s">
        <v>957</v>
      </c>
    </row>
    <row r="3" spans="1:4" ht="34.5" customHeight="1">
      <c r="A3" s="31" t="s">
        <v>427</v>
      </c>
      <c r="B3" s="32" t="s">
        <v>958</v>
      </c>
      <c r="C3" s="33" t="s">
        <v>959</v>
      </c>
    </row>
    <row r="4" spans="1:4" ht="15" customHeight="1">
      <c r="A4" s="30" t="s">
        <v>859</v>
      </c>
      <c r="B4" s="34">
        <v>27.7</v>
      </c>
      <c r="C4" s="28">
        <v>40893.46</v>
      </c>
      <c r="D4" s="44"/>
    </row>
    <row r="5" spans="1:4" ht="15" customHeight="1">
      <c r="A5" s="30" t="s">
        <v>430</v>
      </c>
      <c r="B5" s="34">
        <v>0</v>
      </c>
      <c r="C5" s="28">
        <v>0</v>
      </c>
      <c r="D5" s="44"/>
    </row>
    <row r="6" spans="1:4" ht="15" customHeight="1">
      <c r="A6" s="30" t="s">
        <v>860</v>
      </c>
      <c r="B6" s="34">
        <v>75</v>
      </c>
      <c r="C6" s="28">
        <v>110722.36</v>
      </c>
      <c r="D6" s="44"/>
    </row>
    <row r="7" spans="1:4" ht="15" customHeight="1">
      <c r="A7" s="30" t="s">
        <v>432</v>
      </c>
      <c r="B7" s="34">
        <v>605.5</v>
      </c>
      <c r="C7" s="28">
        <v>893898.49</v>
      </c>
      <c r="D7" s="44"/>
    </row>
    <row r="8" spans="1:4" ht="15" customHeight="1">
      <c r="A8" s="30" t="s">
        <v>433</v>
      </c>
      <c r="B8" s="34">
        <v>8.8000000000000007</v>
      </c>
      <c r="C8" s="28">
        <v>12991.42</v>
      </c>
      <c r="D8" s="44"/>
    </row>
    <row r="9" spans="1:4" ht="15" customHeight="1">
      <c r="A9" s="30" t="s">
        <v>892</v>
      </c>
      <c r="B9" s="34">
        <v>0</v>
      </c>
      <c r="C9" s="28">
        <v>0</v>
      </c>
      <c r="D9" s="44"/>
    </row>
    <row r="10" spans="1:4" ht="15" customHeight="1">
      <c r="A10" s="30" t="s">
        <v>863</v>
      </c>
      <c r="B10" s="34">
        <v>127.8</v>
      </c>
      <c r="C10" s="28">
        <v>188670.9</v>
      </c>
      <c r="D10" s="44"/>
    </row>
    <row r="11" spans="1:4" ht="15" customHeight="1">
      <c r="A11" s="30" t="s">
        <v>459</v>
      </c>
      <c r="B11" s="34">
        <v>17</v>
      </c>
      <c r="C11" s="28">
        <v>25097.07</v>
      </c>
      <c r="D11" s="44"/>
    </row>
    <row r="12" spans="1:4" ht="15" customHeight="1">
      <c r="A12" s="30" t="s">
        <v>428</v>
      </c>
      <c r="B12" s="34">
        <v>123.6</v>
      </c>
      <c r="C12" s="28">
        <v>182470.44</v>
      </c>
      <c r="D12" s="44"/>
    </row>
    <row r="13" spans="1:4" ht="15" customHeight="1">
      <c r="A13" s="30" t="s">
        <v>431</v>
      </c>
      <c r="B13" s="34">
        <v>9.6999999999999993</v>
      </c>
      <c r="C13" s="28">
        <v>14320.09</v>
      </c>
      <c r="D13" s="44"/>
    </row>
    <row r="14" spans="1:4" ht="15" customHeight="1">
      <c r="A14" s="30" t="s">
        <v>429</v>
      </c>
      <c r="B14" s="34">
        <v>51.4</v>
      </c>
      <c r="C14" s="28">
        <v>75881.72</v>
      </c>
      <c r="D14" s="44"/>
    </row>
    <row r="15" spans="1:4" ht="15" customHeight="1">
      <c r="A15" s="30" t="s">
        <v>441</v>
      </c>
      <c r="B15" s="34">
        <v>36.1</v>
      </c>
      <c r="C15" s="28">
        <v>53294.36</v>
      </c>
      <c r="D15" s="44"/>
    </row>
    <row r="16" spans="1:4" ht="15" customHeight="1">
      <c r="A16" s="30" t="s">
        <v>861</v>
      </c>
      <c r="B16" s="34">
        <v>122.2</v>
      </c>
      <c r="C16" s="28">
        <v>180403.63</v>
      </c>
      <c r="D16" s="44"/>
    </row>
    <row r="17" spans="1:4" ht="15" customHeight="1">
      <c r="A17" s="30" t="s">
        <v>862</v>
      </c>
      <c r="B17" s="34">
        <v>77.8</v>
      </c>
      <c r="C17" s="28">
        <v>114855.99</v>
      </c>
      <c r="D17" s="44"/>
    </row>
    <row r="18" spans="1:4" ht="15" customHeight="1">
      <c r="A18" s="30" t="s">
        <v>864</v>
      </c>
      <c r="B18" s="34">
        <v>19.7</v>
      </c>
      <c r="C18" s="28">
        <v>29083.07</v>
      </c>
      <c r="D18" s="44"/>
    </row>
    <row r="19" spans="1:4">
      <c r="C19" s="44"/>
    </row>
  </sheetData>
  <sortState ref="A4:C18">
    <sortCondition ref="A4"/>
  </sortState>
  <pageMargins left="0.5" right="0.5" top="0.5" bottom="0.5" header="0.25" footer="0.25"/>
  <pageSetup orientation="portrait" r:id="rId1"/>
  <headerFooter scaleWithDoc="0">
    <oddFooter>&amp;L&amp;7Massachusetts Department of Elementary and Secondary Education &amp;C&amp;8Page &amp;P of &amp;N&amp;R&amp;7July 2017</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S410"/>
  <sheetViews>
    <sheetView zoomScaleNormal="100" workbookViewId="0">
      <pane ySplit="3" topLeftCell="A4" activePane="bottomLeft" state="frozen"/>
      <selection pane="bottomLeft" activeCell="A4" sqref="A4"/>
    </sheetView>
  </sheetViews>
  <sheetFormatPr defaultColWidth="9.140625" defaultRowHeight="15"/>
  <cols>
    <col min="1" max="1" width="6.140625" style="75" customWidth="1"/>
    <col min="2" max="2" width="42.85546875" style="75" customWidth="1"/>
    <col min="3" max="3" width="14.7109375" style="75" customWidth="1"/>
    <col min="4" max="4" width="12" style="75" customWidth="1"/>
    <col min="5" max="5" width="14.7109375" style="75" customWidth="1"/>
    <col min="6" max="6" width="12" style="75" customWidth="1"/>
    <col min="7" max="7" width="14.7109375" style="75" customWidth="1"/>
    <col min="8" max="8" width="12" style="75" customWidth="1"/>
    <col min="9" max="9" width="15" style="75" customWidth="1"/>
    <col min="10" max="10" width="12" style="75" hidden="1" customWidth="1"/>
    <col min="11" max="11" width="14.7109375" style="75" hidden="1" customWidth="1"/>
    <col min="12" max="16384" width="9.140625" style="75"/>
  </cols>
  <sheetData>
    <row r="1" spans="1:11" s="69" customFormat="1">
      <c r="A1" s="69" t="s">
        <v>954</v>
      </c>
    </row>
    <row r="2" spans="1:11" s="69" customFormat="1">
      <c r="A2" s="75" t="s">
        <v>955</v>
      </c>
      <c r="I2" s="70"/>
    </row>
    <row r="3" spans="1:11" s="72" customFormat="1" ht="63" customHeight="1">
      <c r="A3" s="46" t="s">
        <v>2</v>
      </c>
      <c r="B3" s="47" t="s">
        <v>494</v>
      </c>
      <c r="C3" s="71" t="s">
        <v>982</v>
      </c>
      <c r="D3" s="71" t="s">
        <v>983</v>
      </c>
      <c r="E3" s="71" t="s">
        <v>984</v>
      </c>
      <c r="F3" s="71" t="s">
        <v>928</v>
      </c>
      <c r="G3" s="71" t="s">
        <v>927</v>
      </c>
      <c r="H3" s="71" t="s">
        <v>917</v>
      </c>
      <c r="I3" s="71" t="s">
        <v>918</v>
      </c>
      <c r="J3" s="71" t="s">
        <v>919</v>
      </c>
      <c r="K3" s="71" t="s">
        <v>920</v>
      </c>
    </row>
    <row r="4" spans="1:11">
      <c r="A4" s="103" t="s">
        <v>5</v>
      </c>
      <c r="B4" s="103" t="s">
        <v>501</v>
      </c>
      <c r="C4" s="102">
        <f>VLOOKUP(A4,'FY18 District Allocations'!$A$4:$K$409,11,0)</f>
        <v>223112.47</v>
      </c>
      <c r="D4" s="106">
        <f>C4/E4</f>
        <v>1.1451432319093906</v>
      </c>
      <c r="E4" s="105">
        <v>194833.68</v>
      </c>
      <c r="F4" s="106">
        <f t="shared" ref="F4:F35" si="0">E4/G4</f>
        <v>1.2124892183036797</v>
      </c>
      <c r="G4" s="102">
        <v>160689</v>
      </c>
      <c r="H4" s="127">
        <f t="shared" ref="H4:H35" si="1">G4/I4</f>
        <v>0.98507874426046604</v>
      </c>
      <c r="I4" s="102">
        <v>163123</v>
      </c>
      <c r="J4" s="74" t="e">
        <f>#REF!/K4</f>
        <v>#REF!</v>
      </c>
      <c r="K4" s="73">
        <v>168821</v>
      </c>
    </row>
    <row r="5" spans="1:11">
      <c r="A5" s="103" t="s">
        <v>6</v>
      </c>
      <c r="B5" s="103" t="s">
        <v>502</v>
      </c>
      <c r="C5" s="102">
        <f>VLOOKUP(A5,'FY18 District Allocations'!$A$4:$K$409,11,0)</f>
        <v>74764.710000000006</v>
      </c>
      <c r="D5" s="106">
        <f t="shared" ref="D5:D68" si="2">C5/E5</f>
        <v>0.88041531411630403</v>
      </c>
      <c r="E5" s="105">
        <v>84919.82</v>
      </c>
      <c r="F5" s="106">
        <f t="shared" si="0"/>
        <v>0.9596218909970281</v>
      </c>
      <c r="G5" s="102">
        <v>88493</v>
      </c>
      <c r="H5" s="127">
        <f t="shared" si="1"/>
        <v>1.0685753616538267</v>
      </c>
      <c r="I5" s="102">
        <v>82814</v>
      </c>
      <c r="J5" s="74" t="e">
        <f>#REF!/K5</f>
        <v>#REF!</v>
      </c>
      <c r="K5" s="73">
        <v>87545</v>
      </c>
    </row>
    <row r="6" spans="1:11">
      <c r="A6" s="103" t="s">
        <v>7</v>
      </c>
      <c r="B6" s="103" t="s">
        <v>503</v>
      </c>
      <c r="C6" s="102">
        <f>VLOOKUP(A6,'FY18 District Allocations'!$A$4:$K$409,11,0)</f>
        <v>574189.07999999996</v>
      </c>
      <c r="D6" s="106">
        <f t="shared" si="2"/>
        <v>1.0851441004089211</v>
      </c>
      <c r="E6" s="105">
        <v>529136.25</v>
      </c>
      <c r="F6" s="106">
        <f t="shared" si="0"/>
        <v>0.9267938213307364</v>
      </c>
      <c r="G6" s="102">
        <v>570932</v>
      </c>
      <c r="H6" s="127">
        <f t="shared" si="1"/>
        <v>1.0578633062999465</v>
      </c>
      <c r="I6" s="102">
        <v>539703</v>
      </c>
      <c r="J6" s="74" t="e">
        <f>#REF!/K6</f>
        <v>#REF!</v>
      </c>
      <c r="K6" s="73">
        <v>467605</v>
      </c>
    </row>
    <row r="7" spans="1:11">
      <c r="A7" s="103" t="s">
        <v>8</v>
      </c>
      <c r="B7" s="103" t="s">
        <v>504</v>
      </c>
      <c r="C7" s="102">
        <f>VLOOKUP(A7,'FY18 District Allocations'!$A$4:$K$409,11,0)</f>
        <v>258675.41</v>
      </c>
      <c r="D7" s="106">
        <f t="shared" si="2"/>
        <v>1.1456301172670753</v>
      </c>
      <c r="E7" s="105">
        <v>225793.13</v>
      </c>
      <c r="F7" s="106">
        <f t="shared" si="0"/>
        <v>0.97319591228039926</v>
      </c>
      <c r="G7" s="102">
        <v>232012</v>
      </c>
      <c r="H7" s="127">
        <f t="shared" si="1"/>
        <v>1.094576934871323</v>
      </c>
      <c r="I7" s="102">
        <v>211965</v>
      </c>
      <c r="J7" s="74" t="e">
        <f>#REF!/K7</f>
        <v>#REF!</v>
      </c>
      <c r="K7" s="73">
        <v>242559</v>
      </c>
    </row>
    <row r="8" spans="1:11">
      <c r="A8" s="103" t="s">
        <v>9</v>
      </c>
      <c r="B8" s="103" t="s">
        <v>505</v>
      </c>
      <c r="C8" s="102">
        <f>VLOOKUP(A8,'FY18 District Allocations'!$A$4:$K$409,11,0)</f>
        <v>193144.14</v>
      </c>
      <c r="D8" s="106">
        <f t="shared" si="2"/>
        <v>1.0268540994094042</v>
      </c>
      <c r="E8" s="105">
        <v>188093.07</v>
      </c>
      <c r="F8" s="106">
        <f t="shared" si="0"/>
        <v>1.0162633521176987</v>
      </c>
      <c r="G8" s="102">
        <v>185083</v>
      </c>
      <c r="H8" s="127">
        <f t="shared" si="1"/>
        <v>1.042950282033799</v>
      </c>
      <c r="I8" s="102">
        <v>177461</v>
      </c>
      <c r="J8" s="74" t="e">
        <f>#REF!/K8</f>
        <v>#REF!</v>
      </c>
      <c r="K8" s="73">
        <v>192053</v>
      </c>
    </row>
    <row r="9" spans="1:11">
      <c r="A9" s="103" t="s">
        <v>10</v>
      </c>
      <c r="B9" s="103" t="s">
        <v>506</v>
      </c>
      <c r="C9" s="102">
        <f>VLOOKUP(A9,'FY18 District Allocations'!$A$4:$K$409,11,0)</f>
        <v>206054.16</v>
      </c>
      <c r="D9" s="106">
        <f t="shared" si="2"/>
        <v>1.1088704183131217</v>
      </c>
      <c r="E9" s="105">
        <v>185823.48</v>
      </c>
      <c r="F9" s="106">
        <f t="shared" si="0"/>
        <v>0.90627032510412509</v>
      </c>
      <c r="G9" s="102">
        <v>205042</v>
      </c>
      <c r="H9" s="127">
        <f t="shared" si="1"/>
        <v>1.2212950223064047</v>
      </c>
      <c r="I9" s="102">
        <v>167889</v>
      </c>
      <c r="J9" s="74" t="e">
        <f>#REF!/K9</f>
        <v>#REF!</v>
      </c>
      <c r="K9" s="73">
        <v>169030</v>
      </c>
    </row>
    <row r="10" spans="1:11">
      <c r="A10" s="103" t="s">
        <v>11</v>
      </c>
      <c r="B10" s="103" t="s">
        <v>396</v>
      </c>
      <c r="C10" s="102">
        <f>VLOOKUP(A10,'FY18 District Allocations'!$A$4:$K$409,11,0)</f>
        <v>326723.89</v>
      </c>
      <c r="D10" s="106">
        <f t="shared" si="2"/>
        <v>0.93814032835267114</v>
      </c>
      <c r="E10" s="105">
        <v>348267.61</v>
      </c>
      <c r="F10" s="106">
        <f t="shared" si="0"/>
        <v>1.1538917566761646</v>
      </c>
      <c r="G10" s="102">
        <v>301820</v>
      </c>
      <c r="H10" s="127">
        <f t="shared" si="1"/>
        <v>1.6963327244625543</v>
      </c>
      <c r="I10" s="102">
        <v>177925</v>
      </c>
      <c r="J10" s="74" t="e">
        <f>#REF!/K10</f>
        <v>#REF!</v>
      </c>
      <c r="K10" s="73">
        <v>164751</v>
      </c>
    </row>
    <row r="11" spans="1:11">
      <c r="A11" s="103" t="s">
        <v>12</v>
      </c>
      <c r="B11" s="103" t="s">
        <v>507</v>
      </c>
      <c r="C11" s="102">
        <f>VLOOKUP(A11,'FY18 District Allocations'!$A$4:$K$409,11,0)</f>
        <v>158232.09</v>
      </c>
      <c r="D11" s="106">
        <f t="shared" si="2"/>
        <v>0.92616600084426737</v>
      </c>
      <c r="E11" s="105">
        <v>170846.36</v>
      </c>
      <c r="F11" s="106">
        <f t="shared" si="0"/>
        <v>0.9510750132212541</v>
      </c>
      <c r="G11" s="102">
        <v>179635</v>
      </c>
      <c r="H11" s="127">
        <f t="shared" si="1"/>
        <v>1.1923283706914289</v>
      </c>
      <c r="I11" s="102">
        <v>150659</v>
      </c>
      <c r="J11" s="74" t="e">
        <f>#REF!/K11</f>
        <v>#REF!</v>
      </c>
      <c r="K11" s="73">
        <v>81062</v>
      </c>
    </row>
    <row r="12" spans="1:11">
      <c r="A12" s="103" t="s">
        <v>13</v>
      </c>
      <c r="B12" s="103" t="s">
        <v>508</v>
      </c>
      <c r="C12" s="102">
        <f>VLOOKUP(A12,'FY18 District Allocations'!$A$4:$K$409,11,0)</f>
        <v>955533.83</v>
      </c>
      <c r="D12" s="106">
        <f t="shared" si="2"/>
        <v>0.9920275267873766</v>
      </c>
      <c r="E12" s="105">
        <v>963213.02</v>
      </c>
      <c r="F12" s="106">
        <f t="shared" si="0"/>
        <v>0.97504223236302823</v>
      </c>
      <c r="G12" s="102">
        <v>987868</v>
      </c>
      <c r="H12" s="127">
        <f t="shared" si="1"/>
        <v>1.0956176094155852</v>
      </c>
      <c r="I12" s="102">
        <v>901654</v>
      </c>
      <c r="J12" s="74" t="e">
        <f>#REF!/K12</f>
        <v>#REF!</v>
      </c>
      <c r="K12" s="73">
        <v>918443</v>
      </c>
    </row>
    <row r="13" spans="1:11">
      <c r="A13" s="103" t="s">
        <v>14</v>
      </c>
      <c r="B13" s="103" t="s">
        <v>509</v>
      </c>
      <c r="C13" s="102">
        <f>VLOOKUP(A13,'FY18 District Allocations'!$A$4:$K$409,11,0)</f>
        <v>205872.52</v>
      </c>
      <c r="D13" s="106">
        <f t="shared" si="2"/>
        <v>1.0214739102125152</v>
      </c>
      <c r="E13" s="105">
        <v>201544.57</v>
      </c>
      <c r="F13" s="106">
        <f t="shared" si="0"/>
        <v>0.97869951585725323</v>
      </c>
      <c r="G13" s="102">
        <v>205931</v>
      </c>
      <c r="H13" s="127">
        <f t="shared" si="1"/>
        <v>0.97743550798585566</v>
      </c>
      <c r="I13" s="102">
        <v>210685</v>
      </c>
      <c r="J13" s="74" t="e">
        <f>#REF!/K13</f>
        <v>#REF!</v>
      </c>
      <c r="K13" s="73">
        <v>186242</v>
      </c>
    </row>
    <row r="14" spans="1:11">
      <c r="A14" s="103" t="s">
        <v>15</v>
      </c>
      <c r="B14" s="103" t="s">
        <v>510</v>
      </c>
      <c r="C14" s="102">
        <f>VLOOKUP(A14,'FY18 District Allocations'!$A$4:$K$409,11,0)</f>
        <v>59336.81</v>
      </c>
      <c r="D14" s="106">
        <f t="shared" si="2"/>
        <v>0.91952243009959855</v>
      </c>
      <c r="E14" s="105">
        <v>64530.03</v>
      </c>
      <c r="F14" s="106">
        <f t="shared" si="0"/>
        <v>0.88755972766659785</v>
      </c>
      <c r="G14" s="102">
        <v>72705</v>
      </c>
      <c r="H14" s="127">
        <f t="shared" si="1"/>
        <v>0.97746736397735978</v>
      </c>
      <c r="I14" s="102">
        <v>74381</v>
      </c>
      <c r="J14" s="74" t="e">
        <f>#REF!/K14</f>
        <v>#REF!</v>
      </c>
      <c r="K14" s="73">
        <v>90460</v>
      </c>
    </row>
    <row r="15" spans="1:11">
      <c r="A15" s="103" t="s">
        <v>16</v>
      </c>
      <c r="B15" s="103" t="s">
        <v>511</v>
      </c>
      <c r="C15" s="102">
        <f>VLOOKUP(A15,'FY18 District Allocations'!$A$4:$K$409,11,0)</f>
        <v>835003.76</v>
      </c>
      <c r="D15" s="106">
        <f t="shared" si="2"/>
        <v>0.90507037107230359</v>
      </c>
      <c r="E15" s="105">
        <v>922584.35</v>
      </c>
      <c r="F15" s="106">
        <f t="shared" si="0"/>
        <v>0.92463055742357836</v>
      </c>
      <c r="G15" s="102">
        <v>997787</v>
      </c>
      <c r="H15" s="127">
        <f t="shared" si="1"/>
        <v>0.96703996433400041</v>
      </c>
      <c r="I15" s="102">
        <v>1031795</v>
      </c>
      <c r="J15" s="74" t="e">
        <f>#REF!/K15</f>
        <v>#REF!</v>
      </c>
      <c r="K15" s="73">
        <v>1103087</v>
      </c>
    </row>
    <row r="16" spans="1:11">
      <c r="A16" s="103" t="s">
        <v>17</v>
      </c>
      <c r="B16" s="103" t="s">
        <v>512</v>
      </c>
      <c r="C16" s="102">
        <f>VLOOKUP(A16,'FY18 District Allocations'!$A$4:$K$409,11,0)</f>
        <v>66045.83</v>
      </c>
      <c r="D16" s="106">
        <f t="shared" si="2"/>
        <v>0.85000007078418716</v>
      </c>
      <c r="E16" s="105">
        <v>77700.97</v>
      </c>
      <c r="F16" s="106">
        <f t="shared" si="0"/>
        <v>0.50715669445006495</v>
      </c>
      <c r="G16" s="102">
        <v>153209</v>
      </c>
      <c r="H16" s="127">
        <f t="shared" si="1"/>
        <v>2.2620886178741748</v>
      </c>
      <c r="I16" s="102">
        <v>67729</v>
      </c>
      <c r="J16" s="74" t="e">
        <f>#REF!/K16</f>
        <v>#REF!</v>
      </c>
      <c r="K16" s="73">
        <v>50636</v>
      </c>
    </row>
    <row r="17" spans="1:11">
      <c r="A17" s="103" t="s">
        <v>18</v>
      </c>
      <c r="B17" s="103" t="s">
        <v>513</v>
      </c>
      <c r="C17" s="102">
        <f>VLOOKUP(A17,'FY18 District Allocations'!$A$4:$K$409,11,0)</f>
        <v>191695.12</v>
      </c>
      <c r="D17" s="106">
        <f t="shared" si="2"/>
        <v>1.0401850480418193</v>
      </c>
      <c r="E17" s="105">
        <v>184289.44</v>
      </c>
      <c r="F17" s="106">
        <f t="shared" si="0"/>
        <v>1.0456613066124987</v>
      </c>
      <c r="G17" s="102">
        <v>176242</v>
      </c>
      <c r="H17" s="127">
        <f t="shared" si="1"/>
        <v>1.1325733233940827</v>
      </c>
      <c r="I17" s="102">
        <v>155612</v>
      </c>
      <c r="J17" s="74" t="e">
        <f>#REF!/K17</f>
        <v>#REF!</v>
      </c>
      <c r="K17" s="73">
        <v>179595</v>
      </c>
    </row>
    <row r="18" spans="1:11">
      <c r="A18" s="103" t="s">
        <v>19</v>
      </c>
      <c r="B18" s="103" t="s">
        <v>514</v>
      </c>
      <c r="C18" s="102">
        <f>VLOOKUP(A18,'FY18 District Allocations'!$A$4:$K$409,11,0)</f>
        <v>179584.44</v>
      </c>
      <c r="D18" s="106">
        <f t="shared" si="2"/>
        <v>0.90070303053647838</v>
      </c>
      <c r="E18" s="105">
        <v>199382.52</v>
      </c>
      <c r="F18" s="106">
        <f t="shared" si="0"/>
        <v>1.0255352899422892</v>
      </c>
      <c r="G18" s="102">
        <v>194418</v>
      </c>
      <c r="H18" s="127">
        <f t="shared" si="1"/>
        <v>1.043009425915097</v>
      </c>
      <c r="I18" s="102">
        <v>186401</v>
      </c>
      <c r="J18" s="74" t="e">
        <f>#REF!/K18</f>
        <v>#REF!</v>
      </c>
      <c r="K18" s="73">
        <v>168340</v>
      </c>
    </row>
    <row r="19" spans="1:11">
      <c r="A19" s="103" t="s">
        <v>20</v>
      </c>
      <c r="B19" s="103" t="s">
        <v>515</v>
      </c>
      <c r="C19" s="102">
        <f>VLOOKUP(A19,'FY18 District Allocations'!$A$4:$K$409,11,0)</f>
        <v>121136.67</v>
      </c>
      <c r="D19" s="106">
        <f t="shared" si="2"/>
        <v>0.84999999649156599</v>
      </c>
      <c r="E19" s="105">
        <v>142513.73000000001</v>
      </c>
      <c r="F19" s="106">
        <f t="shared" si="0"/>
        <v>0.57737838746662673</v>
      </c>
      <c r="G19" s="102">
        <v>246829</v>
      </c>
      <c r="H19" s="127">
        <f t="shared" si="1"/>
        <v>1.980446591191739</v>
      </c>
      <c r="I19" s="102">
        <v>124633</v>
      </c>
      <c r="J19" s="74" t="e">
        <f>#REF!/K19</f>
        <v>#REF!</v>
      </c>
      <c r="K19" s="73">
        <v>131510</v>
      </c>
    </row>
    <row r="20" spans="1:11">
      <c r="A20" s="103" t="s">
        <v>21</v>
      </c>
      <c r="B20" s="103" t="s">
        <v>397</v>
      </c>
      <c r="C20" s="102">
        <f>VLOOKUP(A20,'FY18 District Allocations'!$A$4:$K$409,11,0)</f>
        <v>96379.7</v>
      </c>
      <c r="D20" s="106">
        <f t="shared" si="2"/>
        <v>0.95320498619341876</v>
      </c>
      <c r="E20" s="105">
        <v>101111.2</v>
      </c>
      <c r="F20" s="106">
        <f t="shared" si="0"/>
        <v>1.0651805655050355</v>
      </c>
      <c r="G20" s="102">
        <v>94924</v>
      </c>
      <c r="H20" s="127">
        <f t="shared" si="1"/>
        <v>1.1765784972359254</v>
      </c>
      <c r="I20" s="102">
        <v>80678</v>
      </c>
      <c r="J20" s="74" t="e">
        <f>#REF!/K20</f>
        <v>#REF!</v>
      </c>
      <c r="K20" s="73">
        <v>82697</v>
      </c>
    </row>
    <row r="21" spans="1:11">
      <c r="A21" s="103" t="s">
        <v>22</v>
      </c>
      <c r="B21" s="103" t="s">
        <v>516</v>
      </c>
      <c r="C21" s="102">
        <f>VLOOKUP(A21,'FY18 District Allocations'!$A$4:$K$409,11,0)</f>
        <v>22983.35</v>
      </c>
      <c r="D21" s="106">
        <f t="shared" si="2"/>
        <v>1.0601415806907075</v>
      </c>
      <c r="E21" s="105">
        <v>21679.51</v>
      </c>
      <c r="F21" s="106">
        <f t="shared" si="0"/>
        <v>0.89669975596641427</v>
      </c>
      <c r="G21" s="102">
        <v>24177</v>
      </c>
      <c r="H21" s="127">
        <f t="shared" si="1"/>
        <v>1.2538637070843273</v>
      </c>
      <c r="I21" s="102">
        <v>19282</v>
      </c>
      <c r="J21" s="74" t="e">
        <f>#REF!/K21</f>
        <v>#REF!</v>
      </c>
      <c r="K21" s="73">
        <v>9723</v>
      </c>
    </row>
    <row r="22" spans="1:11">
      <c r="A22" s="103" t="s">
        <v>23</v>
      </c>
      <c r="B22" s="103" t="s">
        <v>517</v>
      </c>
      <c r="C22" s="102">
        <f>VLOOKUP(A22,'FY18 District Allocations'!$A$4:$K$409,11,0)</f>
        <v>602324.51</v>
      </c>
      <c r="D22" s="106">
        <f t="shared" si="2"/>
        <v>0.96091672159978858</v>
      </c>
      <c r="E22" s="105">
        <v>626822.80000000005</v>
      </c>
      <c r="F22" s="106">
        <f t="shared" si="0"/>
        <v>0.92332171612572511</v>
      </c>
      <c r="G22" s="102">
        <v>678878</v>
      </c>
      <c r="H22" s="127">
        <f t="shared" si="1"/>
        <v>1.1323087905636209</v>
      </c>
      <c r="I22" s="102">
        <v>599552</v>
      </c>
      <c r="J22" s="74" t="e">
        <f>#REF!/K22</f>
        <v>#REF!</v>
      </c>
      <c r="K22" s="73">
        <v>579332</v>
      </c>
    </row>
    <row r="23" spans="1:11">
      <c r="A23" s="103" t="s">
        <v>24</v>
      </c>
      <c r="B23" s="103" t="s">
        <v>518</v>
      </c>
      <c r="C23" s="102">
        <f>VLOOKUP(A23,'FY18 District Allocations'!$A$4:$K$409,11,0)</f>
        <v>510166.21</v>
      </c>
      <c r="D23" s="106">
        <f t="shared" si="2"/>
        <v>0.85000000166612366</v>
      </c>
      <c r="E23" s="105">
        <v>600195.54</v>
      </c>
      <c r="F23" s="106">
        <f t="shared" si="0"/>
        <v>0.89491398205387418</v>
      </c>
      <c r="G23" s="102">
        <v>670674</v>
      </c>
      <c r="H23" s="127">
        <f t="shared" si="1"/>
        <v>1.3035046529165273</v>
      </c>
      <c r="I23" s="102">
        <v>514516</v>
      </c>
      <c r="J23" s="74" t="e">
        <f>#REF!/K23</f>
        <v>#REF!</v>
      </c>
      <c r="K23" s="73">
        <v>209746</v>
      </c>
    </row>
    <row r="24" spans="1:11">
      <c r="A24" s="103" t="s">
        <v>25</v>
      </c>
      <c r="B24" s="103" t="s">
        <v>398</v>
      </c>
      <c r="C24" s="102">
        <f>VLOOKUP(A24,'FY18 District Allocations'!$A$4:$K$409,11,0)</f>
        <v>37971672.549999997</v>
      </c>
      <c r="D24" s="106">
        <f t="shared" si="2"/>
        <v>0.99571855866954873</v>
      </c>
      <c r="E24" s="105">
        <v>38134945.079999998</v>
      </c>
      <c r="F24" s="106">
        <f t="shared" si="0"/>
        <v>1.2247164049224324</v>
      </c>
      <c r="G24" s="102">
        <v>31137776</v>
      </c>
      <c r="H24" s="127">
        <f t="shared" si="1"/>
        <v>0.9797512424598761</v>
      </c>
      <c r="I24" s="102">
        <v>31781308</v>
      </c>
      <c r="J24" s="74" t="e">
        <f>#REF!/K24</f>
        <v>#REF!</v>
      </c>
      <c r="K24" s="73">
        <v>36553634</v>
      </c>
    </row>
    <row r="25" spans="1:11">
      <c r="A25" s="103" t="s">
        <v>26</v>
      </c>
      <c r="B25" s="103" t="s">
        <v>519</v>
      </c>
      <c r="C25" s="102">
        <f>VLOOKUP(A25,'FY18 District Allocations'!$A$4:$K$409,11,0)</f>
        <v>263063.67</v>
      </c>
      <c r="D25" s="106">
        <f t="shared" si="2"/>
        <v>0.8700721515440405</v>
      </c>
      <c r="E25" s="105">
        <v>302346.96000000002</v>
      </c>
      <c r="F25" s="106">
        <f t="shared" si="0"/>
        <v>0.95147375278112589</v>
      </c>
      <c r="G25" s="102">
        <v>317767</v>
      </c>
      <c r="H25" s="127">
        <f t="shared" si="1"/>
        <v>1.0339535095596943</v>
      </c>
      <c r="I25" s="102">
        <v>307332</v>
      </c>
      <c r="J25" s="74" t="e">
        <f>#REF!/K25</f>
        <v>#REF!</v>
      </c>
      <c r="K25" s="73">
        <v>323509</v>
      </c>
    </row>
    <row r="26" spans="1:11">
      <c r="A26" s="103" t="s">
        <v>27</v>
      </c>
      <c r="B26" s="103" t="s">
        <v>520</v>
      </c>
      <c r="C26" s="102">
        <f>VLOOKUP(A26,'FY18 District Allocations'!$A$4:$K$409,11,0)</f>
        <v>102289.52</v>
      </c>
      <c r="D26" s="106">
        <f t="shared" si="2"/>
        <v>1.2564634655952918</v>
      </c>
      <c r="E26" s="105">
        <v>81410.66</v>
      </c>
      <c r="F26" s="106">
        <f t="shared" si="0"/>
        <v>3.4392573190824218</v>
      </c>
      <c r="G26" s="102">
        <v>23671</v>
      </c>
      <c r="H26" s="127">
        <f t="shared" si="1"/>
        <v>0.96572967239198726</v>
      </c>
      <c r="I26" s="102">
        <v>24511</v>
      </c>
      <c r="J26" s="74" t="e">
        <f>#REF!/K26</f>
        <v>#REF!</v>
      </c>
      <c r="K26" s="73">
        <v>25061</v>
      </c>
    </row>
    <row r="27" spans="1:11">
      <c r="A27" s="103" t="s">
        <v>28</v>
      </c>
      <c r="B27" s="103" t="s">
        <v>399</v>
      </c>
      <c r="C27" s="102">
        <f>VLOOKUP(A27,'FY18 District Allocations'!$A$4:$K$409,11,0)</f>
        <v>48475.44</v>
      </c>
      <c r="D27" s="106">
        <f t="shared" si="2"/>
        <v>1.3766191279456117</v>
      </c>
      <c r="E27" s="105">
        <v>35213.4</v>
      </c>
      <c r="F27" s="106">
        <f t="shared" si="0"/>
        <v>1.0261809704210987</v>
      </c>
      <c r="G27" s="102">
        <v>34315</v>
      </c>
      <c r="H27" s="127">
        <f t="shared" si="1"/>
        <v>1.1971462461624338</v>
      </c>
      <c r="I27" s="102">
        <v>28664</v>
      </c>
      <c r="J27" s="74" t="e">
        <f>#REF!/K27</f>
        <v>#REF!</v>
      </c>
      <c r="K27" s="73">
        <v>24417</v>
      </c>
    </row>
    <row r="28" spans="1:11">
      <c r="A28" s="103" t="s">
        <v>29</v>
      </c>
      <c r="B28" s="103" t="s">
        <v>521</v>
      </c>
      <c r="C28" s="102">
        <f>VLOOKUP(A28,'FY18 District Allocations'!$A$4:$K$409,11,0)</f>
        <v>451672.26</v>
      </c>
      <c r="D28" s="106">
        <f t="shared" si="2"/>
        <v>0.96081996310411943</v>
      </c>
      <c r="E28" s="105">
        <v>470090.42</v>
      </c>
      <c r="F28" s="106">
        <f t="shared" si="0"/>
        <v>0.99064843381212486</v>
      </c>
      <c r="G28" s="102">
        <v>474528</v>
      </c>
      <c r="H28" s="127">
        <f t="shared" si="1"/>
        <v>1.1187028056683885</v>
      </c>
      <c r="I28" s="102">
        <v>424177</v>
      </c>
      <c r="J28" s="74" t="e">
        <f>#REF!/K28</f>
        <v>#REF!</v>
      </c>
      <c r="K28" s="73">
        <v>364365</v>
      </c>
    </row>
    <row r="29" spans="1:11">
      <c r="A29" s="103" t="s">
        <v>30</v>
      </c>
      <c r="B29" s="103" t="s">
        <v>522</v>
      </c>
      <c r="C29" s="102">
        <f>VLOOKUP(A29,'FY18 District Allocations'!$A$4:$K$409,11,0)</f>
        <v>135173.45000000001</v>
      </c>
      <c r="D29" s="106">
        <f t="shared" si="2"/>
        <v>0.8499999905676745</v>
      </c>
      <c r="E29" s="105">
        <v>159027.59</v>
      </c>
      <c r="F29" s="106">
        <f t="shared" si="0"/>
        <v>0.85237035766544633</v>
      </c>
      <c r="G29" s="102">
        <v>186571</v>
      </c>
      <c r="H29" s="127">
        <f t="shared" si="1"/>
        <v>0.88917854964160437</v>
      </c>
      <c r="I29" s="102">
        <v>209824</v>
      </c>
      <c r="J29" s="74" t="e">
        <f>#REF!/K29</f>
        <v>#REF!</v>
      </c>
      <c r="K29" s="73">
        <v>187126</v>
      </c>
    </row>
    <row r="30" spans="1:11">
      <c r="A30" s="103" t="s">
        <v>31</v>
      </c>
      <c r="B30" s="103" t="s">
        <v>523</v>
      </c>
      <c r="C30" s="102">
        <f>VLOOKUP(A30,'FY18 District Allocations'!$A$4:$K$409,11,0)</f>
        <v>43498.91</v>
      </c>
      <c r="D30" s="106">
        <f t="shared" si="2"/>
        <v>0.88074727305712419</v>
      </c>
      <c r="E30" s="105">
        <v>49388.639999999999</v>
      </c>
      <c r="F30" s="106">
        <f t="shared" si="0"/>
        <v>0.8890844284428443</v>
      </c>
      <c r="G30" s="102">
        <v>55550</v>
      </c>
      <c r="H30" s="127">
        <f t="shared" si="1"/>
        <v>1.056123806988859</v>
      </c>
      <c r="I30" s="102">
        <v>52598</v>
      </c>
      <c r="J30" s="74" t="e">
        <f>#REF!/K30</f>
        <v>#REF!</v>
      </c>
      <c r="K30" s="73">
        <v>38625</v>
      </c>
    </row>
    <row r="31" spans="1:11">
      <c r="A31" s="103" t="s">
        <v>32</v>
      </c>
      <c r="B31" s="103" t="s">
        <v>400</v>
      </c>
      <c r="C31" s="102">
        <f>VLOOKUP(A31,'FY18 District Allocations'!$A$4:$K$409,11,0)</f>
        <v>5820869.0099999998</v>
      </c>
      <c r="D31" s="106">
        <f t="shared" si="2"/>
        <v>1.0274160429614376</v>
      </c>
      <c r="E31" s="105">
        <v>5665542.2599999998</v>
      </c>
      <c r="F31" s="106">
        <f t="shared" si="0"/>
        <v>1.0500855390278416</v>
      </c>
      <c r="G31" s="102">
        <v>5395315</v>
      </c>
      <c r="H31" s="127">
        <f t="shared" si="1"/>
        <v>1.0754668539338161</v>
      </c>
      <c r="I31" s="102">
        <v>5016719</v>
      </c>
      <c r="J31" s="74" t="e">
        <f>#REF!/K31</f>
        <v>#REF!</v>
      </c>
      <c r="K31" s="73">
        <v>4423652</v>
      </c>
    </row>
    <row r="32" spans="1:11">
      <c r="A32" s="103" t="s">
        <v>33</v>
      </c>
      <c r="B32" s="103" t="s">
        <v>524</v>
      </c>
      <c r="C32" s="102">
        <f>VLOOKUP(A32,'FY18 District Allocations'!$A$4:$K$409,11,0)</f>
        <v>39002.51</v>
      </c>
      <c r="D32" s="106">
        <f t="shared" si="2"/>
        <v>1.2318389666862697</v>
      </c>
      <c r="E32" s="105">
        <v>31662.02</v>
      </c>
      <c r="F32" s="106">
        <f t="shared" si="0"/>
        <v>0.97286895068366874</v>
      </c>
      <c r="G32" s="102">
        <v>32545</v>
      </c>
      <c r="H32" s="127">
        <f t="shared" si="1"/>
        <v>0.88367862282440468</v>
      </c>
      <c r="I32" s="102">
        <v>36829</v>
      </c>
      <c r="J32" s="74" t="e">
        <f>#REF!/K32</f>
        <v>#REF!</v>
      </c>
      <c r="K32" s="73">
        <v>29870</v>
      </c>
    </row>
    <row r="33" spans="1:11">
      <c r="A33" s="103" t="s">
        <v>34</v>
      </c>
      <c r="B33" s="103" t="s">
        <v>525</v>
      </c>
      <c r="C33" s="102">
        <f>VLOOKUP(A33,'FY18 District Allocations'!$A$4:$K$409,11,0)</f>
        <v>426702.07</v>
      </c>
      <c r="D33" s="106">
        <f t="shared" si="2"/>
        <v>0.87168439025114708</v>
      </c>
      <c r="E33" s="105">
        <v>489514.41</v>
      </c>
      <c r="F33" s="106">
        <f t="shared" si="0"/>
        <v>1.0267221157193973</v>
      </c>
      <c r="G33" s="102">
        <v>476774</v>
      </c>
      <c r="H33" s="127">
        <f t="shared" si="1"/>
        <v>1.0271560573842717</v>
      </c>
      <c r="I33" s="102">
        <v>464169</v>
      </c>
      <c r="J33" s="74" t="e">
        <f>#REF!/K33</f>
        <v>#REF!</v>
      </c>
      <c r="K33" s="73">
        <v>490720</v>
      </c>
    </row>
    <row r="34" spans="1:11">
      <c r="A34" s="103" t="s">
        <v>35</v>
      </c>
      <c r="B34" s="103" t="s">
        <v>526</v>
      </c>
      <c r="C34" s="102">
        <f>VLOOKUP(A34,'FY18 District Allocations'!$A$4:$K$409,11,0)</f>
        <v>122433.57</v>
      </c>
      <c r="D34" s="106">
        <f t="shared" si="2"/>
        <v>0.52814123904455945</v>
      </c>
      <c r="E34" s="105">
        <v>231819.75</v>
      </c>
      <c r="F34" s="106">
        <f t="shared" si="0"/>
        <v>0.90928604768834309</v>
      </c>
      <c r="G34" s="102">
        <v>254947</v>
      </c>
      <c r="H34" s="127">
        <f t="shared" si="1"/>
        <v>1.2857668798289323</v>
      </c>
      <c r="I34" s="102">
        <v>198284</v>
      </c>
      <c r="J34" s="74" t="e">
        <f>#REF!/K34</f>
        <v>#REF!</v>
      </c>
      <c r="K34" s="73">
        <v>113708</v>
      </c>
    </row>
    <row r="35" spans="1:11">
      <c r="A35" s="103" t="s">
        <v>36</v>
      </c>
      <c r="B35" s="103" t="s">
        <v>527</v>
      </c>
      <c r="C35" s="102">
        <f>VLOOKUP(A35,'FY18 District Allocations'!$A$4:$K$409,11,0)</f>
        <v>1058790.47</v>
      </c>
      <c r="D35" s="106">
        <f t="shared" si="2"/>
        <v>0.87710115062905603</v>
      </c>
      <c r="E35" s="105">
        <v>1207147.51</v>
      </c>
      <c r="F35" s="106">
        <f t="shared" si="0"/>
        <v>0.97154494596793728</v>
      </c>
      <c r="G35" s="102">
        <v>1242503</v>
      </c>
      <c r="H35" s="127">
        <f t="shared" si="1"/>
        <v>1.2507617800335615</v>
      </c>
      <c r="I35" s="102">
        <v>993397</v>
      </c>
      <c r="J35" s="74" t="e">
        <f>#REF!/K35</f>
        <v>#REF!</v>
      </c>
      <c r="K35" s="73">
        <v>1041788</v>
      </c>
    </row>
    <row r="36" spans="1:11">
      <c r="A36" s="103" t="s">
        <v>37</v>
      </c>
      <c r="B36" s="103" t="s">
        <v>528</v>
      </c>
      <c r="C36" s="102">
        <f>VLOOKUP(A36,'FY18 District Allocations'!$A$4:$K$409,11,0)</f>
        <v>119636</v>
      </c>
      <c r="D36" s="106">
        <f t="shared" si="2"/>
        <v>0.50721966368651727</v>
      </c>
      <c r="E36" s="105">
        <v>235866.25</v>
      </c>
      <c r="F36" s="106">
        <f t="shared" ref="F36:F66" si="3">E36/G36</f>
        <v>1.0681187280368076</v>
      </c>
      <c r="G36" s="102">
        <v>220824</v>
      </c>
      <c r="H36" s="127">
        <f t="shared" ref="H36:H66" si="4">G36/I36</f>
        <v>1.1844430021937706</v>
      </c>
      <c r="I36" s="102">
        <v>186437</v>
      </c>
      <c r="J36" s="74" t="e">
        <f>#REF!/K36</f>
        <v>#REF!</v>
      </c>
      <c r="K36" s="73">
        <v>109473</v>
      </c>
    </row>
    <row r="37" spans="1:11">
      <c r="A37" s="103" t="s">
        <v>38</v>
      </c>
      <c r="B37" s="103" t="s">
        <v>529</v>
      </c>
      <c r="C37" s="102">
        <f>VLOOKUP(A37,'FY18 District Allocations'!$A$4:$K$409,11,0)</f>
        <v>0</v>
      </c>
      <c r="D37" s="106">
        <f t="shared" si="2"/>
        <v>0</v>
      </c>
      <c r="E37" s="105">
        <v>20816.86</v>
      </c>
      <c r="F37" s="106">
        <f t="shared" si="3"/>
        <v>0.93265501792114702</v>
      </c>
      <c r="G37" s="102">
        <v>22320</v>
      </c>
      <c r="H37" s="127">
        <f t="shared" si="4"/>
        <v>0.96423017107309483</v>
      </c>
      <c r="I37" s="102">
        <v>23148</v>
      </c>
      <c r="J37" s="74" t="e">
        <f>#REF!/K37</f>
        <v>#REF!</v>
      </c>
      <c r="K37" s="73">
        <v>20737</v>
      </c>
    </row>
    <row r="38" spans="1:11">
      <c r="A38" s="103" t="s">
        <v>39</v>
      </c>
      <c r="B38" s="103" t="s">
        <v>530</v>
      </c>
      <c r="C38" s="102">
        <f>VLOOKUP(A38,'FY18 District Allocations'!$A$4:$K$409,11,0)</f>
        <v>185884.03</v>
      </c>
      <c r="D38" s="106">
        <f t="shared" si="2"/>
        <v>1.0689651603007553</v>
      </c>
      <c r="E38" s="105">
        <v>173891.57</v>
      </c>
      <c r="F38" s="106">
        <f t="shared" si="3"/>
        <v>0.89845085922726386</v>
      </c>
      <c r="G38" s="102">
        <v>193546</v>
      </c>
      <c r="H38" s="127">
        <f t="shared" si="4"/>
        <v>0.97746062047684701</v>
      </c>
      <c r="I38" s="102">
        <v>198009</v>
      </c>
      <c r="J38" s="74" t="e">
        <f>#REF!/K38</f>
        <v>#REF!</v>
      </c>
      <c r="K38" s="73">
        <v>137317</v>
      </c>
    </row>
    <row r="39" spans="1:11">
      <c r="A39" s="103" t="s">
        <v>40</v>
      </c>
      <c r="B39" s="103" t="s">
        <v>531</v>
      </c>
      <c r="C39" s="102">
        <f>VLOOKUP(A39,'FY18 District Allocations'!$A$4:$K$409,11,0)</f>
        <v>164294.88</v>
      </c>
      <c r="D39" s="106">
        <f t="shared" si="2"/>
        <v>0.5199983579820131</v>
      </c>
      <c r="E39" s="105">
        <v>315952.69</v>
      </c>
      <c r="F39" s="106">
        <f t="shared" si="3"/>
        <v>0.98964380017477971</v>
      </c>
      <c r="G39" s="102">
        <v>319259</v>
      </c>
      <c r="H39" s="127">
        <f t="shared" si="4"/>
        <v>1.8803390110019553</v>
      </c>
      <c r="I39" s="102">
        <v>169788</v>
      </c>
      <c r="J39" s="74" t="e">
        <f>#REF!/K39</f>
        <v>#REF!</v>
      </c>
      <c r="K39" s="73">
        <v>161657</v>
      </c>
    </row>
    <row r="40" spans="1:11">
      <c r="A40" s="103" t="s">
        <v>41</v>
      </c>
      <c r="B40" s="103" t="s">
        <v>532</v>
      </c>
      <c r="C40" s="102">
        <f>VLOOKUP(A40,'FY18 District Allocations'!$A$4:$K$409,11,0)</f>
        <v>3070820.06</v>
      </c>
      <c r="D40" s="106">
        <f t="shared" si="2"/>
        <v>0.96642856554342871</v>
      </c>
      <c r="E40" s="105">
        <v>3177493.06</v>
      </c>
      <c r="F40" s="106">
        <f t="shared" si="3"/>
        <v>1.1752531136415838</v>
      </c>
      <c r="G40" s="102">
        <v>2703667</v>
      </c>
      <c r="H40" s="127">
        <f t="shared" si="4"/>
        <v>0.98078384583545397</v>
      </c>
      <c r="I40" s="102">
        <v>2756639</v>
      </c>
      <c r="J40" s="74" t="e">
        <f>#REF!/K40</f>
        <v>#REF!</v>
      </c>
      <c r="K40" s="73">
        <v>2991296</v>
      </c>
    </row>
    <row r="41" spans="1:11">
      <c r="A41" s="103" t="s">
        <v>42</v>
      </c>
      <c r="B41" s="103" t="s">
        <v>533</v>
      </c>
      <c r="C41" s="102">
        <f>VLOOKUP(A41,'FY18 District Allocations'!$A$4:$K$409,11,0)</f>
        <v>2633538.6</v>
      </c>
      <c r="D41" s="106">
        <f t="shared" si="2"/>
        <v>1.0437209423986247</v>
      </c>
      <c r="E41" s="105">
        <v>2523221</v>
      </c>
      <c r="F41" s="106">
        <f t="shared" si="3"/>
        <v>0.94104635338249121</v>
      </c>
      <c r="G41" s="102">
        <v>2681293</v>
      </c>
      <c r="H41" s="127">
        <f t="shared" si="4"/>
        <v>1.0910617584968187</v>
      </c>
      <c r="I41" s="102">
        <v>2457508</v>
      </c>
      <c r="J41" s="74" t="e">
        <f>#REF!/K41</f>
        <v>#REF!</v>
      </c>
      <c r="K41" s="73">
        <v>2477826</v>
      </c>
    </row>
    <row r="42" spans="1:11">
      <c r="A42" s="103" t="s">
        <v>43</v>
      </c>
      <c r="B42" s="103" t="s">
        <v>534</v>
      </c>
      <c r="C42" s="102">
        <f>VLOOKUP(A42,'FY18 District Allocations'!$A$4:$K$409,11,0)</f>
        <v>28522.639999999999</v>
      </c>
      <c r="D42" s="106">
        <f t="shared" si="2"/>
        <v>1.4031712079388918</v>
      </c>
      <c r="E42" s="105">
        <v>20327.27</v>
      </c>
      <c r="F42" s="106">
        <f t="shared" si="3"/>
        <v>1.0031717909490203</v>
      </c>
      <c r="G42" s="102">
        <v>20263</v>
      </c>
      <c r="H42" s="127">
        <f t="shared" si="4"/>
        <v>0.86144885638976276</v>
      </c>
      <c r="I42" s="102">
        <v>23522</v>
      </c>
      <c r="J42" s="74" t="e">
        <f>#REF!/K42</f>
        <v>#REF!</v>
      </c>
      <c r="K42" s="73">
        <v>32393</v>
      </c>
    </row>
    <row r="43" spans="1:11">
      <c r="A43" s="103" t="s">
        <v>44</v>
      </c>
      <c r="B43" s="103" t="s">
        <v>535</v>
      </c>
      <c r="C43" s="102">
        <f>VLOOKUP(A43,'FY18 District Allocations'!$A$4:$K$409,11,0)</f>
        <v>383113.95</v>
      </c>
      <c r="D43" s="106">
        <f t="shared" si="2"/>
        <v>0.96964744487586685</v>
      </c>
      <c r="E43" s="105">
        <v>395106.44</v>
      </c>
      <c r="F43" s="106">
        <f t="shared" si="3"/>
        <v>0.88905839202538195</v>
      </c>
      <c r="G43" s="102">
        <v>444410</v>
      </c>
      <c r="H43" s="127">
        <f t="shared" si="4"/>
        <v>1.218252543223143</v>
      </c>
      <c r="I43" s="102">
        <v>364793</v>
      </c>
      <c r="J43" s="74" t="e">
        <f>#REF!/K43</f>
        <v>#REF!</v>
      </c>
      <c r="K43" s="73">
        <v>290339</v>
      </c>
    </row>
    <row r="44" spans="1:11">
      <c r="A44" s="103" t="s">
        <v>45</v>
      </c>
      <c r="B44" s="103" t="s">
        <v>536</v>
      </c>
      <c r="C44" s="102">
        <f>VLOOKUP(A44,'FY18 District Allocations'!$A$4:$K$409,11,0)</f>
        <v>123369.78</v>
      </c>
      <c r="D44" s="106">
        <f t="shared" si="2"/>
        <v>1.0215843089272485</v>
      </c>
      <c r="E44" s="105">
        <v>120763.19</v>
      </c>
      <c r="F44" s="106">
        <f t="shared" si="3"/>
        <v>1.0443842049277443</v>
      </c>
      <c r="G44" s="102">
        <v>115631</v>
      </c>
      <c r="H44" s="127">
        <f t="shared" si="4"/>
        <v>1.1388850586033685</v>
      </c>
      <c r="I44" s="102">
        <v>101530</v>
      </c>
      <c r="J44" s="74" t="e">
        <f>#REF!/K44</f>
        <v>#REF!</v>
      </c>
      <c r="K44" s="73">
        <v>43017</v>
      </c>
    </row>
    <row r="45" spans="1:11">
      <c r="A45" s="103" t="s">
        <v>46</v>
      </c>
      <c r="B45" s="103" t="s">
        <v>401</v>
      </c>
      <c r="C45" s="102">
        <f>VLOOKUP(A45,'FY18 District Allocations'!$A$4:$K$409,11,0)</f>
        <v>120516.69</v>
      </c>
      <c r="D45" s="106">
        <f t="shared" si="2"/>
        <v>0.89194941001091954</v>
      </c>
      <c r="E45" s="105">
        <v>135116.06</v>
      </c>
      <c r="F45" s="106">
        <f t="shared" si="3"/>
        <v>0.95941305953192457</v>
      </c>
      <c r="G45" s="102">
        <v>140832</v>
      </c>
      <c r="H45" s="127">
        <f t="shared" si="4"/>
        <v>0.93928702437723011</v>
      </c>
      <c r="I45" s="102">
        <v>149935</v>
      </c>
      <c r="J45" s="74" t="e">
        <f>#REF!/K45</f>
        <v>#REF!</v>
      </c>
      <c r="K45" s="73">
        <v>112012</v>
      </c>
    </row>
    <row r="46" spans="1:11">
      <c r="A46" s="103" t="s">
        <v>47</v>
      </c>
      <c r="B46" s="103" t="s">
        <v>537</v>
      </c>
      <c r="C46" s="102">
        <f>VLOOKUP(A46,'FY18 District Allocations'!$A$4:$K$409,11,0)</f>
        <v>0</v>
      </c>
      <c r="D46" s="106">
        <f t="shared" si="2"/>
        <v>0</v>
      </c>
      <c r="E46" s="105">
        <v>13753.64</v>
      </c>
      <c r="F46" s="106">
        <f t="shared" si="3"/>
        <v>0.91587134580808416</v>
      </c>
      <c r="G46" s="102">
        <v>15017</v>
      </c>
      <c r="H46" s="127">
        <f t="shared" si="4"/>
        <v>1.5047094188376753</v>
      </c>
      <c r="I46" s="102">
        <v>9980</v>
      </c>
      <c r="J46" s="74" t="e">
        <f>#REF!/K46</f>
        <v>#REF!</v>
      </c>
      <c r="K46" s="73">
        <v>10246</v>
      </c>
    </row>
    <row r="47" spans="1:11">
      <c r="A47" s="103" t="s">
        <v>48</v>
      </c>
      <c r="B47" s="103" t="s">
        <v>538</v>
      </c>
      <c r="C47" s="102">
        <f>VLOOKUP(A47,'FY18 District Allocations'!$A$4:$K$409,11,0)</f>
        <v>338731.12</v>
      </c>
      <c r="D47" s="106">
        <f t="shared" si="2"/>
        <v>1.1236196082036003</v>
      </c>
      <c r="E47" s="105">
        <v>301464.23</v>
      </c>
      <c r="F47" s="106">
        <f t="shared" si="3"/>
        <v>0.95093126616617241</v>
      </c>
      <c r="G47" s="102">
        <v>317020</v>
      </c>
      <c r="H47" s="127">
        <f t="shared" si="4"/>
        <v>1.0753293624411489</v>
      </c>
      <c r="I47" s="102">
        <v>294812</v>
      </c>
      <c r="J47" s="74" t="e">
        <f>#REF!/K47</f>
        <v>#REF!</v>
      </c>
      <c r="K47" s="73">
        <v>310795</v>
      </c>
    </row>
    <row r="48" spans="1:11">
      <c r="A48" s="103" t="s">
        <v>49</v>
      </c>
      <c r="B48" s="103" t="s">
        <v>539</v>
      </c>
      <c r="C48" s="102">
        <f>VLOOKUP(A48,'FY18 District Allocations'!$A$4:$K$409,11,0)</f>
        <v>381911.03999999998</v>
      </c>
      <c r="D48" s="106">
        <f t="shared" si="2"/>
        <v>0.88011526572605747</v>
      </c>
      <c r="E48" s="105">
        <v>433932.98</v>
      </c>
      <c r="F48" s="106">
        <f t="shared" si="3"/>
        <v>0.90016010388705181</v>
      </c>
      <c r="G48" s="102">
        <v>482062</v>
      </c>
      <c r="H48" s="127">
        <f t="shared" si="4"/>
        <v>1.1861411572492939</v>
      </c>
      <c r="I48" s="102">
        <v>406412</v>
      </c>
      <c r="J48" s="74" t="e">
        <f>#REF!/K48</f>
        <v>#REF!</v>
      </c>
      <c r="K48" s="73">
        <v>390513</v>
      </c>
    </row>
    <row r="49" spans="1:11">
      <c r="A49" s="103" t="s">
        <v>50</v>
      </c>
      <c r="B49" s="103" t="s">
        <v>540</v>
      </c>
      <c r="C49" s="102">
        <f>VLOOKUP(A49,'FY18 District Allocations'!$A$4:$K$409,11,0)</f>
        <v>276195.09000000003</v>
      </c>
      <c r="D49" s="106">
        <f t="shared" si="2"/>
        <v>0.98524773963313339</v>
      </c>
      <c r="E49" s="105">
        <v>280330.59999999998</v>
      </c>
      <c r="F49" s="106">
        <f t="shared" si="3"/>
        <v>0.97319780177815729</v>
      </c>
      <c r="G49" s="102">
        <v>288051</v>
      </c>
      <c r="H49" s="127">
        <f t="shared" si="4"/>
        <v>1.0182690370223733</v>
      </c>
      <c r="I49" s="102">
        <v>282883</v>
      </c>
      <c r="J49" s="74" t="e">
        <f>#REF!/K49</f>
        <v>#REF!</v>
      </c>
      <c r="K49" s="73">
        <v>264055</v>
      </c>
    </row>
    <row r="50" spans="1:11">
      <c r="A50" s="103" t="s">
        <v>51</v>
      </c>
      <c r="B50" s="103" t="s">
        <v>541</v>
      </c>
      <c r="C50" s="102">
        <f>VLOOKUP(A50,'FY18 District Allocations'!$A$4:$K$409,11,0)</f>
        <v>31869.63</v>
      </c>
      <c r="D50" s="106">
        <f t="shared" si="2"/>
        <v>0.85000005334232331</v>
      </c>
      <c r="E50" s="105">
        <v>37493.68</v>
      </c>
      <c r="F50" s="106">
        <f t="shared" si="3"/>
        <v>0.89852569018404904</v>
      </c>
      <c r="G50" s="102">
        <v>41728</v>
      </c>
      <c r="H50" s="127">
        <f t="shared" si="4"/>
        <v>0.9871776673763899</v>
      </c>
      <c r="I50" s="102">
        <v>42270</v>
      </c>
      <c r="J50" s="74" t="e">
        <f>#REF!/K50</f>
        <v>#REF!</v>
      </c>
      <c r="K50" s="73">
        <v>39921</v>
      </c>
    </row>
    <row r="51" spans="1:11">
      <c r="A51" s="103" t="s">
        <v>52</v>
      </c>
      <c r="B51" s="103" t="s">
        <v>542</v>
      </c>
      <c r="C51" s="102">
        <f>VLOOKUP(A51,'FY18 District Allocations'!$A$4:$K$409,11,0)</f>
        <v>124231.59</v>
      </c>
      <c r="D51" s="106">
        <f t="shared" si="2"/>
        <v>0.95278538329506279</v>
      </c>
      <c r="E51" s="105">
        <v>130387.8</v>
      </c>
      <c r="F51" s="106">
        <f t="shared" si="3"/>
        <v>0.94085753045084575</v>
      </c>
      <c r="G51" s="102">
        <v>138584</v>
      </c>
      <c r="H51" s="127">
        <f t="shared" si="4"/>
        <v>1.2458780588668932</v>
      </c>
      <c r="I51" s="102">
        <v>111234</v>
      </c>
      <c r="J51" s="74" t="e">
        <f>#REF!/K51</f>
        <v>#REF!</v>
      </c>
      <c r="K51" s="73">
        <v>112818</v>
      </c>
    </row>
    <row r="52" spans="1:11">
      <c r="A52" s="103" t="s">
        <v>53</v>
      </c>
      <c r="B52" s="103" t="s">
        <v>543</v>
      </c>
      <c r="C52" s="102">
        <f>VLOOKUP(A52,'FY18 District Allocations'!$A$4:$K$409,11,0)</f>
        <v>13891.09</v>
      </c>
      <c r="D52" s="106">
        <f t="shared" si="2"/>
        <v>0.84999993880970193</v>
      </c>
      <c r="E52" s="105">
        <v>16342.46</v>
      </c>
      <c r="F52" s="106">
        <f t="shared" si="3"/>
        <v>1.2061746254336112</v>
      </c>
      <c r="G52" s="102">
        <v>13549</v>
      </c>
      <c r="H52" s="127">
        <f t="shared" si="4"/>
        <v>0.93505866114561764</v>
      </c>
      <c r="I52" s="102">
        <v>14490</v>
      </c>
      <c r="J52" s="74" t="e">
        <f>#REF!/K52</f>
        <v>#REF!</v>
      </c>
      <c r="K52" s="73">
        <v>18250</v>
      </c>
    </row>
    <row r="53" spans="1:11">
      <c r="A53" s="103" t="s">
        <v>54</v>
      </c>
      <c r="B53" s="103" t="s">
        <v>544</v>
      </c>
      <c r="C53" s="102">
        <f>VLOOKUP(A53,'FY18 District Allocations'!$A$4:$K$409,11,0)</f>
        <v>347587.76</v>
      </c>
      <c r="D53" s="106">
        <f t="shared" si="2"/>
        <v>0.88020943239407856</v>
      </c>
      <c r="E53" s="105">
        <v>394892.11</v>
      </c>
      <c r="F53" s="106">
        <f t="shared" si="3"/>
        <v>0.96025199519499649</v>
      </c>
      <c r="G53" s="102">
        <v>411238</v>
      </c>
      <c r="H53" s="127">
        <f t="shared" si="4"/>
        <v>1.2748601100519259</v>
      </c>
      <c r="I53" s="102">
        <v>322575</v>
      </c>
      <c r="J53" s="74" t="e">
        <f>#REF!/K53</f>
        <v>#REF!</v>
      </c>
      <c r="K53" s="73">
        <v>294628</v>
      </c>
    </row>
    <row r="54" spans="1:11">
      <c r="A54" s="103" t="s">
        <v>55</v>
      </c>
      <c r="B54" s="103" t="s">
        <v>545</v>
      </c>
      <c r="C54" s="102">
        <f>VLOOKUP(A54,'FY18 District Allocations'!$A$4:$K$409,11,0)</f>
        <v>81479.47</v>
      </c>
      <c r="D54" s="106">
        <f t="shared" si="2"/>
        <v>1.1672432008858957</v>
      </c>
      <c r="E54" s="105">
        <v>69805.05</v>
      </c>
      <c r="F54" s="106">
        <f t="shared" si="3"/>
        <v>1.1161664534697795</v>
      </c>
      <c r="G54" s="102">
        <v>62540</v>
      </c>
      <c r="H54" s="127">
        <f t="shared" si="4"/>
        <v>1.0110579410243146</v>
      </c>
      <c r="I54" s="102">
        <v>61856</v>
      </c>
      <c r="J54" s="74" t="e">
        <f>#REF!/K54</f>
        <v>#REF!</v>
      </c>
      <c r="K54" s="73">
        <v>70439</v>
      </c>
    </row>
    <row r="55" spans="1:11">
      <c r="A55" s="103" t="s">
        <v>56</v>
      </c>
      <c r="B55" s="103" t="s">
        <v>546</v>
      </c>
      <c r="C55" s="102">
        <f>VLOOKUP(A55,'FY18 District Allocations'!$A$4:$K$409,11,0)</f>
        <v>194289.94</v>
      </c>
      <c r="D55" s="106">
        <f t="shared" si="2"/>
        <v>1.158993578795392</v>
      </c>
      <c r="E55" s="105">
        <v>167636.76999999999</v>
      </c>
      <c r="F55" s="106">
        <f t="shared" si="3"/>
        <v>0.9094235432613802</v>
      </c>
      <c r="G55" s="102">
        <v>184333</v>
      </c>
      <c r="H55" s="127">
        <f t="shared" si="4"/>
        <v>0.8896981456276003</v>
      </c>
      <c r="I55" s="102">
        <v>207186</v>
      </c>
      <c r="J55" s="74" t="e">
        <f>#REF!/K55</f>
        <v>#REF!</v>
      </c>
      <c r="K55" s="73">
        <v>190161</v>
      </c>
    </row>
    <row r="56" spans="1:11">
      <c r="A56" s="103" t="s">
        <v>57</v>
      </c>
      <c r="B56" s="103" t="s">
        <v>547</v>
      </c>
      <c r="C56" s="102">
        <f>VLOOKUP(A56,'FY18 District Allocations'!$A$4:$K$409,11,0)</f>
        <v>17470.349999999999</v>
      </c>
      <c r="D56" s="106">
        <f t="shared" si="2"/>
        <v>0.74263448449999414</v>
      </c>
      <c r="E56" s="105">
        <v>23524.83</v>
      </c>
      <c r="F56" s="106">
        <f t="shared" si="3"/>
        <v>0.85907208588957062</v>
      </c>
      <c r="G56" s="102">
        <v>27384</v>
      </c>
      <c r="H56" s="127">
        <f t="shared" si="4"/>
        <v>0.85497517874426299</v>
      </c>
      <c r="I56" s="102">
        <v>32029</v>
      </c>
      <c r="J56" s="74" t="e">
        <f>#REF!/K56</f>
        <v>#REF!</v>
      </c>
      <c r="K56" s="73">
        <v>40353</v>
      </c>
    </row>
    <row r="57" spans="1:11">
      <c r="A57" s="103" t="s">
        <v>58</v>
      </c>
      <c r="B57" s="103" t="s">
        <v>548</v>
      </c>
      <c r="C57" s="102">
        <f>VLOOKUP(A57,'FY18 District Allocations'!$A$4:$K$409,11,0)</f>
        <v>226514.01</v>
      </c>
      <c r="D57" s="106">
        <f t="shared" si="2"/>
        <v>0.87446457317225246</v>
      </c>
      <c r="E57" s="105">
        <v>259031.66</v>
      </c>
      <c r="F57" s="106">
        <f t="shared" si="3"/>
        <v>0.96050066003174084</v>
      </c>
      <c r="G57" s="102">
        <v>269684</v>
      </c>
      <c r="H57" s="127">
        <f t="shared" si="4"/>
        <v>0.90897876227295249</v>
      </c>
      <c r="I57" s="102">
        <v>296689</v>
      </c>
      <c r="J57" s="74" t="e">
        <f>#REF!/K57</f>
        <v>#REF!</v>
      </c>
      <c r="K57" s="73">
        <v>404020</v>
      </c>
    </row>
    <row r="58" spans="1:11">
      <c r="A58" s="103" t="s">
        <v>59</v>
      </c>
      <c r="B58" s="103" t="s">
        <v>549</v>
      </c>
      <c r="C58" s="102">
        <f>VLOOKUP(A58,'FY18 District Allocations'!$A$4:$K$409,11,0)</f>
        <v>310021.63</v>
      </c>
      <c r="D58" s="106">
        <f t="shared" si="2"/>
        <v>1.2110184915871729</v>
      </c>
      <c r="E58" s="105">
        <v>256000.74</v>
      </c>
      <c r="F58" s="106">
        <f t="shared" si="3"/>
        <v>1.0642220393095878</v>
      </c>
      <c r="G58" s="102">
        <v>240552</v>
      </c>
      <c r="H58" s="127">
        <f t="shared" si="4"/>
        <v>1.1202950792187107</v>
      </c>
      <c r="I58" s="102">
        <v>214722</v>
      </c>
      <c r="J58" s="74" t="e">
        <f>#REF!/K58</f>
        <v>#REF!</v>
      </c>
      <c r="K58" s="73">
        <v>178240</v>
      </c>
    </row>
    <row r="59" spans="1:11">
      <c r="A59" s="103" t="s">
        <v>60</v>
      </c>
      <c r="B59" s="103" t="s">
        <v>550</v>
      </c>
      <c r="C59" s="102">
        <f>VLOOKUP(A59,'FY18 District Allocations'!$A$4:$K$409,11,0)</f>
        <v>122760.07</v>
      </c>
      <c r="D59" s="106">
        <f t="shared" si="2"/>
        <v>0.85000001038611361</v>
      </c>
      <c r="E59" s="105">
        <v>144423.60999999999</v>
      </c>
      <c r="F59" s="106">
        <f t="shared" si="3"/>
        <v>0.56480115913917095</v>
      </c>
      <c r="G59" s="102">
        <v>255707</v>
      </c>
      <c r="H59" s="127">
        <f t="shared" si="4"/>
        <v>1.1733177323513893</v>
      </c>
      <c r="I59" s="102">
        <v>217935</v>
      </c>
      <c r="J59" s="74" t="e">
        <f>#REF!/K59</f>
        <v>#REF!</v>
      </c>
      <c r="K59" s="73">
        <v>217598</v>
      </c>
    </row>
    <row r="60" spans="1:11">
      <c r="A60" s="103" t="s">
        <v>61</v>
      </c>
      <c r="B60" s="103" t="s">
        <v>551</v>
      </c>
      <c r="C60" s="102">
        <f>VLOOKUP(A60,'FY18 District Allocations'!$A$4:$K$409,11,0)</f>
        <v>34604.85</v>
      </c>
      <c r="D60" s="106">
        <f t="shared" si="2"/>
        <v>0.75714018783196813</v>
      </c>
      <c r="E60" s="105">
        <v>45704.68</v>
      </c>
      <c r="F60" s="106">
        <f t="shared" si="3"/>
        <v>0.90450583811597074</v>
      </c>
      <c r="G60" s="102">
        <v>50530</v>
      </c>
      <c r="H60" s="127">
        <f t="shared" si="4"/>
        <v>1.0744662754103937</v>
      </c>
      <c r="I60" s="102">
        <v>47028</v>
      </c>
      <c r="J60" s="74" t="e">
        <f>#REF!/K60</f>
        <v>#REF!</v>
      </c>
      <c r="K60" s="73">
        <v>71701</v>
      </c>
    </row>
    <row r="61" spans="1:11">
      <c r="A61" s="103" t="s">
        <v>62</v>
      </c>
      <c r="B61" s="103" t="s">
        <v>552</v>
      </c>
      <c r="C61" s="102">
        <f>VLOOKUP(A61,'FY18 District Allocations'!$A$4:$K$409,11,0)</f>
        <v>18777.990000000002</v>
      </c>
      <c r="D61" s="106">
        <f t="shared" si="2"/>
        <v>0.99934593843199793</v>
      </c>
      <c r="E61" s="105">
        <v>18790.28</v>
      </c>
      <c r="F61" s="106">
        <f t="shared" si="3"/>
        <v>0.75056041541841423</v>
      </c>
      <c r="G61" s="102">
        <v>25035</v>
      </c>
      <c r="H61" s="127">
        <f t="shared" si="4"/>
        <v>1.0666354224361978</v>
      </c>
      <c r="I61" s="102">
        <v>23471</v>
      </c>
      <c r="J61" s="74" t="e">
        <f>#REF!/K61</f>
        <v>#REF!</v>
      </c>
      <c r="K61" s="73">
        <v>21167</v>
      </c>
    </row>
    <row r="62" spans="1:11">
      <c r="A62" s="103" t="s">
        <v>63</v>
      </c>
      <c r="B62" s="103" t="s">
        <v>553</v>
      </c>
      <c r="C62" s="102">
        <f>VLOOKUP(A62,'FY18 District Allocations'!$A$4:$K$409,11,0)</f>
        <v>1663816.95</v>
      </c>
      <c r="D62" s="106">
        <f t="shared" si="2"/>
        <v>0.9</v>
      </c>
      <c r="E62" s="105">
        <v>1848685.5</v>
      </c>
      <c r="F62" s="106">
        <f t="shared" si="3"/>
        <v>0.94707248975409841</v>
      </c>
      <c r="G62" s="102">
        <v>1952000</v>
      </c>
      <c r="H62" s="127">
        <f t="shared" si="4"/>
        <v>1.2229020995449826</v>
      </c>
      <c r="I62" s="102">
        <v>1596203</v>
      </c>
      <c r="J62" s="74" t="e">
        <f>#REF!/K62</f>
        <v>#REF!</v>
      </c>
      <c r="K62" s="73">
        <v>1384337</v>
      </c>
    </row>
    <row r="63" spans="1:11">
      <c r="A63" s="103" t="s">
        <v>64</v>
      </c>
      <c r="B63" s="103" t="s">
        <v>554</v>
      </c>
      <c r="C63" s="102">
        <f>VLOOKUP(A63,'FY18 District Allocations'!$A$4:$K$409,11,0)</f>
        <v>325333.09000000003</v>
      </c>
      <c r="D63" s="106">
        <f t="shared" si="2"/>
        <v>0.8810235721463251</v>
      </c>
      <c r="E63" s="105">
        <v>369267.18</v>
      </c>
      <c r="F63" s="106">
        <f t="shared" si="3"/>
        <v>0.94703075751241916</v>
      </c>
      <c r="G63" s="102">
        <v>389921</v>
      </c>
      <c r="H63" s="127">
        <f t="shared" si="4"/>
        <v>1.2404908248708355</v>
      </c>
      <c r="I63" s="102">
        <v>314328</v>
      </c>
      <c r="J63" s="74" t="e">
        <f>#REF!/K63</f>
        <v>#REF!</v>
      </c>
      <c r="K63" s="73">
        <v>341175</v>
      </c>
    </row>
    <row r="64" spans="1:11">
      <c r="A64" s="103" t="s">
        <v>65</v>
      </c>
      <c r="B64" s="103" t="s">
        <v>402</v>
      </c>
      <c r="C64" s="102">
        <f>VLOOKUP(A64,'FY18 District Allocations'!$A$4:$K$409,11,0)</f>
        <v>5421858.9199999999</v>
      </c>
      <c r="D64" s="106">
        <f t="shared" si="2"/>
        <v>0.95000000096369153</v>
      </c>
      <c r="E64" s="105">
        <v>5707219.9100000001</v>
      </c>
      <c r="F64" s="106">
        <f t="shared" si="3"/>
        <v>0.96491230997733635</v>
      </c>
      <c r="G64" s="102">
        <v>5914755</v>
      </c>
      <c r="H64" s="127">
        <f t="shared" si="4"/>
        <v>1.3077290096377983</v>
      </c>
      <c r="I64" s="102">
        <v>4522921</v>
      </c>
      <c r="J64" s="74" t="e">
        <f>#REF!/K64</f>
        <v>#REF!</v>
      </c>
      <c r="K64" s="73">
        <v>4654959</v>
      </c>
    </row>
    <row r="65" spans="1:11">
      <c r="A65" s="103" t="s">
        <v>66</v>
      </c>
      <c r="B65" s="103" t="s">
        <v>555</v>
      </c>
      <c r="C65" s="102">
        <f>VLOOKUP(A65,'FY18 District Allocations'!$A$4:$K$409,11,0)</f>
        <v>424741.85</v>
      </c>
      <c r="D65" s="106">
        <f t="shared" si="2"/>
        <v>0.89903365204149854</v>
      </c>
      <c r="E65" s="105">
        <v>472442.66</v>
      </c>
      <c r="F65" s="106">
        <f t="shared" si="3"/>
        <v>0.95216365900946831</v>
      </c>
      <c r="G65" s="102">
        <v>496178</v>
      </c>
      <c r="H65" s="127">
        <f t="shared" si="4"/>
        <v>0.99900135702694326</v>
      </c>
      <c r="I65" s="102">
        <v>496674</v>
      </c>
      <c r="J65" s="74" t="e">
        <f>#REF!/K65</f>
        <v>#REF!</v>
      </c>
      <c r="K65" s="73">
        <v>545171</v>
      </c>
    </row>
    <row r="66" spans="1:11">
      <c r="A66" s="103" t="s">
        <v>67</v>
      </c>
      <c r="B66" s="103" t="s">
        <v>403</v>
      </c>
      <c r="C66" s="102">
        <f>VLOOKUP(A66,'FY18 District Allocations'!$A$4:$K$409,11,0)</f>
        <v>2608451.56</v>
      </c>
      <c r="D66" s="106">
        <f t="shared" si="2"/>
        <v>0.99581965584536036</v>
      </c>
      <c r="E66" s="105">
        <v>2619401.56</v>
      </c>
      <c r="F66" s="106">
        <f t="shared" si="3"/>
        <v>0.95807730670489122</v>
      </c>
      <c r="G66" s="102">
        <v>2734019</v>
      </c>
      <c r="H66" s="127">
        <f t="shared" si="4"/>
        <v>1.2964809370257966</v>
      </c>
      <c r="I66" s="102">
        <v>2108800</v>
      </c>
      <c r="J66" s="74" t="e">
        <f>#REF!/K66</f>
        <v>#REF!</v>
      </c>
      <c r="K66" s="73">
        <v>2068625</v>
      </c>
    </row>
    <row r="67" spans="1:11">
      <c r="A67" s="103" t="s">
        <v>68</v>
      </c>
      <c r="B67" s="103" t="s">
        <v>556</v>
      </c>
      <c r="C67" s="102">
        <f>VLOOKUP(A67,'FY18 District Allocations'!$A$4:$K$409,11,0)</f>
        <v>1171.19</v>
      </c>
      <c r="D67" s="106">
        <f t="shared" si="2"/>
        <v>0.86112479504731387</v>
      </c>
      <c r="E67" s="105">
        <v>1360.07</v>
      </c>
      <c r="F67" s="106"/>
      <c r="G67" s="102">
        <v>0</v>
      </c>
      <c r="H67" s="127"/>
      <c r="I67" s="102">
        <v>0</v>
      </c>
      <c r="J67" s="74" t="e">
        <f>#REF!/K67</f>
        <v>#REF!</v>
      </c>
      <c r="K67" s="73">
        <v>15229</v>
      </c>
    </row>
    <row r="68" spans="1:11">
      <c r="A68" s="103" t="s">
        <v>69</v>
      </c>
      <c r="B68" s="103" t="s">
        <v>557</v>
      </c>
      <c r="C68" s="102">
        <f>VLOOKUP(A68,'FY18 District Allocations'!$A$4:$K$409,11,0)</f>
        <v>88563.16</v>
      </c>
      <c r="D68" s="106">
        <f t="shared" si="2"/>
        <v>0.5079504077768241</v>
      </c>
      <c r="E68" s="105">
        <v>174353.95</v>
      </c>
      <c r="F68" s="106">
        <f t="shared" ref="F68:F73" si="5">E68/G68</f>
        <v>1.0213937153636161</v>
      </c>
      <c r="G68" s="102">
        <v>170702</v>
      </c>
      <c r="H68" s="127">
        <f t="shared" ref="H68:H73" si="6">G68/I68</f>
        <v>0.9775403151914972</v>
      </c>
      <c r="I68" s="102">
        <v>174624</v>
      </c>
      <c r="J68" s="74" t="e">
        <f>#REF!/K68</f>
        <v>#REF!</v>
      </c>
      <c r="K68" s="73">
        <v>100701</v>
      </c>
    </row>
    <row r="69" spans="1:11">
      <c r="A69" s="103" t="s">
        <v>70</v>
      </c>
      <c r="B69" s="103" t="s">
        <v>404</v>
      </c>
      <c r="C69" s="102">
        <f>VLOOKUP(A69,'FY18 District Allocations'!$A$4:$K$409,11,0)</f>
        <v>1624453.95</v>
      </c>
      <c r="D69" s="106">
        <f t="shared" ref="D69:D132" si="7">C69/E69</f>
        <v>0.90670879712193708</v>
      </c>
      <c r="E69" s="105">
        <v>1791593.9</v>
      </c>
      <c r="F69" s="106">
        <f t="shared" si="5"/>
        <v>0.98913411823163233</v>
      </c>
      <c r="G69" s="102">
        <v>1811275</v>
      </c>
      <c r="H69" s="127">
        <f t="shared" si="6"/>
        <v>1.2168008572071574</v>
      </c>
      <c r="I69" s="102">
        <v>1488555</v>
      </c>
      <c r="J69" s="74" t="e">
        <f>#REF!/K69</f>
        <v>#REF!</v>
      </c>
      <c r="K69" s="73">
        <v>1237929</v>
      </c>
    </row>
    <row r="70" spans="1:11">
      <c r="A70" s="103" t="s">
        <v>71</v>
      </c>
      <c r="B70" s="103" t="s">
        <v>558</v>
      </c>
      <c r="C70" s="102">
        <f>VLOOKUP(A70,'FY18 District Allocations'!$A$4:$K$409,11,0)</f>
        <v>123906.16</v>
      </c>
      <c r="D70" s="106">
        <f t="shared" si="7"/>
        <v>0.85000001715007578</v>
      </c>
      <c r="E70" s="105">
        <v>145771.95000000001</v>
      </c>
      <c r="F70" s="106">
        <f t="shared" si="5"/>
        <v>0.93264800158670247</v>
      </c>
      <c r="G70" s="102">
        <v>156299</v>
      </c>
      <c r="H70" s="127">
        <f t="shared" si="6"/>
        <v>1.0661305284985403</v>
      </c>
      <c r="I70" s="102">
        <v>146604</v>
      </c>
      <c r="J70" s="74" t="e">
        <f>#REF!/K70</f>
        <v>#REF!</v>
      </c>
      <c r="K70" s="73">
        <v>124554</v>
      </c>
    </row>
    <row r="71" spans="1:11">
      <c r="A71" s="103" t="s">
        <v>72</v>
      </c>
      <c r="B71" s="103" t="s">
        <v>559</v>
      </c>
      <c r="C71" s="102">
        <f>VLOOKUP(A71,'FY18 District Allocations'!$A$4:$K$409,11,0)</f>
        <v>1008814.84</v>
      </c>
      <c r="D71" s="106">
        <f t="shared" si="7"/>
        <v>1.199908043293016</v>
      </c>
      <c r="E71" s="105">
        <v>840743.46</v>
      </c>
      <c r="F71" s="106">
        <f t="shared" si="5"/>
        <v>0.98689582313562396</v>
      </c>
      <c r="G71" s="102">
        <v>851907</v>
      </c>
      <c r="H71" s="127">
        <f t="shared" si="6"/>
        <v>1.2976931443247146</v>
      </c>
      <c r="I71" s="102">
        <v>656478</v>
      </c>
      <c r="J71" s="74" t="e">
        <f>#REF!/K71</f>
        <v>#REF!</v>
      </c>
      <c r="K71" s="73">
        <v>530886</v>
      </c>
    </row>
    <row r="72" spans="1:11">
      <c r="A72" s="103" t="s">
        <v>73</v>
      </c>
      <c r="B72" s="103" t="s">
        <v>560</v>
      </c>
      <c r="C72" s="102">
        <f>VLOOKUP(A72,'FY18 District Allocations'!$A$4:$K$409,11,0)</f>
        <v>36404.03</v>
      </c>
      <c r="D72" s="106">
        <f t="shared" si="7"/>
        <v>0.8942897079632105</v>
      </c>
      <c r="E72" s="105">
        <v>40707.199999999997</v>
      </c>
      <c r="F72" s="106">
        <f t="shared" si="5"/>
        <v>1.1033555591695126</v>
      </c>
      <c r="G72" s="102">
        <v>36894</v>
      </c>
      <c r="H72" s="127">
        <f t="shared" si="6"/>
        <v>0.99342991006516235</v>
      </c>
      <c r="I72" s="102">
        <v>37138</v>
      </c>
      <c r="J72" s="74" t="e">
        <f>#REF!/K72</f>
        <v>#REF!</v>
      </c>
      <c r="K72" s="73">
        <v>42562</v>
      </c>
    </row>
    <row r="73" spans="1:11">
      <c r="A73" s="103" t="s">
        <v>74</v>
      </c>
      <c r="B73" s="103" t="s">
        <v>561</v>
      </c>
      <c r="C73" s="102">
        <f>VLOOKUP(A73,'FY18 District Allocations'!$A$4:$K$409,11,0)</f>
        <v>550010.17000000004</v>
      </c>
      <c r="D73" s="106">
        <f t="shared" si="7"/>
        <v>1.0542057796932365</v>
      </c>
      <c r="E73" s="105">
        <v>521729.42</v>
      </c>
      <c r="F73" s="106">
        <f t="shared" si="5"/>
        <v>0.98060592277388503</v>
      </c>
      <c r="G73" s="102">
        <v>532048</v>
      </c>
      <c r="H73" s="127">
        <f t="shared" si="6"/>
        <v>1.0647156645167488</v>
      </c>
      <c r="I73" s="102">
        <v>499709</v>
      </c>
      <c r="J73" s="74" t="e">
        <f>#REF!/K73</f>
        <v>#REF!</v>
      </c>
      <c r="K73" s="73">
        <v>560323</v>
      </c>
    </row>
    <row r="74" spans="1:11">
      <c r="A74" s="103" t="s">
        <v>75</v>
      </c>
      <c r="B74" s="103" t="s">
        <v>562</v>
      </c>
      <c r="C74" s="102">
        <f>VLOOKUP(A74,'FY18 District Allocations'!$A$4:$K$409,11,0)</f>
        <v>0</v>
      </c>
      <c r="D74" s="106"/>
      <c r="E74" s="105">
        <v>0</v>
      </c>
      <c r="F74" s="106"/>
      <c r="G74" s="102">
        <v>0</v>
      </c>
      <c r="H74" s="127"/>
      <c r="I74" s="102">
        <v>0</v>
      </c>
      <c r="J74" s="74"/>
      <c r="K74" s="73">
        <v>0</v>
      </c>
    </row>
    <row r="75" spans="1:11">
      <c r="A75" s="103" t="s">
        <v>76</v>
      </c>
      <c r="B75" s="103" t="s">
        <v>405</v>
      </c>
      <c r="C75" s="102">
        <f>VLOOKUP(A75,'FY18 District Allocations'!$A$4:$K$409,11,0)</f>
        <v>209838.71</v>
      </c>
      <c r="D75" s="106">
        <f t="shared" si="7"/>
        <v>0.92923280121615814</v>
      </c>
      <c r="E75" s="105">
        <v>225819.31</v>
      </c>
      <c r="F75" s="106">
        <f>E75/G75</f>
        <v>1.0727248586765474</v>
      </c>
      <c r="G75" s="102">
        <v>210510</v>
      </c>
      <c r="H75" s="127">
        <f>G75/I75</f>
        <v>1.1266196059962217</v>
      </c>
      <c r="I75" s="102">
        <v>186851</v>
      </c>
      <c r="J75" s="74" t="e">
        <f>#REF!/K75</f>
        <v>#REF!</v>
      </c>
      <c r="K75" s="73">
        <v>164448</v>
      </c>
    </row>
    <row r="76" spans="1:11">
      <c r="A76" s="103" t="s">
        <v>77</v>
      </c>
      <c r="B76" s="103" t="s">
        <v>563</v>
      </c>
      <c r="C76" s="102">
        <f>VLOOKUP(A76,'FY18 District Allocations'!$A$4:$K$409,11,0)</f>
        <v>82935.649999999994</v>
      </c>
      <c r="D76" s="106">
        <f t="shared" si="7"/>
        <v>0.85000002562227528</v>
      </c>
      <c r="E76" s="105">
        <v>97571.35</v>
      </c>
      <c r="F76" s="106">
        <f>E76/G76</f>
        <v>1.2629451052979019</v>
      </c>
      <c r="G76" s="102">
        <v>77257</v>
      </c>
      <c r="H76" s="127">
        <f>G76/I76</f>
        <v>1.0875140765765765</v>
      </c>
      <c r="I76" s="102">
        <v>71040</v>
      </c>
      <c r="J76" s="74" t="e">
        <f>#REF!/K76</f>
        <v>#REF!</v>
      </c>
      <c r="K76" s="73">
        <v>83973</v>
      </c>
    </row>
    <row r="77" spans="1:11">
      <c r="A77" s="103" t="s">
        <v>78</v>
      </c>
      <c r="B77" s="103" t="s">
        <v>434</v>
      </c>
      <c r="C77" s="102">
        <f>VLOOKUP(A77,'FY18 District Allocations'!$A$4:$K$409,11,0)</f>
        <v>593944.52</v>
      </c>
      <c r="D77" s="106">
        <f t="shared" si="7"/>
        <v>0.91737661877266274</v>
      </c>
      <c r="E77" s="105">
        <v>647438.04</v>
      </c>
      <c r="F77" s="106">
        <f>E77/G77</f>
        <v>0.94237915650813298</v>
      </c>
      <c r="G77" s="102">
        <v>687025</v>
      </c>
      <c r="H77" s="127">
        <f>G77/I77</f>
        <v>1.185275855584482</v>
      </c>
      <c r="I77" s="102">
        <v>579633</v>
      </c>
      <c r="J77" s="74" t="e">
        <f>#REF!/K77</f>
        <v>#REF!</v>
      </c>
      <c r="K77" s="73">
        <v>667840</v>
      </c>
    </row>
    <row r="78" spans="1:11">
      <c r="A78" s="103" t="s">
        <v>79</v>
      </c>
      <c r="B78" s="103" t="s">
        <v>564</v>
      </c>
      <c r="C78" s="102">
        <f>VLOOKUP(A78,'FY18 District Allocations'!$A$4:$K$409,11,0)</f>
        <v>60050.12</v>
      </c>
      <c r="D78" s="106">
        <f t="shared" si="7"/>
        <v>0.90931229325679275</v>
      </c>
      <c r="E78" s="105">
        <v>66039.05</v>
      </c>
      <c r="F78" s="106">
        <f>E78/G78</f>
        <v>0.99862467866323912</v>
      </c>
      <c r="G78" s="102">
        <v>66130</v>
      </c>
      <c r="H78" s="127">
        <f>G78/I78</f>
        <v>1.0414009228201131</v>
      </c>
      <c r="I78" s="102">
        <v>63501</v>
      </c>
      <c r="J78" s="74" t="e">
        <f>#REF!/K78</f>
        <v>#REF!</v>
      </c>
      <c r="K78" s="73">
        <v>77199</v>
      </c>
    </row>
    <row r="79" spans="1:11">
      <c r="A79" s="103" t="s">
        <v>80</v>
      </c>
      <c r="B79" s="103" t="s">
        <v>565</v>
      </c>
      <c r="C79" s="102">
        <f>VLOOKUP(A79,'FY18 District Allocations'!$A$4:$K$409,11,0)</f>
        <v>65567.97</v>
      </c>
      <c r="D79" s="106">
        <f t="shared" si="7"/>
        <v>0.98906280192653739</v>
      </c>
      <c r="E79" s="105">
        <v>66293.03</v>
      </c>
      <c r="F79" s="106">
        <f>E79/G79</f>
        <v>0.99808837699488107</v>
      </c>
      <c r="G79" s="102">
        <v>66420</v>
      </c>
      <c r="H79" s="127">
        <f>G79/I79</f>
        <v>1.2900093225605966</v>
      </c>
      <c r="I79" s="102">
        <v>51488</v>
      </c>
      <c r="J79" s="74" t="e">
        <f>#REF!/K79</f>
        <v>#REF!</v>
      </c>
      <c r="K79" s="73">
        <v>60673</v>
      </c>
    </row>
    <row r="80" spans="1:11">
      <c r="A80" s="103" t="s">
        <v>81</v>
      </c>
      <c r="B80" s="103" t="s">
        <v>566</v>
      </c>
      <c r="C80" s="102">
        <f>VLOOKUP(A80,'FY18 District Allocations'!$A$4:$K$409,11,0)</f>
        <v>1001.46</v>
      </c>
      <c r="D80" s="106"/>
      <c r="E80" s="105">
        <v>0</v>
      </c>
      <c r="F80" s="106"/>
      <c r="G80" s="102">
        <v>0</v>
      </c>
      <c r="H80" s="127"/>
      <c r="I80" s="102">
        <v>0</v>
      </c>
      <c r="J80" s="74"/>
      <c r="K80" s="73">
        <v>0</v>
      </c>
    </row>
    <row r="81" spans="1:11">
      <c r="A81" s="103" t="s">
        <v>82</v>
      </c>
      <c r="B81" s="103" t="s">
        <v>567</v>
      </c>
      <c r="C81" s="102">
        <f>VLOOKUP(A81,'FY18 District Allocations'!$A$4:$K$409,11,0)</f>
        <v>63363.47</v>
      </c>
      <c r="D81" s="106">
        <f t="shared" si="7"/>
        <v>0.98655288091607385</v>
      </c>
      <c r="E81" s="105">
        <v>64227.14</v>
      </c>
      <c r="F81" s="106">
        <f t="shared" ref="F81:F112" si="8">E81/G81</f>
        <v>1.0033922824558663</v>
      </c>
      <c r="G81" s="102">
        <v>64010</v>
      </c>
      <c r="H81" s="127">
        <f t="shared" ref="H81:H112" si="9">G81/I81</f>
        <v>1.0408807076883049</v>
      </c>
      <c r="I81" s="102">
        <v>61496</v>
      </c>
      <c r="J81" s="74" t="e">
        <f>#REF!/K81</f>
        <v>#REF!</v>
      </c>
      <c r="K81" s="73">
        <v>60280</v>
      </c>
    </row>
    <row r="82" spans="1:11">
      <c r="A82" s="103" t="s">
        <v>83</v>
      </c>
      <c r="B82" s="103" t="s">
        <v>568</v>
      </c>
      <c r="C82" s="102">
        <f>VLOOKUP(A82,'FY18 District Allocations'!$A$4:$K$409,11,0)</f>
        <v>165636.34</v>
      </c>
      <c r="D82" s="106">
        <f t="shared" si="7"/>
        <v>0.9588638659357821</v>
      </c>
      <c r="E82" s="105">
        <v>172742.29</v>
      </c>
      <c r="F82" s="106">
        <f t="shared" si="8"/>
        <v>1.2578352617360722</v>
      </c>
      <c r="G82" s="102">
        <v>137333</v>
      </c>
      <c r="H82" s="127">
        <f t="shared" si="9"/>
        <v>1.1777928337421313</v>
      </c>
      <c r="I82" s="102">
        <v>116602</v>
      </c>
      <c r="J82" s="74" t="e">
        <f>#REF!/K82</f>
        <v>#REF!</v>
      </c>
      <c r="K82" s="73">
        <v>31300</v>
      </c>
    </row>
    <row r="83" spans="1:11">
      <c r="A83" s="103" t="s">
        <v>84</v>
      </c>
      <c r="B83" s="103" t="s">
        <v>569</v>
      </c>
      <c r="C83" s="102">
        <f>VLOOKUP(A83,'FY18 District Allocations'!$A$4:$K$409,11,0)</f>
        <v>44807.21</v>
      </c>
      <c r="D83" s="106">
        <f t="shared" si="7"/>
        <v>0.86501140164124946</v>
      </c>
      <c r="E83" s="105">
        <v>51799.56</v>
      </c>
      <c r="F83" s="106">
        <f t="shared" si="8"/>
        <v>1.3458975758048171</v>
      </c>
      <c r="G83" s="102">
        <v>38487</v>
      </c>
      <c r="H83" s="127">
        <f t="shared" si="9"/>
        <v>0.85348383376945935</v>
      </c>
      <c r="I83" s="102">
        <v>45094</v>
      </c>
      <c r="J83" s="74" t="e">
        <f>#REF!/K83</f>
        <v>#REF!</v>
      </c>
      <c r="K83" s="73">
        <v>46949</v>
      </c>
    </row>
    <row r="84" spans="1:11">
      <c r="A84" s="103" t="s">
        <v>85</v>
      </c>
      <c r="B84" s="103" t="s">
        <v>570</v>
      </c>
      <c r="C84" s="102">
        <f>VLOOKUP(A84,'FY18 District Allocations'!$A$4:$K$409,11,0)</f>
        <v>2133657.69</v>
      </c>
      <c r="D84" s="106">
        <f t="shared" si="7"/>
        <v>1.0714531779862639</v>
      </c>
      <c r="E84" s="105">
        <v>1991368.11</v>
      </c>
      <c r="F84" s="106">
        <f t="shared" si="8"/>
        <v>1.0168326488470454</v>
      </c>
      <c r="G84" s="102">
        <v>1958403</v>
      </c>
      <c r="H84" s="127">
        <f t="shared" si="9"/>
        <v>1.0763472181765219</v>
      </c>
      <c r="I84" s="102">
        <v>1819490</v>
      </c>
      <c r="J84" s="74" t="e">
        <f>#REF!/K84</f>
        <v>#REF!</v>
      </c>
      <c r="K84" s="73">
        <v>1693137</v>
      </c>
    </row>
    <row r="85" spans="1:11">
      <c r="A85" s="103" t="s">
        <v>86</v>
      </c>
      <c r="B85" s="103" t="s">
        <v>571</v>
      </c>
      <c r="C85" s="102">
        <f>VLOOKUP(A85,'FY18 District Allocations'!$A$4:$K$409,11,0)</f>
        <v>287404.79999999999</v>
      </c>
      <c r="D85" s="106">
        <f t="shared" si="7"/>
        <v>2.0546831122453062</v>
      </c>
      <c r="E85" s="105">
        <v>139877.92000000001</v>
      </c>
      <c r="F85" s="106">
        <f t="shared" si="8"/>
        <v>1.7030037985779685</v>
      </c>
      <c r="G85" s="102">
        <v>82136</v>
      </c>
      <c r="H85" s="127">
        <f t="shared" si="9"/>
        <v>0.94030910131654266</v>
      </c>
      <c r="I85" s="102">
        <v>87350</v>
      </c>
      <c r="J85" s="74" t="e">
        <f>#REF!/K85</f>
        <v>#REF!</v>
      </c>
      <c r="K85" s="73">
        <v>83868</v>
      </c>
    </row>
    <row r="86" spans="1:11">
      <c r="A86" s="103" t="s">
        <v>87</v>
      </c>
      <c r="B86" s="103" t="s">
        <v>572</v>
      </c>
      <c r="C86" s="102">
        <f>VLOOKUP(A86,'FY18 District Allocations'!$A$4:$K$409,11,0)</f>
        <v>178474.18</v>
      </c>
      <c r="D86" s="106">
        <f t="shared" si="7"/>
        <v>0.99508279924224496</v>
      </c>
      <c r="E86" s="105">
        <v>179356.11</v>
      </c>
      <c r="F86" s="106">
        <f t="shared" si="8"/>
        <v>1.0990092403093175</v>
      </c>
      <c r="G86" s="102">
        <v>163198</v>
      </c>
      <c r="H86" s="127">
        <f t="shared" si="9"/>
        <v>1.0162717563906964</v>
      </c>
      <c r="I86" s="102">
        <v>160585</v>
      </c>
      <c r="J86" s="74" t="e">
        <f>#REF!/K86</f>
        <v>#REF!</v>
      </c>
      <c r="K86" s="73">
        <v>154209</v>
      </c>
    </row>
    <row r="87" spans="1:11">
      <c r="A87" s="103" t="s">
        <v>88</v>
      </c>
      <c r="B87" s="103" t="s">
        <v>573</v>
      </c>
      <c r="C87" s="102">
        <f>VLOOKUP(A87,'FY18 District Allocations'!$A$4:$K$409,11,0)</f>
        <v>31762.18</v>
      </c>
      <c r="D87" s="106">
        <f t="shared" si="7"/>
        <v>0.85541421721505295</v>
      </c>
      <c r="E87" s="105">
        <v>37130.76</v>
      </c>
      <c r="F87" s="106">
        <f t="shared" si="8"/>
        <v>1.2083689143452228</v>
      </c>
      <c r="G87" s="102">
        <v>30728</v>
      </c>
      <c r="H87" s="127">
        <f t="shared" si="9"/>
        <v>0.8932817814471351</v>
      </c>
      <c r="I87" s="102">
        <v>34399</v>
      </c>
      <c r="J87" s="74" t="e">
        <f>#REF!/K87</f>
        <v>#REF!</v>
      </c>
      <c r="K87" s="73">
        <v>34332</v>
      </c>
    </row>
    <row r="88" spans="1:11">
      <c r="A88" s="103" t="s">
        <v>89</v>
      </c>
      <c r="B88" s="103" t="s">
        <v>574</v>
      </c>
      <c r="C88" s="102">
        <f>VLOOKUP(A88,'FY18 District Allocations'!$A$4:$K$409,11,0)</f>
        <v>53359.1</v>
      </c>
      <c r="D88" s="106">
        <f t="shared" si="7"/>
        <v>0.85378507902205392</v>
      </c>
      <c r="E88" s="105">
        <v>62497.11</v>
      </c>
      <c r="F88" s="106">
        <f t="shared" si="8"/>
        <v>0.9107976041271969</v>
      </c>
      <c r="G88" s="102">
        <v>68618</v>
      </c>
      <c r="H88" s="127">
        <f t="shared" si="9"/>
        <v>1.0758544998432111</v>
      </c>
      <c r="I88" s="102">
        <v>63780</v>
      </c>
      <c r="J88" s="74" t="e">
        <f>#REF!/K88</f>
        <v>#REF!</v>
      </c>
      <c r="K88" s="73">
        <v>60286</v>
      </c>
    </row>
    <row r="89" spans="1:11">
      <c r="A89" s="103" t="s">
        <v>90</v>
      </c>
      <c r="B89" s="103" t="s">
        <v>406</v>
      </c>
      <c r="C89" s="102">
        <f>VLOOKUP(A89,'FY18 District Allocations'!$A$4:$K$409,11,0)</f>
        <v>5311049.2</v>
      </c>
      <c r="D89" s="106">
        <f t="shared" si="7"/>
        <v>0.94999999919507427</v>
      </c>
      <c r="E89" s="105">
        <v>5590578.1100000003</v>
      </c>
      <c r="F89" s="106">
        <f t="shared" si="8"/>
        <v>0.95223528339696528</v>
      </c>
      <c r="G89" s="102">
        <v>5871005</v>
      </c>
      <c r="H89" s="127">
        <f t="shared" si="9"/>
        <v>0.95379283007036064</v>
      </c>
      <c r="I89" s="102">
        <v>6155430</v>
      </c>
      <c r="J89" s="74" t="e">
        <f>#REF!/K89</f>
        <v>#REF!</v>
      </c>
      <c r="K89" s="73">
        <v>6783888</v>
      </c>
    </row>
    <row r="90" spans="1:11">
      <c r="A90" s="103" t="s">
        <v>91</v>
      </c>
      <c r="B90" s="103" t="s">
        <v>575</v>
      </c>
      <c r="C90" s="102">
        <f>VLOOKUP(A90,'FY18 District Allocations'!$A$4:$K$409,11,0)</f>
        <v>74714.25</v>
      </c>
      <c r="D90" s="106">
        <f t="shared" si="7"/>
        <v>1.0738214183208434</v>
      </c>
      <c r="E90" s="105">
        <v>69577.91</v>
      </c>
      <c r="F90" s="106">
        <f t="shared" si="8"/>
        <v>0.97690226471785802</v>
      </c>
      <c r="G90" s="102">
        <v>71223</v>
      </c>
      <c r="H90" s="127">
        <f t="shared" si="9"/>
        <v>1.0926621971986561</v>
      </c>
      <c r="I90" s="102">
        <v>65183</v>
      </c>
      <c r="J90" s="74" t="e">
        <f>#REF!/K90</f>
        <v>#REF!</v>
      </c>
      <c r="K90" s="73">
        <v>28363</v>
      </c>
    </row>
    <row r="91" spans="1:11">
      <c r="A91" s="103" t="s">
        <v>92</v>
      </c>
      <c r="B91" s="103" t="s">
        <v>576</v>
      </c>
      <c r="C91" s="102">
        <f>VLOOKUP(A91,'FY18 District Allocations'!$A$4:$K$409,11,0)</f>
        <v>0</v>
      </c>
      <c r="D91" s="106">
        <f t="shared" si="7"/>
        <v>0</v>
      </c>
      <c r="E91" s="105">
        <v>57145.29</v>
      </c>
      <c r="F91" s="106">
        <f t="shared" si="8"/>
        <v>0.9350452425754725</v>
      </c>
      <c r="G91" s="102">
        <v>61115</v>
      </c>
      <c r="H91" s="127">
        <f t="shared" si="9"/>
        <v>1.1077979988399071</v>
      </c>
      <c r="I91" s="102">
        <v>55168</v>
      </c>
      <c r="J91" s="74" t="e">
        <f>#REF!/K91</f>
        <v>#REF!</v>
      </c>
      <c r="K91" s="73">
        <v>63991</v>
      </c>
    </row>
    <row r="92" spans="1:11">
      <c r="A92" s="103" t="s">
        <v>93</v>
      </c>
      <c r="B92" s="103" t="s">
        <v>577</v>
      </c>
      <c r="C92" s="102">
        <f>VLOOKUP(A92,'FY18 District Allocations'!$A$4:$K$409,11,0)</f>
        <v>235809.59</v>
      </c>
      <c r="D92" s="106">
        <f t="shared" si="7"/>
        <v>0.88875956710952952</v>
      </c>
      <c r="E92" s="105">
        <v>265324.39</v>
      </c>
      <c r="F92" s="106">
        <f t="shared" si="8"/>
        <v>0.97530671734511587</v>
      </c>
      <c r="G92" s="102">
        <v>272042</v>
      </c>
      <c r="H92" s="127">
        <f t="shared" si="9"/>
        <v>1.1915831154211727</v>
      </c>
      <c r="I92" s="102">
        <v>228303</v>
      </c>
      <c r="J92" s="74" t="e">
        <f>#REF!/K92</f>
        <v>#REF!</v>
      </c>
      <c r="K92" s="73">
        <v>243611</v>
      </c>
    </row>
    <row r="93" spans="1:11">
      <c r="A93" s="103" t="s">
        <v>94</v>
      </c>
      <c r="B93" s="103" t="s">
        <v>578</v>
      </c>
      <c r="C93" s="102">
        <f>VLOOKUP(A93,'FY18 District Allocations'!$A$4:$K$409,11,0)</f>
        <v>157565.23000000001</v>
      </c>
      <c r="D93" s="106">
        <f t="shared" si="7"/>
        <v>0.75248979365720303</v>
      </c>
      <c r="E93" s="105">
        <v>209391.85</v>
      </c>
      <c r="F93" s="106">
        <f t="shared" si="8"/>
        <v>0.86582444664056135</v>
      </c>
      <c r="G93" s="102">
        <v>241841</v>
      </c>
      <c r="H93" s="127">
        <f t="shared" si="9"/>
        <v>0.85457693598826834</v>
      </c>
      <c r="I93" s="102">
        <v>282995</v>
      </c>
      <c r="J93" s="74" t="e">
        <f>#REF!/K93</f>
        <v>#REF!</v>
      </c>
      <c r="K93" s="73">
        <v>344627</v>
      </c>
    </row>
    <row r="94" spans="1:11">
      <c r="A94" s="103" t="s">
        <v>95</v>
      </c>
      <c r="B94" s="103" t="s">
        <v>579</v>
      </c>
      <c r="C94" s="102">
        <f>VLOOKUP(A94,'FY18 District Allocations'!$A$4:$K$409,11,0)</f>
        <v>128028.15</v>
      </c>
      <c r="D94" s="106">
        <f t="shared" si="7"/>
        <v>0.90326462600085122</v>
      </c>
      <c r="E94" s="105">
        <v>141739.35999999999</v>
      </c>
      <c r="F94" s="106">
        <f t="shared" si="8"/>
        <v>0.91054096938939377</v>
      </c>
      <c r="G94" s="102">
        <v>155665</v>
      </c>
      <c r="H94" s="127">
        <f t="shared" si="9"/>
        <v>1.1061409243363083</v>
      </c>
      <c r="I94" s="102">
        <v>140728</v>
      </c>
      <c r="J94" s="74" t="e">
        <f>#REF!/K94</f>
        <v>#REF!</v>
      </c>
      <c r="K94" s="73">
        <v>191918</v>
      </c>
    </row>
    <row r="95" spans="1:11">
      <c r="A95" s="103" t="s">
        <v>96</v>
      </c>
      <c r="B95" s="103" t="s">
        <v>580</v>
      </c>
      <c r="C95" s="102">
        <f>VLOOKUP(A95,'FY18 District Allocations'!$A$4:$K$409,11,0)</f>
        <v>99107.5</v>
      </c>
      <c r="D95" s="106">
        <f t="shared" si="7"/>
        <v>0.9274262033754449</v>
      </c>
      <c r="E95" s="105">
        <v>106862.95</v>
      </c>
      <c r="F95" s="106">
        <f t="shared" si="8"/>
        <v>1.2333566086514933</v>
      </c>
      <c r="G95" s="102">
        <v>86644</v>
      </c>
      <c r="H95" s="127">
        <f t="shared" si="9"/>
        <v>0.97753709031420999</v>
      </c>
      <c r="I95" s="102">
        <v>88635</v>
      </c>
      <c r="J95" s="74" t="e">
        <f>#REF!/K95</f>
        <v>#REF!</v>
      </c>
      <c r="K95" s="73">
        <v>106432</v>
      </c>
    </row>
    <row r="96" spans="1:11">
      <c r="A96" s="103" t="s">
        <v>97</v>
      </c>
      <c r="B96" s="103" t="s">
        <v>581</v>
      </c>
      <c r="C96" s="102">
        <f>VLOOKUP(A96,'FY18 District Allocations'!$A$4:$K$409,11,0)</f>
        <v>26487.85</v>
      </c>
      <c r="D96" s="106">
        <f t="shared" si="7"/>
        <v>1.1482065240243462</v>
      </c>
      <c r="E96" s="105">
        <v>23068.89</v>
      </c>
      <c r="F96" s="106">
        <f t="shared" si="8"/>
        <v>0.88805058320822261</v>
      </c>
      <c r="G96" s="102">
        <v>25977</v>
      </c>
      <c r="H96" s="127">
        <f t="shared" si="9"/>
        <v>0.90339071465832033</v>
      </c>
      <c r="I96" s="102">
        <v>28755</v>
      </c>
      <c r="J96" s="74" t="e">
        <f>#REF!/K96</f>
        <v>#REF!</v>
      </c>
      <c r="K96" s="73">
        <v>28950</v>
      </c>
    </row>
    <row r="97" spans="1:11">
      <c r="A97" s="103" t="s">
        <v>98</v>
      </c>
      <c r="B97" s="103" t="s">
        <v>582</v>
      </c>
      <c r="C97" s="102">
        <f>VLOOKUP(A97,'FY18 District Allocations'!$A$4:$K$409,11,0)</f>
        <v>8309612.04</v>
      </c>
      <c r="D97" s="106">
        <f t="shared" si="7"/>
        <v>1.0703637008301519</v>
      </c>
      <c r="E97" s="105">
        <v>7763353.7400000002</v>
      </c>
      <c r="F97" s="106">
        <f t="shared" si="8"/>
        <v>0.97959644433923665</v>
      </c>
      <c r="G97" s="102">
        <v>7925053</v>
      </c>
      <c r="H97" s="127">
        <f t="shared" si="9"/>
        <v>1.0380351886991273</v>
      </c>
      <c r="I97" s="102">
        <v>7634667</v>
      </c>
      <c r="J97" s="74" t="e">
        <f>#REF!/K97</f>
        <v>#REF!</v>
      </c>
      <c r="K97" s="73">
        <v>7796632</v>
      </c>
    </row>
    <row r="98" spans="1:11">
      <c r="A98" s="103" t="s">
        <v>99</v>
      </c>
      <c r="B98" s="103" t="s">
        <v>583</v>
      </c>
      <c r="C98" s="102">
        <f>VLOOKUP(A98,'FY18 District Allocations'!$A$4:$K$409,11,0)</f>
        <v>97350.14</v>
      </c>
      <c r="D98" s="106">
        <f t="shared" si="7"/>
        <v>0.91219718798169047</v>
      </c>
      <c r="E98" s="105">
        <v>106720.5</v>
      </c>
      <c r="F98" s="106">
        <f t="shared" si="8"/>
        <v>0.8060765134634994</v>
      </c>
      <c r="G98" s="102">
        <v>132395</v>
      </c>
      <c r="H98" s="127">
        <f t="shared" si="9"/>
        <v>0.87303000329706559</v>
      </c>
      <c r="I98" s="102">
        <v>151650</v>
      </c>
      <c r="J98" s="74" t="e">
        <f>#REF!/K98</f>
        <v>#REF!</v>
      </c>
      <c r="K98" s="73">
        <v>125279</v>
      </c>
    </row>
    <row r="99" spans="1:11">
      <c r="A99" s="103" t="s">
        <v>100</v>
      </c>
      <c r="B99" s="103" t="s">
        <v>407</v>
      </c>
      <c r="C99" s="102">
        <f>VLOOKUP(A99,'FY18 District Allocations'!$A$4:$K$409,11,0)</f>
        <v>195131.41</v>
      </c>
      <c r="D99" s="106">
        <f t="shared" si="7"/>
        <v>1.0995750327889406</v>
      </c>
      <c r="E99" s="105">
        <v>177460.75</v>
      </c>
      <c r="F99" s="106">
        <f t="shared" si="8"/>
        <v>0.93822100388060015</v>
      </c>
      <c r="G99" s="102">
        <v>189146</v>
      </c>
      <c r="H99" s="127">
        <f t="shared" si="9"/>
        <v>1.0893059738883546</v>
      </c>
      <c r="I99" s="102">
        <v>173639</v>
      </c>
      <c r="J99" s="74" t="e">
        <f>#REF!/K99</f>
        <v>#REF!</v>
      </c>
      <c r="K99" s="73">
        <v>157273</v>
      </c>
    </row>
    <row r="100" spans="1:11">
      <c r="A100" s="103" t="s">
        <v>101</v>
      </c>
      <c r="B100" s="103" t="s">
        <v>584</v>
      </c>
      <c r="C100" s="102">
        <f>VLOOKUP(A100,'FY18 District Allocations'!$A$4:$K$409,11,0)</f>
        <v>165618.82</v>
      </c>
      <c r="D100" s="106">
        <f t="shared" si="7"/>
        <v>0.90316647120278837</v>
      </c>
      <c r="E100" s="105">
        <v>183375.74</v>
      </c>
      <c r="F100" s="106">
        <f t="shared" si="8"/>
        <v>1.1002720443527096</v>
      </c>
      <c r="G100" s="102">
        <v>166664</v>
      </c>
      <c r="H100" s="127">
        <f t="shared" si="9"/>
        <v>1.057116942261463</v>
      </c>
      <c r="I100" s="102">
        <v>157659</v>
      </c>
      <c r="J100" s="74" t="e">
        <f>#REF!/K100</f>
        <v>#REF!</v>
      </c>
      <c r="K100" s="73">
        <v>95956</v>
      </c>
    </row>
    <row r="101" spans="1:11">
      <c r="A101" s="103" t="s">
        <v>102</v>
      </c>
      <c r="B101" s="103" t="s">
        <v>585</v>
      </c>
      <c r="C101" s="102">
        <f>VLOOKUP(A101,'FY18 District Allocations'!$A$4:$K$409,11,0)</f>
        <v>1605433.82</v>
      </c>
      <c r="D101" s="106">
        <f t="shared" si="7"/>
        <v>1.0260357051114073</v>
      </c>
      <c r="E101" s="105">
        <v>1564695.86</v>
      </c>
      <c r="F101" s="106">
        <f t="shared" si="8"/>
        <v>0.94804885733362909</v>
      </c>
      <c r="G101" s="102">
        <v>1650438</v>
      </c>
      <c r="H101" s="127">
        <f t="shared" si="9"/>
        <v>1.2841107403306835</v>
      </c>
      <c r="I101" s="102">
        <v>1285277</v>
      </c>
      <c r="J101" s="74" t="e">
        <f>#REF!/K101</f>
        <v>#REF!</v>
      </c>
      <c r="K101" s="73">
        <v>1078527</v>
      </c>
    </row>
    <row r="102" spans="1:11">
      <c r="A102" s="103" t="s">
        <v>103</v>
      </c>
      <c r="B102" s="103" t="s">
        <v>586</v>
      </c>
      <c r="C102" s="102">
        <f>VLOOKUP(A102,'FY18 District Allocations'!$A$4:$K$409,11,0)</f>
        <v>13143.26</v>
      </c>
      <c r="D102" s="106">
        <f t="shared" si="7"/>
        <v>1.0245855121812801</v>
      </c>
      <c r="E102" s="105">
        <v>12827.88</v>
      </c>
      <c r="F102" s="106">
        <f t="shared" si="8"/>
        <v>1.0035894226255671</v>
      </c>
      <c r="G102" s="102">
        <v>12782</v>
      </c>
      <c r="H102" s="127">
        <f t="shared" si="9"/>
        <v>0.92388868810986624</v>
      </c>
      <c r="I102" s="102">
        <v>13835</v>
      </c>
      <c r="J102" s="74" t="e">
        <f>#REF!/K102</f>
        <v>#REF!</v>
      </c>
      <c r="K102" s="73">
        <v>14085</v>
      </c>
    </row>
    <row r="103" spans="1:11">
      <c r="A103" s="103" t="s">
        <v>104</v>
      </c>
      <c r="B103" s="103" t="s">
        <v>408</v>
      </c>
      <c r="C103" s="102">
        <f>VLOOKUP(A103,'FY18 District Allocations'!$A$4:$K$409,11,0)</f>
        <v>142528.29</v>
      </c>
      <c r="D103" s="106">
        <f t="shared" si="7"/>
        <v>0.85000000596372838</v>
      </c>
      <c r="E103" s="105">
        <v>167680.34</v>
      </c>
      <c r="F103" s="106">
        <f t="shared" si="8"/>
        <v>0.9747100231934942</v>
      </c>
      <c r="G103" s="102">
        <v>172031</v>
      </c>
      <c r="H103" s="127">
        <f t="shared" si="9"/>
        <v>1.1323118035398114</v>
      </c>
      <c r="I103" s="102">
        <v>151929</v>
      </c>
      <c r="J103" s="74" t="e">
        <f>#REF!/K103</f>
        <v>#REF!</v>
      </c>
      <c r="K103" s="73">
        <v>170262</v>
      </c>
    </row>
    <row r="104" spans="1:11">
      <c r="A104" s="103" t="s">
        <v>105</v>
      </c>
      <c r="B104" s="103" t="s">
        <v>587</v>
      </c>
      <c r="C104" s="102">
        <f>VLOOKUP(A104,'FY18 District Allocations'!$A$4:$K$409,11,0)</f>
        <v>28528.68</v>
      </c>
      <c r="D104" s="106">
        <f t="shared" si="7"/>
        <v>0.84999982123256568</v>
      </c>
      <c r="E104" s="105">
        <v>33563.160000000003</v>
      </c>
      <c r="F104" s="106">
        <f t="shared" si="8"/>
        <v>0.53612702266664547</v>
      </c>
      <c r="G104" s="102">
        <v>62603</v>
      </c>
      <c r="H104" s="127">
        <f t="shared" si="9"/>
        <v>0.93167544721254869</v>
      </c>
      <c r="I104" s="102">
        <v>67194</v>
      </c>
      <c r="J104" s="74" t="e">
        <f>#REF!/K104</f>
        <v>#REF!</v>
      </c>
      <c r="K104" s="73">
        <v>49215</v>
      </c>
    </row>
    <row r="105" spans="1:11">
      <c r="A105" s="103" t="s">
        <v>106</v>
      </c>
      <c r="B105" s="103" t="s">
        <v>588</v>
      </c>
      <c r="C105" s="102">
        <f>VLOOKUP(A105,'FY18 District Allocations'!$A$4:$K$409,11,0)</f>
        <v>48589.77</v>
      </c>
      <c r="D105" s="106">
        <f t="shared" si="7"/>
        <v>1.0203696909917876</v>
      </c>
      <c r="E105" s="105">
        <v>47619.77</v>
      </c>
      <c r="F105" s="106">
        <f t="shared" si="8"/>
        <v>0.96892526502126264</v>
      </c>
      <c r="G105" s="102">
        <v>49147</v>
      </c>
      <c r="H105" s="127">
        <f t="shared" si="9"/>
        <v>1.211890319080732</v>
      </c>
      <c r="I105" s="102">
        <v>40554</v>
      </c>
      <c r="J105" s="74" t="e">
        <f>#REF!/K105</f>
        <v>#REF!</v>
      </c>
      <c r="K105" s="73">
        <v>35512</v>
      </c>
    </row>
    <row r="106" spans="1:11">
      <c r="A106" s="103" t="s">
        <v>107</v>
      </c>
      <c r="B106" s="103" t="s">
        <v>589</v>
      </c>
      <c r="C106" s="102">
        <f>VLOOKUP(A106,'FY18 District Allocations'!$A$4:$K$409,11,0)</f>
        <v>296799.71000000002</v>
      </c>
      <c r="D106" s="106">
        <f t="shared" si="7"/>
        <v>0.97174650815090835</v>
      </c>
      <c r="E106" s="105">
        <v>305429.15000000002</v>
      </c>
      <c r="F106" s="106">
        <f t="shared" si="8"/>
        <v>0.97317539063495717</v>
      </c>
      <c r="G106" s="102">
        <v>313848</v>
      </c>
      <c r="H106" s="127">
        <f t="shared" si="9"/>
        <v>1.2093915817948511</v>
      </c>
      <c r="I106" s="102">
        <v>259509</v>
      </c>
      <c r="J106" s="74" t="e">
        <f>#REF!/K106</f>
        <v>#REF!</v>
      </c>
      <c r="K106" s="73">
        <v>161334</v>
      </c>
    </row>
    <row r="107" spans="1:11">
      <c r="A107" s="103" t="s">
        <v>108</v>
      </c>
      <c r="B107" s="103" t="s">
        <v>409</v>
      </c>
      <c r="C107" s="102">
        <f>VLOOKUP(A107,'FY18 District Allocations'!$A$4:$K$409,11,0)</f>
        <v>4552507.0199999996</v>
      </c>
      <c r="D107" s="106">
        <f t="shared" si="7"/>
        <v>0.90000000059307972</v>
      </c>
      <c r="E107" s="105">
        <v>5058341.13</v>
      </c>
      <c r="F107" s="106">
        <f t="shared" si="8"/>
        <v>0.97563641227637388</v>
      </c>
      <c r="G107" s="102">
        <v>5184658</v>
      </c>
      <c r="H107" s="127">
        <f t="shared" si="9"/>
        <v>1.1465642379278835</v>
      </c>
      <c r="I107" s="102">
        <v>4521908</v>
      </c>
      <c r="J107" s="74" t="e">
        <f>#REF!/K107</f>
        <v>#REF!</v>
      </c>
      <c r="K107" s="73">
        <v>5289906</v>
      </c>
    </row>
    <row r="108" spans="1:11">
      <c r="A108" s="103" t="s">
        <v>109</v>
      </c>
      <c r="B108" s="103" t="s">
        <v>590</v>
      </c>
      <c r="C108" s="102">
        <f>VLOOKUP(A108,'FY18 District Allocations'!$A$4:$K$409,11,0)</f>
        <v>381473.09</v>
      </c>
      <c r="D108" s="106">
        <f t="shared" si="7"/>
        <v>1.1240824379770653</v>
      </c>
      <c r="E108" s="105">
        <v>339363.98</v>
      </c>
      <c r="F108" s="106">
        <f t="shared" si="8"/>
        <v>1.0670917249164378</v>
      </c>
      <c r="G108" s="102">
        <v>318027</v>
      </c>
      <c r="H108" s="127">
        <f t="shared" si="9"/>
        <v>0.96560550166234005</v>
      </c>
      <c r="I108" s="102">
        <v>329355</v>
      </c>
      <c r="J108" s="74" t="e">
        <f>#REF!/K108</f>
        <v>#REF!</v>
      </c>
      <c r="K108" s="73">
        <v>308622</v>
      </c>
    </row>
    <row r="109" spans="1:11">
      <c r="A109" s="103" t="s">
        <v>110</v>
      </c>
      <c r="B109" s="103" t="s">
        <v>591</v>
      </c>
      <c r="C109" s="102">
        <f>VLOOKUP(A109,'FY18 District Allocations'!$A$4:$K$409,11,0)</f>
        <v>295362.58</v>
      </c>
      <c r="D109" s="106">
        <f t="shared" si="7"/>
        <v>0.92970551576911387</v>
      </c>
      <c r="E109" s="105">
        <v>317694.77</v>
      </c>
      <c r="F109" s="106">
        <f t="shared" si="8"/>
        <v>0.90009227726811691</v>
      </c>
      <c r="G109" s="102">
        <v>352958</v>
      </c>
      <c r="H109" s="127">
        <f t="shared" si="9"/>
        <v>2.669515497133522</v>
      </c>
      <c r="I109" s="102">
        <v>132218</v>
      </c>
      <c r="J109" s="74" t="e">
        <f>#REF!/K109</f>
        <v>#REF!</v>
      </c>
      <c r="K109" s="73">
        <v>142573</v>
      </c>
    </row>
    <row r="110" spans="1:11">
      <c r="A110" s="103" t="s">
        <v>111</v>
      </c>
      <c r="B110" s="103" t="s">
        <v>592</v>
      </c>
      <c r="C110" s="102">
        <f>VLOOKUP(A110,'FY18 District Allocations'!$A$4:$K$409,11,0)</f>
        <v>5987633.5199999996</v>
      </c>
      <c r="D110" s="106">
        <f t="shared" si="7"/>
        <v>1.0608416700385619</v>
      </c>
      <c r="E110" s="105">
        <v>5644229.1900000004</v>
      </c>
      <c r="F110" s="106">
        <f t="shared" si="8"/>
        <v>0.9760838370780931</v>
      </c>
      <c r="G110" s="102">
        <v>5782525</v>
      </c>
      <c r="H110" s="127">
        <f t="shared" si="9"/>
        <v>1.0400860844008446</v>
      </c>
      <c r="I110" s="102">
        <v>5559660</v>
      </c>
      <c r="J110" s="74" t="e">
        <f>#REF!/K110</f>
        <v>#REF!</v>
      </c>
      <c r="K110" s="73">
        <v>5960413</v>
      </c>
    </row>
    <row r="111" spans="1:11">
      <c r="A111" s="103" t="s">
        <v>112</v>
      </c>
      <c r="B111" s="103" t="s">
        <v>593</v>
      </c>
      <c r="C111" s="102">
        <f>VLOOKUP(A111,'FY18 District Allocations'!$A$4:$K$409,11,0)</f>
        <v>47425.94</v>
      </c>
      <c r="D111" s="106">
        <f t="shared" si="7"/>
        <v>0.85000005376804677</v>
      </c>
      <c r="E111" s="105">
        <v>55795.22</v>
      </c>
      <c r="F111" s="106">
        <f t="shared" si="8"/>
        <v>0.85511226225689285</v>
      </c>
      <c r="G111" s="102">
        <v>65249</v>
      </c>
      <c r="H111" s="127">
        <f t="shared" si="9"/>
        <v>0.86432819806334527</v>
      </c>
      <c r="I111" s="102">
        <v>75491</v>
      </c>
      <c r="J111" s="74" t="e">
        <f>#REF!/K111</f>
        <v>#REF!</v>
      </c>
      <c r="K111" s="73">
        <v>145822</v>
      </c>
    </row>
    <row r="112" spans="1:11">
      <c r="A112" s="103" t="s">
        <v>113</v>
      </c>
      <c r="B112" s="103" t="s">
        <v>594</v>
      </c>
      <c r="C112" s="102">
        <f>VLOOKUP(A112,'FY18 District Allocations'!$A$4:$K$409,11,0)</f>
        <v>1943684.39</v>
      </c>
      <c r="D112" s="106">
        <f t="shared" si="7"/>
        <v>0.89999999675873299</v>
      </c>
      <c r="E112" s="105">
        <v>2159649.33</v>
      </c>
      <c r="F112" s="106">
        <f t="shared" si="8"/>
        <v>1.0074480835086159</v>
      </c>
      <c r="G112" s="102">
        <v>2143683</v>
      </c>
      <c r="H112" s="127">
        <f t="shared" si="9"/>
        <v>1.2017042731276792</v>
      </c>
      <c r="I112" s="102">
        <v>1783869</v>
      </c>
      <c r="J112" s="74" t="e">
        <f>#REF!/K112</f>
        <v>#REF!</v>
      </c>
      <c r="K112" s="73">
        <v>1722733</v>
      </c>
    </row>
    <row r="113" spans="1:11">
      <c r="A113" s="103" t="s">
        <v>114</v>
      </c>
      <c r="B113" s="103" t="s">
        <v>595</v>
      </c>
      <c r="C113" s="102">
        <f>VLOOKUP(A113,'FY18 District Allocations'!$A$4:$K$409,11,0)</f>
        <v>146375.45000000001</v>
      </c>
      <c r="D113" s="106">
        <f t="shared" si="7"/>
        <v>0.52051374361863678</v>
      </c>
      <c r="E113" s="105">
        <v>281213.42</v>
      </c>
      <c r="F113" s="106">
        <f t="shared" ref="F113:F144" si="10">E113/G113</f>
        <v>0.91481863902823046</v>
      </c>
      <c r="G113" s="102">
        <v>307398</v>
      </c>
      <c r="H113" s="127">
        <f t="shared" ref="H113:H144" si="11">G113/I113</f>
        <v>1.1310753380553766</v>
      </c>
      <c r="I113" s="102">
        <v>271775</v>
      </c>
      <c r="J113" s="74" t="e">
        <f>#REF!/K113</f>
        <v>#REF!</v>
      </c>
      <c r="K113" s="73">
        <v>160472</v>
      </c>
    </row>
    <row r="114" spans="1:11">
      <c r="A114" s="103" t="s">
        <v>115</v>
      </c>
      <c r="B114" s="103" t="s">
        <v>596</v>
      </c>
      <c r="C114" s="102">
        <f>VLOOKUP(A114,'FY18 District Allocations'!$A$4:$K$409,11,0)</f>
        <v>116942.39</v>
      </c>
      <c r="D114" s="106">
        <f t="shared" si="7"/>
        <v>0.87241058291338147</v>
      </c>
      <c r="E114" s="105">
        <v>134045.13</v>
      </c>
      <c r="F114" s="106">
        <f t="shared" si="10"/>
        <v>0.53891389125645273</v>
      </c>
      <c r="G114" s="102">
        <v>248732</v>
      </c>
      <c r="H114" s="127">
        <f t="shared" si="11"/>
        <v>0.90809255730067984</v>
      </c>
      <c r="I114" s="102">
        <v>273906</v>
      </c>
      <c r="J114" s="74" t="e">
        <f>#REF!/K114</f>
        <v>#REF!</v>
      </c>
      <c r="K114" s="73">
        <v>213678</v>
      </c>
    </row>
    <row r="115" spans="1:11">
      <c r="A115" s="103" t="s">
        <v>116</v>
      </c>
      <c r="B115" s="103" t="s">
        <v>597</v>
      </c>
      <c r="C115" s="102">
        <f>VLOOKUP(A115,'FY18 District Allocations'!$A$4:$K$409,11,0)</f>
        <v>35105.18</v>
      </c>
      <c r="D115" s="106">
        <f t="shared" si="7"/>
        <v>1.2691815167915776</v>
      </c>
      <c r="E115" s="105">
        <v>27659.7</v>
      </c>
      <c r="F115" s="106">
        <f t="shared" si="10"/>
        <v>1.0753742078457291</v>
      </c>
      <c r="G115" s="102">
        <v>25721</v>
      </c>
      <c r="H115" s="127">
        <f t="shared" si="11"/>
        <v>0.85349747809928322</v>
      </c>
      <c r="I115" s="102">
        <v>30136</v>
      </c>
      <c r="J115" s="74" t="e">
        <f>#REF!/K115</f>
        <v>#REF!</v>
      </c>
      <c r="K115" s="73">
        <v>40848</v>
      </c>
    </row>
    <row r="116" spans="1:11">
      <c r="A116" s="103" t="s">
        <v>117</v>
      </c>
      <c r="B116" s="103" t="s">
        <v>598</v>
      </c>
      <c r="C116" s="102">
        <f>VLOOKUP(A116,'FY18 District Allocations'!$A$4:$K$409,11,0)</f>
        <v>764982.76</v>
      </c>
      <c r="D116" s="106">
        <f t="shared" si="7"/>
        <v>0.85090407536621682</v>
      </c>
      <c r="E116" s="105">
        <v>899023.5</v>
      </c>
      <c r="F116" s="106">
        <f t="shared" si="10"/>
        <v>0.92050533295517489</v>
      </c>
      <c r="G116" s="102">
        <v>976663</v>
      </c>
      <c r="H116" s="127">
        <f t="shared" si="11"/>
        <v>1.2996319322095244</v>
      </c>
      <c r="I116" s="102">
        <v>751492</v>
      </c>
      <c r="J116" s="74" t="e">
        <f>#REF!/K116</f>
        <v>#REF!</v>
      </c>
      <c r="K116" s="73">
        <v>648654</v>
      </c>
    </row>
    <row r="117" spans="1:11">
      <c r="A117" s="103" t="s">
        <v>118</v>
      </c>
      <c r="B117" s="103" t="s">
        <v>599</v>
      </c>
      <c r="C117" s="102">
        <f>VLOOKUP(A117,'FY18 District Allocations'!$A$4:$K$409,11,0)</f>
        <v>396273.86</v>
      </c>
      <c r="D117" s="106">
        <f t="shared" si="7"/>
        <v>1.2619362346746077</v>
      </c>
      <c r="E117" s="105">
        <v>314020.51</v>
      </c>
      <c r="F117" s="106">
        <f t="shared" si="10"/>
        <v>2.0897642181198677</v>
      </c>
      <c r="G117" s="102">
        <v>150266</v>
      </c>
      <c r="H117" s="127">
        <f t="shared" si="11"/>
        <v>1.057578210226273</v>
      </c>
      <c r="I117" s="102">
        <v>142085</v>
      </c>
      <c r="J117" s="74" t="e">
        <f>#REF!/K117</f>
        <v>#REF!</v>
      </c>
      <c r="K117" s="73">
        <v>180786</v>
      </c>
    </row>
    <row r="118" spans="1:11">
      <c r="A118" s="103" t="s">
        <v>119</v>
      </c>
      <c r="B118" s="103" t="s">
        <v>600</v>
      </c>
      <c r="C118" s="102">
        <f>VLOOKUP(A118,'FY18 District Allocations'!$A$4:$K$409,11,0)</f>
        <v>199525.52</v>
      </c>
      <c r="D118" s="106">
        <f t="shared" si="7"/>
        <v>0.85000002130053387</v>
      </c>
      <c r="E118" s="105">
        <v>234735.9</v>
      </c>
      <c r="F118" s="106">
        <f t="shared" si="10"/>
        <v>1.0231888795899153</v>
      </c>
      <c r="G118" s="102">
        <v>229416</v>
      </c>
      <c r="H118" s="127">
        <f t="shared" si="11"/>
        <v>0.98673548387096777</v>
      </c>
      <c r="I118" s="102">
        <v>232500</v>
      </c>
      <c r="J118" s="74" t="e">
        <f>#REF!/K118</f>
        <v>#REF!</v>
      </c>
      <c r="K118" s="73">
        <v>243917</v>
      </c>
    </row>
    <row r="119" spans="1:11">
      <c r="A119" s="103" t="s">
        <v>120</v>
      </c>
      <c r="B119" s="103" t="s">
        <v>601</v>
      </c>
      <c r="C119" s="102">
        <f>VLOOKUP(A119,'FY18 District Allocations'!$A$4:$K$409,11,0)</f>
        <v>30650.27</v>
      </c>
      <c r="D119" s="106">
        <f t="shared" si="7"/>
        <v>1.0274030964617422</v>
      </c>
      <c r="E119" s="105">
        <v>29832.76</v>
      </c>
      <c r="F119" s="106">
        <f t="shared" si="10"/>
        <v>1.0489349882212298</v>
      </c>
      <c r="G119" s="102">
        <v>28441</v>
      </c>
      <c r="H119" s="127">
        <f t="shared" si="11"/>
        <v>1.0286075949367088</v>
      </c>
      <c r="I119" s="102">
        <v>27650</v>
      </c>
      <c r="J119" s="74" t="e">
        <f>#REF!/K119</f>
        <v>#REF!</v>
      </c>
      <c r="K119" s="73">
        <v>35739</v>
      </c>
    </row>
    <row r="120" spans="1:11">
      <c r="A120" s="103" t="s">
        <v>121</v>
      </c>
      <c r="B120" s="103" t="s">
        <v>602</v>
      </c>
      <c r="C120" s="102">
        <f>VLOOKUP(A120,'FY18 District Allocations'!$A$4:$K$409,11,0)</f>
        <v>149735.51999999999</v>
      </c>
      <c r="D120" s="106">
        <f t="shared" si="7"/>
        <v>0.85000002554504173</v>
      </c>
      <c r="E120" s="105">
        <v>176159.43</v>
      </c>
      <c r="F120" s="106">
        <f t="shared" si="10"/>
        <v>1.1256481315816378</v>
      </c>
      <c r="G120" s="102">
        <v>156496</v>
      </c>
      <c r="H120" s="127">
        <f t="shared" si="11"/>
        <v>1.7803057881325082</v>
      </c>
      <c r="I120" s="102">
        <v>87904</v>
      </c>
      <c r="J120" s="74" t="e">
        <f>#REF!/K120</f>
        <v>#REF!</v>
      </c>
      <c r="K120" s="73">
        <v>98709</v>
      </c>
    </row>
    <row r="121" spans="1:11">
      <c r="A121" s="103" t="s">
        <v>122</v>
      </c>
      <c r="B121" s="103" t="s">
        <v>603</v>
      </c>
      <c r="C121" s="102">
        <f>VLOOKUP(A121,'FY18 District Allocations'!$A$4:$K$409,11,0)</f>
        <v>75364.820000000007</v>
      </c>
      <c r="D121" s="106">
        <f t="shared" si="7"/>
        <v>0.84999994360764464</v>
      </c>
      <c r="E121" s="105">
        <v>88664.5</v>
      </c>
      <c r="F121" s="106">
        <f t="shared" si="10"/>
        <v>0.97471005331720995</v>
      </c>
      <c r="G121" s="102">
        <v>90965</v>
      </c>
      <c r="H121" s="127">
        <f t="shared" si="11"/>
        <v>1.0760631691015556</v>
      </c>
      <c r="I121" s="102">
        <v>84535</v>
      </c>
      <c r="J121" s="74" t="e">
        <f>#REF!/K121</f>
        <v>#REF!</v>
      </c>
      <c r="K121" s="73">
        <v>48372</v>
      </c>
    </row>
    <row r="122" spans="1:11">
      <c r="A122" s="103" t="s">
        <v>123</v>
      </c>
      <c r="B122" s="103" t="s">
        <v>604</v>
      </c>
      <c r="C122" s="102">
        <f>VLOOKUP(A122,'FY18 District Allocations'!$A$4:$K$409,11,0)</f>
        <v>695190.71</v>
      </c>
      <c r="D122" s="106">
        <f t="shared" si="7"/>
        <v>0.85000000366805817</v>
      </c>
      <c r="E122" s="105">
        <v>817871.42</v>
      </c>
      <c r="F122" s="106">
        <f t="shared" si="10"/>
        <v>0.99743336390333381</v>
      </c>
      <c r="G122" s="102">
        <v>819976</v>
      </c>
      <c r="H122" s="127">
        <f t="shared" si="11"/>
        <v>1.1793345769444847</v>
      </c>
      <c r="I122" s="102">
        <v>695287</v>
      </c>
      <c r="J122" s="74" t="e">
        <f>#REF!/K122</f>
        <v>#REF!</v>
      </c>
      <c r="K122" s="73">
        <v>687565</v>
      </c>
    </row>
    <row r="123" spans="1:11">
      <c r="A123" s="103" t="s">
        <v>124</v>
      </c>
      <c r="B123" s="103" t="s">
        <v>605</v>
      </c>
      <c r="C123" s="102">
        <f>VLOOKUP(A123,'FY18 District Allocations'!$A$4:$K$409,11,0)</f>
        <v>52293.95</v>
      </c>
      <c r="D123" s="106">
        <f t="shared" si="7"/>
        <v>0.86273801043126375</v>
      </c>
      <c r="E123" s="105">
        <v>60613.94</v>
      </c>
      <c r="F123" s="106">
        <f t="shared" si="10"/>
        <v>0.89205050846958756</v>
      </c>
      <c r="G123" s="102">
        <v>67949</v>
      </c>
      <c r="H123" s="127">
        <f t="shared" si="11"/>
        <v>1.1704850823399711</v>
      </c>
      <c r="I123" s="102">
        <v>58052</v>
      </c>
      <c r="J123" s="74" t="e">
        <f>#REF!/K123</f>
        <v>#REF!</v>
      </c>
      <c r="K123" s="73">
        <v>68507</v>
      </c>
    </row>
    <row r="124" spans="1:11">
      <c r="A124" s="103" t="s">
        <v>125</v>
      </c>
      <c r="B124" s="103" t="s">
        <v>606</v>
      </c>
      <c r="C124" s="102">
        <f>VLOOKUP(A124,'FY18 District Allocations'!$A$4:$K$409,11,0)</f>
        <v>120002.67</v>
      </c>
      <c r="D124" s="106">
        <f t="shared" si="7"/>
        <v>0.5084463775145609</v>
      </c>
      <c r="E124" s="105">
        <v>236018.34</v>
      </c>
      <c r="F124" s="106">
        <f t="shared" si="10"/>
        <v>1.0257653092268242</v>
      </c>
      <c r="G124" s="102">
        <v>230090</v>
      </c>
      <c r="H124" s="127">
        <f t="shared" si="11"/>
        <v>1.9162349884238052</v>
      </c>
      <c r="I124" s="102">
        <v>120074</v>
      </c>
      <c r="J124" s="74" t="e">
        <f>#REF!/K124</f>
        <v>#REF!</v>
      </c>
      <c r="K124" s="73">
        <v>120792</v>
      </c>
    </row>
    <row r="125" spans="1:11">
      <c r="A125" s="103" t="s">
        <v>126</v>
      </c>
      <c r="B125" s="103" t="s">
        <v>410</v>
      </c>
      <c r="C125" s="102">
        <f>VLOOKUP(A125,'FY18 District Allocations'!$A$4:$K$409,11,0)</f>
        <v>1633246.54</v>
      </c>
      <c r="D125" s="106">
        <f t="shared" si="7"/>
        <v>1.0862245800962453</v>
      </c>
      <c r="E125" s="105">
        <v>1503599.32</v>
      </c>
      <c r="F125" s="106">
        <f t="shared" si="10"/>
        <v>0.97215452324255969</v>
      </c>
      <c r="G125" s="102">
        <v>1546667</v>
      </c>
      <c r="H125" s="127">
        <f t="shared" si="11"/>
        <v>1.0962147994636109</v>
      </c>
      <c r="I125" s="102">
        <v>1410916</v>
      </c>
      <c r="J125" s="74" t="e">
        <f>#REF!/K125</f>
        <v>#REF!</v>
      </c>
      <c r="K125" s="73">
        <v>1122753</v>
      </c>
    </row>
    <row r="126" spans="1:11">
      <c r="A126" s="103" t="s">
        <v>127</v>
      </c>
      <c r="B126" s="103" t="s">
        <v>607</v>
      </c>
      <c r="C126" s="102">
        <f>VLOOKUP(A126,'FY18 District Allocations'!$A$4:$K$409,11,0)</f>
        <v>442922.88</v>
      </c>
      <c r="D126" s="106">
        <f t="shared" si="7"/>
        <v>1.014770017658698</v>
      </c>
      <c r="E126" s="105">
        <v>436476.12</v>
      </c>
      <c r="F126" s="106">
        <f t="shared" si="10"/>
        <v>1.1825160115738482</v>
      </c>
      <c r="G126" s="102">
        <v>369108</v>
      </c>
      <c r="H126" s="127">
        <f t="shared" si="11"/>
        <v>0.97640644715853631</v>
      </c>
      <c r="I126" s="102">
        <v>378027</v>
      </c>
      <c r="J126" s="74" t="e">
        <f>#REF!/K126</f>
        <v>#REF!</v>
      </c>
      <c r="K126" s="73">
        <v>386097</v>
      </c>
    </row>
    <row r="127" spans="1:11">
      <c r="A127" s="103" t="s">
        <v>128</v>
      </c>
      <c r="B127" s="103" t="s">
        <v>608</v>
      </c>
      <c r="C127" s="102">
        <f>VLOOKUP(A127,'FY18 District Allocations'!$A$4:$K$409,11,0)</f>
        <v>25327.02</v>
      </c>
      <c r="D127" s="106">
        <f t="shared" si="7"/>
        <v>0.53941838191225766</v>
      </c>
      <c r="E127" s="105">
        <v>46952.46</v>
      </c>
      <c r="F127" s="106">
        <f t="shared" si="10"/>
        <v>1.0260590034965036</v>
      </c>
      <c r="G127" s="102">
        <v>45760</v>
      </c>
      <c r="H127" s="127">
        <f t="shared" si="11"/>
        <v>1.0018829093138328</v>
      </c>
      <c r="I127" s="102">
        <v>45674</v>
      </c>
      <c r="J127" s="74" t="e">
        <f>#REF!/K127</f>
        <v>#REF!</v>
      </c>
      <c r="K127" s="73">
        <v>50213</v>
      </c>
    </row>
    <row r="128" spans="1:11">
      <c r="A128" s="103" t="s">
        <v>129</v>
      </c>
      <c r="B128" s="103" t="s">
        <v>609</v>
      </c>
      <c r="C128" s="102">
        <f>VLOOKUP(A128,'FY18 District Allocations'!$A$4:$K$409,11,0)</f>
        <v>614832.53</v>
      </c>
      <c r="D128" s="106">
        <f t="shared" si="7"/>
        <v>1.0919824524791646</v>
      </c>
      <c r="E128" s="105">
        <v>563042.5</v>
      </c>
      <c r="F128" s="106">
        <f t="shared" si="10"/>
        <v>0.91065940997606265</v>
      </c>
      <c r="G128" s="102">
        <v>618280</v>
      </c>
      <c r="H128" s="127">
        <f t="shared" si="11"/>
        <v>1.0986566209396547</v>
      </c>
      <c r="I128" s="102">
        <v>562760</v>
      </c>
      <c r="J128" s="74" t="e">
        <f>#REF!/K128</f>
        <v>#REF!</v>
      </c>
      <c r="K128" s="73">
        <v>516249</v>
      </c>
    </row>
    <row r="129" spans="1:11">
      <c r="A129" s="103" t="s">
        <v>130</v>
      </c>
      <c r="B129" s="103" t="s">
        <v>610</v>
      </c>
      <c r="C129" s="102">
        <f>VLOOKUP(A129,'FY18 District Allocations'!$A$4:$K$409,11,0)</f>
        <v>194149.8</v>
      </c>
      <c r="D129" s="106">
        <f t="shared" si="7"/>
        <v>0.90023018837759194</v>
      </c>
      <c r="E129" s="105">
        <v>215666.84</v>
      </c>
      <c r="F129" s="106">
        <f t="shared" si="10"/>
        <v>0.90213391449115921</v>
      </c>
      <c r="G129" s="102">
        <v>239063</v>
      </c>
      <c r="H129" s="127">
        <f t="shared" si="11"/>
        <v>1.3304634803321387</v>
      </c>
      <c r="I129" s="102">
        <v>179684</v>
      </c>
      <c r="J129" s="74" t="e">
        <f>#REF!/K129</f>
        <v>#REF!</v>
      </c>
      <c r="K129" s="73">
        <v>188994</v>
      </c>
    </row>
    <row r="130" spans="1:11">
      <c r="A130" s="103" t="s">
        <v>131</v>
      </c>
      <c r="B130" s="103" t="s">
        <v>611</v>
      </c>
      <c r="C130" s="102">
        <f>VLOOKUP(A130,'FY18 District Allocations'!$A$4:$K$409,11,0)</f>
        <v>99725.64</v>
      </c>
      <c r="D130" s="106">
        <f t="shared" si="7"/>
        <v>0.86967878383713337</v>
      </c>
      <c r="E130" s="105">
        <v>114669.51</v>
      </c>
      <c r="F130" s="106">
        <f t="shared" si="10"/>
        <v>0.97312799144573814</v>
      </c>
      <c r="G130" s="102">
        <v>117836</v>
      </c>
      <c r="H130" s="127">
        <f t="shared" si="11"/>
        <v>1.2760547517976262</v>
      </c>
      <c r="I130" s="102">
        <v>92344</v>
      </c>
      <c r="J130" s="74" t="e">
        <f>#REF!/K130</f>
        <v>#REF!</v>
      </c>
      <c r="K130" s="73">
        <v>42060</v>
      </c>
    </row>
    <row r="131" spans="1:11">
      <c r="A131" s="103" t="s">
        <v>132</v>
      </c>
      <c r="B131" s="103" t="s">
        <v>612</v>
      </c>
      <c r="C131" s="102">
        <f>VLOOKUP(A131,'FY18 District Allocations'!$A$4:$K$409,11,0)</f>
        <v>129951.46</v>
      </c>
      <c r="D131" s="106">
        <f t="shared" si="7"/>
        <v>0.85570235088656876</v>
      </c>
      <c r="E131" s="105">
        <v>151865.26</v>
      </c>
      <c r="F131" s="106">
        <f t="shared" si="10"/>
        <v>0.57564404248383361</v>
      </c>
      <c r="G131" s="102">
        <v>263818</v>
      </c>
      <c r="H131" s="127">
        <f t="shared" si="11"/>
        <v>1.0115604498414512</v>
      </c>
      <c r="I131" s="102">
        <v>260803</v>
      </c>
      <c r="J131" s="74" t="e">
        <f>#REF!/K131</f>
        <v>#REF!</v>
      </c>
      <c r="K131" s="73">
        <v>251632</v>
      </c>
    </row>
    <row r="132" spans="1:11">
      <c r="A132" s="103" t="s">
        <v>133</v>
      </c>
      <c r="B132" s="103" t="s">
        <v>613</v>
      </c>
      <c r="C132" s="102">
        <f>VLOOKUP(A132,'FY18 District Allocations'!$A$4:$K$409,11,0)</f>
        <v>156647.75</v>
      </c>
      <c r="D132" s="106">
        <f t="shared" si="7"/>
        <v>0.98222643111788188</v>
      </c>
      <c r="E132" s="105">
        <v>159482.32</v>
      </c>
      <c r="F132" s="106">
        <f t="shared" si="10"/>
        <v>0.88365647163120575</v>
      </c>
      <c r="G132" s="102">
        <v>180480</v>
      </c>
      <c r="H132" s="127">
        <f t="shared" si="11"/>
        <v>1.1269857128584275</v>
      </c>
      <c r="I132" s="102">
        <v>160144</v>
      </c>
      <c r="J132" s="74" t="e">
        <f>#REF!/K132</f>
        <v>#REF!</v>
      </c>
      <c r="K132" s="73">
        <v>151346</v>
      </c>
    </row>
    <row r="133" spans="1:11">
      <c r="A133" s="103" t="s">
        <v>134</v>
      </c>
      <c r="B133" s="103" t="s">
        <v>614</v>
      </c>
      <c r="C133" s="102">
        <f>VLOOKUP(A133,'FY18 District Allocations'!$A$4:$K$409,11,0)</f>
        <v>16297.25</v>
      </c>
      <c r="D133" s="106">
        <f t="shared" ref="D133:D196" si="12">C133/E133</f>
        <v>0.99165168289781525</v>
      </c>
      <c r="E133" s="105">
        <v>16434.45</v>
      </c>
      <c r="F133" s="106">
        <f t="shared" si="10"/>
        <v>0.85320579379088368</v>
      </c>
      <c r="G133" s="102">
        <v>19262</v>
      </c>
      <c r="H133" s="127">
        <f t="shared" si="11"/>
        <v>0.91371377069398985</v>
      </c>
      <c r="I133" s="102">
        <v>21081</v>
      </c>
      <c r="J133" s="74" t="e">
        <f>#REF!/K133</f>
        <v>#REF!</v>
      </c>
      <c r="K133" s="73">
        <v>17536</v>
      </c>
    </row>
    <row r="134" spans="1:11">
      <c r="A134" s="103" t="s">
        <v>135</v>
      </c>
      <c r="B134" s="103" t="s">
        <v>615</v>
      </c>
      <c r="C134" s="102">
        <f>VLOOKUP(A134,'FY18 District Allocations'!$A$4:$K$409,11,0)</f>
        <v>139344.19</v>
      </c>
      <c r="D134" s="106">
        <f t="shared" si="12"/>
        <v>1.0480060956110218</v>
      </c>
      <c r="E134" s="105">
        <v>132961.24</v>
      </c>
      <c r="F134" s="106">
        <f t="shared" si="10"/>
        <v>1.0141816295708683</v>
      </c>
      <c r="G134" s="102">
        <v>131102</v>
      </c>
      <c r="H134" s="127">
        <f t="shared" si="11"/>
        <v>1.0146035676972487</v>
      </c>
      <c r="I134" s="102">
        <v>129215</v>
      </c>
      <c r="J134" s="74" t="e">
        <f>#REF!/K134</f>
        <v>#REF!</v>
      </c>
      <c r="K134" s="73">
        <v>133226</v>
      </c>
    </row>
    <row r="135" spans="1:11">
      <c r="A135" s="103" t="s">
        <v>136</v>
      </c>
      <c r="B135" s="103" t="s">
        <v>411</v>
      </c>
      <c r="C135" s="102">
        <f>VLOOKUP(A135,'FY18 District Allocations'!$A$4:$K$409,11,0)</f>
        <v>321872.88</v>
      </c>
      <c r="D135" s="106">
        <f t="shared" si="12"/>
        <v>0.87069512645024605</v>
      </c>
      <c r="E135" s="105">
        <v>369673.46</v>
      </c>
      <c r="F135" s="106">
        <f t="shared" si="10"/>
        <v>1.1282674952006275</v>
      </c>
      <c r="G135" s="102">
        <v>327647</v>
      </c>
      <c r="H135" s="127">
        <f t="shared" si="11"/>
        <v>1.0297697807810167</v>
      </c>
      <c r="I135" s="102">
        <v>318175</v>
      </c>
      <c r="J135" s="74" t="e">
        <f>#REF!/K135</f>
        <v>#REF!</v>
      </c>
      <c r="K135" s="73">
        <v>297393</v>
      </c>
    </row>
    <row r="136" spans="1:11">
      <c r="A136" s="103" t="s">
        <v>137</v>
      </c>
      <c r="B136" s="103" t="s">
        <v>412</v>
      </c>
      <c r="C136" s="102">
        <f>VLOOKUP(A136,'FY18 District Allocations'!$A$4:$K$409,11,0)</f>
        <v>105200.5</v>
      </c>
      <c r="D136" s="106">
        <f t="shared" si="12"/>
        <v>0.85593328178231154</v>
      </c>
      <c r="E136" s="105">
        <v>122907.36</v>
      </c>
      <c r="F136" s="106">
        <f t="shared" si="10"/>
        <v>0.85978664017740347</v>
      </c>
      <c r="G136" s="102">
        <v>142951</v>
      </c>
      <c r="H136" s="127">
        <f t="shared" si="11"/>
        <v>0.97370105985886712</v>
      </c>
      <c r="I136" s="102">
        <v>146812</v>
      </c>
      <c r="J136" s="74" t="e">
        <f>#REF!/K136</f>
        <v>#REF!</v>
      </c>
      <c r="K136" s="73">
        <v>119284</v>
      </c>
    </row>
    <row r="137" spans="1:11">
      <c r="A137" s="103" t="s">
        <v>138</v>
      </c>
      <c r="B137" s="103" t="s">
        <v>616</v>
      </c>
      <c r="C137" s="102">
        <f>VLOOKUP(A137,'FY18 District Allocations'!$A$4:$K$409,11,0)</f>
        <v>6201712.9100000001</v>
      </c>
      <c r="D137" s="106">
        <f t="shared" si="12"/>
        <v>0.96401496635210526</v>
      </c>
      <c r="E137" s="105">
        <v>6433212.2699999996</v>
      </c>
      <c r="F137" s="106">
        <f t="shared" si="10"/>
        <v>0.97952270817444331</v>
      </c>
      <c r="G137" s="102">
        <v>6567701</v>
      </c>
      <c r="H137" s="127">
        <f t="shared" si="11"/>
        <v>1.2572236221786794</v>
      </c>
      <c r="I137" s="102">
        <v>5223972</v>
      </c>
      <c r="J137" s="74" t="e">
        <f>#REF!/K137</f>
        <v>#REF!</v>
      </c>
      <c r="K137" s="73">
        <v>5734839</v>
      </c>
    </row>
    <row r="138" spans="1:11">
      <c r="A138" s="103" t="s">
        <v>139</v>
      </c>
      <c r="B138" s="103" t="s">
        <v>413</v>
      </c>
      <c r="C138" s="102">
        <f>VLOOKUP(A138,'FY18 District Allocations'!$A$4:$K$409,11,0)</f>
        <v>217301.82</v>
      </c>
      <c r="D138" s="106">
        <f t="shared" si="12"/>
        <v>1.0445496954175322</v>
      </c>
      <c r="E138" s="105">
        <v>208033.97</v>
      </c>
      <c r="F138" s="106">
        <f t="shared" si="10"/>
        <v>1.0246615967334394</v>
      </c>
      <c r="G138" s="102">
        <v>203027</v>
      </c>
      <c r="H138" s="127">
        <f t="shared" si="11"/>
        <v>1.2249876310803798</v>
      </c>
      <c r="I138" s="102">
        <v>165738</v>
      </c>
      <c r="J138" s="74" t="e">
        <f>#REF!/K138</f>
        <v>#REF!</v>
      </c>
      <c r="K138" s="73">
        <v>187386</v>
      </c>
    </row>
    <row r="139" spans="1:11">
      <c r="A139" s="103" t="s">
        <v>140</v>
      </c>
      <c r="B139" s="103" t="s">
        <v>414</v>
      </c>
      <c r="C139" s="102">
        <f>VLOOKUP(A139,'FY18 District Allocations'!$A$4:$K$409,11,0)</f>
        <v>406855.87</v>
      </c>
      <c r="D139" s="106">
        <f t="shared" si="12"/>
        <v>0.53146317165538592</v>
      </c>
      <c r="E139" s="105">
        <v>765539.16</v>
      </c>
      <c r="F139" s="106">
        <f t="shared" si="10"/>
        <v>0.91022161662784606</v>
      </c>
      <c r="G139" s="102">
        <v>841047</v>
      </c>
      <c r="H139" s="127">
        <f t="shared" si="11"/>
        <v>1.1768903006429856</v>
      </c>
      <c r="I139" s="102">
        <v>714635</v>
      </c>
      <c r="J139" s="74" t="e">
        <f>#REF!/K139</f>
        <v>#REF!</v>
      </c>
      <c r="K139" s="73">
        <v>426382</v>
      </c>
    </row>
    <row r="140" spans="1:11">
      <c r="A140" s="103" t="s">
        <v>141</v>
      </c>
      <c r="B140" s="103" t="s">
        <v>617</v>
      </c>
      <c r="C140" s="102">
        <f>VLOOKUP(A140,'FY18 District Allocations'!$A$4:$K$409,11,0)</f>
        <v>23122.9</v>
      </c>
      <c r="D140" s="106">
        <f t="shared" si="12"/>
        <v>0.85000005514014609</v>
      </c>
      <c r="E140" s="105">
        <v>27203.41</v>
      </c>
      <c r="F140" s="106">
        <f t="shared" si="10"/>
        <v>1.4121371470099668</v>
      </c>
      <c r="G140" s="102">
        <v>19264</v>
      </c>
      <c r="H140" s="127">
        <f t="shared" si="11"/>
        <v>0.93609990767287043</v>
      </c>
      <c r="I140" s="102">
        <v>20579</v>
      </c>
      <c r="J140" s="74" t="e">
        <f>#REF!/K140</f>
        <v>#REF!</v>
      </c>
      <c r="K140" s="73">
        <v>12621</v>
      </c>
    </row>
    <row r="141" spans="1:11">
      <c r="A141" s="103" t="s">
        <v>142</v>
      </c>
      <c r="B141" s="103" t="s">
        <v>618</v>
      </c>
      <c r="C141" s="102">
        <f>VLOOKUP(A141,'FY18 District Allocations'!$A$4:$K$409,11,0)</f>
        <v>600333.17000000004</v>
      </c>
      <c r="D141" s="106">
        <f t="shared" si="12"/>
        <v>0.90069969231770064</v>
      </c>
      <c r="E141" s="105">
        <v>666518.68000000005</v>
      </c>
      <c r="F141" s="106">
        <f t="shared" si="10"/>
        <v>0.93105455561375949</v>
      </c>
      <c r="G141" s="102">
        <v>715875</v>
      </c>
      <c r="H141" s="127">
        <f t="shared" si="11"/>
        <v>0.92241829181081969</v>
      </c>
      <c r="I141" s="102">
        <v>776085</v>
      </c>
      <c r="J141" s="74" t="e">
        <f>#REF!/K141</f>
        <v>#REF!</v>
      </c>
      <c r="K141" s="73">
        <v>916113</v>
      </c>
    </row>
    <row r="142" spans="1:11">
      <c r="A142" s="103" t="s">
        <v>143</v>
      </c>
      <c r="B142" s="103" t="s">
        <v>619</v>
      </c>
      <c r="C142" s="102">
        <f>VLOOKUP(A142,'FY18 District Allocations'!$A$4:$K$409,11,0)</f>
        <v>516878.75</v>
      </c>
      <c r="D142" s="106">
        <f t="shared" si="12"/>
        <v>1.1361281446974616</v>
      </c>
      <c r="E142" s="105">
        <v>454947.58</v>
      </c>
      <c r="F142" s="106">
        <f t="shared" si="10"/>
        <v>1.0480996800047919</v>
      </c>
      <c r="G142" s="102">
        <v>434069</v>
      </c>
      <c r="H142" s="127">
        <f t="shared" si="11"/>
        <v>1.1590751303084679</v>
      </c>
      <c r="I142" s="102">
        <v>374496</v>
      </c>
      <c r="J142" s="74" t="e">
        <f>#REF!/K142</f>
        <v>#REF!</v>
      </c>
      <c r="K142" s="73">
        <v>369891</v>
      </c>
    </row>
    <row r="143" spans="1:11">
      <c r="A143" s="103" t="s">
        <v>144</v>
      </c>
      <c r="B143" s="103" t="s">
        <v>620</v>
      </c>
      <c r="C143" s="102">
        <f>VLOOKUP(A143,'FY18 District Allocations'!$A$4:$K$409,11,0)</f>
        <v>372207.26</v>
      </c>
      <c r="D143" s="106">
        <f t="shared" si="12"/>
        <v>1.1851805268257132</v>
      </c>
      <c r="E143" s="105">
        <v>314051.11</v>
      </c>
      <c r="F143" s="106">
        <f t="shared" si="10"/>
        <v>0.92840641619539477</v>
      </c>
      <c r="G143" s="102">
        <v>338269</v>
      </c>
      <c r="H143" s="127">
        <f t="shared" si="11"/>
        <v>1.1064486057731622</v>
      </c>
      <c r="I143" s="102">
        <v>305725</v>
      </c>
      <c r="J143" s="74" t="e">
        <f>#REF!/K143</f>
        <v>#REF!</v>
      </c>
      <c r="K143" s="73">
        <v>184824</v>
      </c>
    </row>
    <row r="144" spans="1:11">
      <c r="A144" s="103" t="s">
        <v>145</v>
      </c>
      <c r="B144" s="103" t="s">
        <v>621</v>
      </c>
      <c r="C144" s="102">
        <f>VLOOKUP(A144,'FY18 District Allocations'!$A$4:$K$409,11,0)</f>
        <v>344369.02</v>
      </c>
      <c r="D144" s="106">
        <f t="shared" si="12"/>
        <v>0.99901719659375288</v>
      </c>
      <c r="E144" s="105">
        <v>344707.8</v>
      </c>
      <c r="F144" s="106">
        <f t="shared" si="10"/>
        <v>0.93989088023819845</v>
      </c>
      <c r="G144" s="102">
        <v>366753</v>
      </c>
      <c r="H144" s="127">
        <f t="shared" si="11"/>
        <v>1.116352335265183</v>
      </c>
      <c r="I144" s="102">
        <v>328528</v>
      </c>
      <c r="J144" s="74" t="e">
        <f>#REF!/K144</f>
        <v>#REF!</v>
      </c>
      <c r="K144" s="73">
        <v>324326</v>
      </c>
    </row>
    <row r="145" spans="1:11">
      <c r="A145" s="103" t="s">
        <v>146</v>
      </c>
      <c r="B145" s="103" t="s">
        <v>622</v>
      </c>
      <c r="C145" s="102">
        <f>VLOOKUP(A145,'FY18 District Allocations'!$A$4:$K$409,11,0)</f>
        <v>53493.59</v>
      </c>
      <c r="D145" s="106">
        <f t="shared" si="12"/>
        <v>1.1260485610321986</v>
      </c>
      <c r="E145" s="105">
        <v>47505.58</v>
      </c>
      <c r="F145" s="106">
        <f t="shared" ref="F145:F157" si="13">E145/G145</f>
        <v>0.88722508591065297</v>
      </c>
      <c r="G145" s="102">
        <v>53544</v>
      </c>
      <c r="H145" s="127">
        <f t="shared" ref="H145:H157" si="14">G145/I145</f>
        <v>0.98327059039573961</v>
      </c>
      <c r="I145" s="102">
        <v>54455</v>
      </c>
      <c r="J145" s="74" t="e">
        <f>#REF!/K145</f>
        <v>#REF!</v>
      </c>
      <c r="K145" s="73">
        <v>101098</v>
      </c>
    </row>
    <row r="146" spans="1:11">
      <c r="A146" s="103" t="s">
        <v>147</v>
      </c>
      <c r="B146" s="103" t="s">
        <v>623</v>
      </c>
      <c r="C146" s="102">
        <f>VLOOKUP(A146,'FY18 District Allocations'!$A$4:$K$409,11,0)</f>
        <v>296886.71000000002</v>
      </c>
      <c r="D146" s="106">
        <f t="shared" si="12"/>
        <v>0.94570960223310874</v>
      </c>
      <c r="E146" s="105">
        <v>313930.09999999998</v>
      </c>
      <c r="F146" s="106">
        <f t="shared" si="13"/>
        <v>0.92586450465542203</v>
      </c>
      <c r="G146" s="102">
        <v>339067</v>
      </c>
      <c r="H146" s="127">
        <f t="shared" si="14"/>
        <v>1.1831206579502909</v>
      </c>
      <c r="I146" s="102">
        <v>286587</v>
      </c>
      <c r="J146" s="74" t="e">
        <f>#REF!/K146</f>
        <v>#REF!</v>
      </c>
      <c r="K146" s="73">
        <v>243302</v>
      </c>
    </row>
    <row r="147" spans="1:11">
      <c r="A147" s="103" t="s">
        <v>148</v>
      </c>
      <c r="B147" s="103" t="s">
        <v>624</v>
      </c>
      <c r="C147" s="102">
        <f>VLOOKUP(A147,'FY18 District Allocations'!$A$4:$K$409,11,0)</f>
        <v>87531.46</v>
      </c>
      <c r="D147" s="106">
        <f t="shared" si="12"/>
        <v>1.0267772904065551</v>
      </c>
      <c r="E147" s="105">
        <v>85248.73</v>
      </c>
      <c r="F147" s="106">
        <f t="shared" si="13"/>
        <v>0.97319234676986655</v>
      </c>
      <c r="G147" s="102">
        <v>87597</v>
      </c>
      <c r="H147" s="127">
        <f t="shared" si="14"/>
        <v>1.0331540584530465</v>
      </c>
      <c r="I147" s="102">
        <v>84786</v>
      </c>
      <c r="J147" s="74" t="e">
        <f>#REF!/K147</f>
        <v>#REF!</v>
      </c>
      <c r="K147" s="73">
        <v>90878</v>
      </c>
    </row>
    <row r="148" spans="1:11">
      <c r="A148" s="103" t="s">
        <v>149</v>
      </c>
      <c r="B148" s="103" t="s">
        <v>625</v>
      </c>
      <c r="C148" s="102">
        <f>VLOOKUP(A148,'FY18 District Allocations'!$A$4:$K$409,11,0)</f>
        <v>60290.45</v>
      </c>
      <c r="D148" s="106">
        <f t="shared" si="12"/>
        <v>0.85000001409841874</v>
      </c>
      <c r="E148" s="105">
        <v>70929.94</v>
      </c>
      <c r="F148" s="106">
        <f t="shared" si="13"/>
        <v>0.86086292691215383</v>
      </c>
      <c r="G148" s="102">
        <v>82394</v>
      </c>
      <c r="H148" s="127">
        <f t="shared" si="14"/>
        <v>0.97728593625828797</v>
      </c>
      <c r="I148" s="102">
        <v>84309</v>
      </c>
      <c r="J148" s="74" t="e">
        <f>#REF!/K148</f>
        <v>#REF!</v>
      </c>
      <c r="K148" s="73">
        <v>82220</v>
      </c>
    </row>
    <row r="149" spans="1:11">
      <c r="A149" s="103" t="s">
        <v>150</v>
      </c>
      <c r="B149" s="103" t="s">
        <v>626</v>
      </c>
      <c r="C149" s="102">
        <f>VLOOKUP(A149,'FY18 District Allocations'!$A$4:$K$409,11,0)</f>
        <v>213192.49</v>
      </c>
      <c r="D149" s="106">
        <f t="shared" si="12"/>
        <v>0.9063496921469727</v>
      </c>
      <c r="E149" s="105">
        <v>235221.01</v>
      </c>
      <c r="F149" s="106">
        <f t="shared" si="13"/>
        <v>0.93364270716324194</v>
      </c>
      <c r="G149" s="102">
        <v>251939</v>
      </c>
      <c r="H149" s="127">
        <f t="shared" si="14"/>
        <v>1.0700682121286771</v>
      </c>
      <c r="I149" s="102">
        <v>235442</v>
      </c>
      <c r="J149" s="74" t="e">
        <f>#REF!/K149</f>
        <v>#REF!</v>
      </c>
      <c r="K149" s="73">
        <v>242235</v>
      </c>
    </row>
    <row r="150" spans="1:11">
      <c r="A150" s="103" t="s">
        <v>151</v>
      </c>
      <c r="B150" s="103" t="s">
        <v>627</v>
      </c>
      <c r="C150" s="102">
        <f>VLOOKUP(A150,'FY18 District Allocations'!$A$4:$K$409,11,0)</f>
        <v>43161.21</v>
      </c>
      <c r="D150" s="106">
        <f t="shared" si="12"/>
        <v>1.0314990324590452</v>
      </c>
      <c r="E150" s="105">
        <v>41843.19</v>
      </c>
      <c r="F150" s="106">
        <f t="shared" si="13"/>
        <v>1.0226108314189355</v>
      </c>
      <c r="G150" s="102">
        <v>40918</v>
      </c>
      <c r="H150" s="127">
        <f t="shared" si="14"/>
        <v>0.97728629773818343</v>
      </c>
      <c r="I150" s="102">
        <v>41869</v>
      </c>
      <c r="J150" s="74" t="e">
        <f>#REF!/K150</f>
        <v>#REF!</v>
      </c>
      <c r="K150" s="73">
        <v>47043</v>
      </c>
    </row>
    <row r="151" spans="1:11">
      <c r="A151" s="103" t="s">
        <v>152</v>
      </c>
      <c r="B151" s="103" t="s">
        <v>628</v>
      </c>
      <c r="C151" s="102">
        <f>VLOOKUP(A151,'FY18 District Allocations'!$A$4:$K$409,11,0)</f>
        <v>357896.19</v>
      </c>
      <c r="D151" s="106">
        <f t="shared" si="12"/>
        <v>0.86874288798697363</v>
      </c>
      <c r="E151" s="105">
        <v>411970.21</v>
      </c>
      <c r="F151" s="106">
        <f t="shared" si="13"/>
        <v>0.98846201464085293</v>
      </c>
      <c r="G151" s="102">
        <v>416779</v>
      </c>
      <c r="H151" s="127">
        <f t="shared" si="14"/>
        <v>1.1022079649645229</v>
      </c>
      <c r="I151" s="102">
        <v>378131</v>
      </c>
      <c r="J151" s="74" t="e">
        <f>#REF!/K151</f>
        <v>#REF!</v>
      </c>
      <c r="K151" s="73">
        <v>335368</v>
      </c>
    </row>
    <row r="152" spans="1:11">
      <c r="A152" s="103" t="s">
        <v>153</v>
      </c>
      <c r="B152" s="103" t="s">
        <v>629</v>
      </c>
      <c r="C152" s="102">
        <f>VLOOKUP(A152,'FY18 District Allocations'!$A$4:$K$409,11,0)</f>
        <v>107663.35</v>
      </c>
      <c r="D152" s="106">
        <f t="shared" si="12"/>
        <v>1.0199783922131631</v>
      </c>
      <c r="E152" s="105">
        <v>105554.54</v>
      </c>
      <c r="F152" s="106">
        <f t="shared" si="13"/>
        <v>0.90459554191983682</v>
      </c>
      <c r="G152" s="102">
        <v>116687</v>
      </c>
      <c r="H152" s="127">
        <f t="shared" si="14"/>
        <v>0.85341807517059287</v>
      </c>
      <c r="I152" s="102">
        <v>136729</v>
      </c>
      <c r="J152" s="74" t="e">
        <f>#REF!/K152</f>
        <v>#REF!</v>
      </c>
      <c r="K152" s="73">
        <v>147326</v>
      </c>
    </row>
    <row r="153" spans="1:11">
      <c r="A153" s="103" t="s">
        <v>154</v>
      </c>
      <c r="B153" s="103" t="s">
        <v>630</v>
      </c>
      <c r="C153" s="102">
        <f>VLOOKUP(A153,'FY18 District Allocations'!$A$4:$K$409,11,0)</f>
        <v>174224.97</v>
      </c>
      <c r="D153" s="106">
        <f t="shared" si="12"/>
        <v>1.0480254079058755</v>
      </c>
      <c r="E153" s="105">
        <v>166241.17000000001</v>
      </c>
      <c r="F153" s="106">
        <f t="shared" si="13"/>
        <v>0.967581644947064</v>
      </c>
      <c r="G153" s="102">
        <v>171811</v>
      </c>
      <c r="H153" s="127">
        <f t="shared" si="14"/>
        <v>1.006585152940763</v>
      </c>
      <c r="I153" s="102">
        <v>170687</v>
      </c>
      <c r="J153" s="74" t="e">
        <f>#REF!/K153</f>
        <v>#REF!</v>
      </c>
      <c r="K153" s="73">
        <v>187738</v>
      </c>
    </row>
    <row r="154" spans="1:11">
      <c r="A154" s="103" t="s">
        <v>155</v>
      </c>
      <c r="B154" s="103" t="s">
        <v>631</v>
      </c>
      <c r="C154" s="102">
        <f>VLOOKUP(A154,'FY18 District Allocations'!$A$4:$K$409,11,0)</f>
        <v>33303.129999999997</v>
      </c>
      <c r="D154" s="106">
        <f t="shared" si="12"/>
        <v>0.850000063807821</v>
      </c>
      <c r="E154" s="105">
        <v>39180.15</v>
      </c>
      <c r="F154" s="106">
        <f t="shared" si="13"/>
        <v>0.85248368146214104</v>
      </c>
      <c r="G154" s="102">
        <v>45960</v>
      </c>
      <c r="H154" s="127">
        <f t="shared" si="14"/>
        <v>0.85588185999739286</v>
      </c>
      <c r="I154" s="102">
        <v>53699</v>
      </c>
      <c r="J154" s="74" t="e">
        <f>#REF!/K154</f>
        <v>#REF!</v>
      </c>
      <c r="K154" s="73">
        <v>58975</v>
      </c>
    </row>
    <row r="155" spans="1:11">
      <c r="A155" s="103" t="s">
        <v>156</v>
      </c>
      <c r="B155" s="103" t="s">
        <v>415</v>
      </c>
      <c r="C155" s="102">
        <f>VLOOKUP(A155,'FY18 District Allocations'!$A$4:$K$409,11,0)</f>
        <v>414614.01</v>
      </c>
      <c r="D155" s="106">
        <f t="shared" si="12"/>
        <v>1.5287717397841141</v>
      </c>
      <c r="E155" s="105">
        <v>271207.27</v>
      </c>
      <c r="F155" s="106">
        <f t="shared" si="13"/>
        <v>0.93660238633812798</v>
      </c>
      <c r="G155" s="102">
        <v>289565</v>
      </c>
      <c r="H155" s="127">
        <f t="shared" si="14"/>
        <v>1.0220133555455162</v>
      </c>
      <c r="I155" s="102">
        <v>283328</v>
      </c>
      <c r="J155" s="74" t="e">
        <f>#REF!/K155</f>
        <v>#REF!</v>
      </c>
      <c r="K155" s="73">
        <v>292396</v>
      </c>
    </row>
    <row r="156" spans="1:11">
      <c r="A156" s="103" t="s">
        <v>157</v>
      </c>
      <c r="B156" s="103" t="s">
        <v>632</v>
      </c>
      <c r="C156" s="102">
        <f>VLOOKUP(A156,'FY18 District Allocations'!$A$4:$K$409,11,0)</f>
        <v>333898.69</v>
      </c>
      <c r="D156" s="106">
        <f t="shared" si="12"/>
        <v>1.0570624426551662</v>
      </c>
      <c r="E156" s="105">
        <v>315874.14</v>
      </c>
      <c r="F156" s="106">
        <f t="shared" si="13"/>
        <v>0.89909127135481015</v>
      </c>
      <c r="G156" s="102">
        <v>351326</v>
      </c>
      <c r="H156" s="127">
        <f t="shared" si="14"/>
        <v>1.0157600289121793</v>
      </c>
      <c r="I156" s="102">
        <v>345875</v>
      </c>
      <c r="J156" s="74" t="e">
        <f>#REF!/K156</f>
        <v>#REF!</v>
      </c>
      <c r="K156" s="73">
        <v>325107</v>
      </c>
    </row>
    <row r="157" spans="1:11">
      <c r="A157" s="103" t="s">
        <v>158</v>
      </c>
      <c r="B157" s="103" t="s">
        <v>633</v>
      </c>
      <c r="C157" s="102">
        <f>VLOOKUP(A157,'FY18 District Allocations'!$A$4:$K$409,11,0)</f>
        <v>897905.87</v>
      </c>
      <c r="D157" s="106">
        <f t="shared" si="12"/>
        <v>1.1066967372984116</v>
      </c>
      <c r="E157" s="105">
        <v>811338.68</v>
      </c>
      <c r="F157" s="106">
        <f t="shared" si="13"/>
        <v>0.98055383603910429</v>
      </c>
      <c r="G157" s="102">
        <v>827429</v>
      </c>
      <c r="H157" s="127">
        <f t="shared" si="14"/>
        <v>1.0065531931458489</v>
      </c>
      <c r="I157" s="102">
        <v>822042</v>
      </c>
      <c r="J157" s="74" t="e">
        <f>#REF!/K157</f>
        <v>#REF!</v>
      </c>
      <c r="K157" s="73">
        <v>737322</v>
      </c>
    </row>
    <row r="158" spans="1:11">
      <c r="A158" s="103" t="s">
        <v>159</v>
      </c>
      <c r="B158" s="103" t="s">
        <v>634</v>
      </c>
      <c r="C158" s="102">
        <f>VLOOKUP(A158,'FY18 District Allocations'!$A$4:$K$409,11,0)</f>
        <v>0</v>
      </c>
      <c r="D158" s="106"/>
      <c r="E158" s="105">
        <v>0</v>
      </c>
      <c r="F158" s="106"/>
      <c r="G158" s="102">
        <v>0</v>
      </c>
      <c r="H158" s="127"/>
      <c r="I158" s="102">
        <v>0</v>
      </c>
      <c r="J158" s="76" t="s">
        <v>921</v>
      </c>
      <c r="K158" s="73">
        <v>0</v>
      </c>
    </row>
    <row r="159" spans="1:11">
      <c r="A159" s="103" t="s">
        <v>160</v>
      </c>
      <c r="B159" s="103" t="s">
        <v>635</v>
      </c>
      <c r="C159" s="102">
        <f>VLOOKUP(A159,'FY18 District Allocations'!$A$4:$K$409,11,0)</f>
        <v>230760.72</v>
      </c>
      <c r="D159" s="106">
        <f t="shared" si="12"/>
        <v>1.0573134398111907</v>
      </c>
      <c r="E159" s="105">
        <v>218251.95</v>
      </c>
      <c r="F159" s="106">
        <f>E159/G159</f>
        <v>1.0188881263830145</v>
      </c>
      <c r="G159" s="102">
        <v>214206</v>
      </c>
      <c r="H159" s="127">
        <f>G159/I159</f>
        <v>1.9545234727861673</v>
      </c>
      <c r="I159" s="102">
        <v>109595</v>
      </c>
      <c r="J159" s="74" t="e">
        <f>#REF!/K159</f>
        <v>#REF!</v>
      </c>
      <c r="K159" s="73">
        <v>206571</v>
      </c>
    </row>
    <row r="160" spans="1:11">
      <c r="A160" s="103" t="s">
        <v>161</v>
      </c>
      <c r="B160" s="103" t="s">
        <v>636</v>
      </c>
      <c r="C160" s="102">
        <f>VLOOKUP(A160,'FY18 District Allocations'!$A$4:$K$409,11,0)</f>
        <v>9495.5400000000009</v>
      </c>
      <c r="D160" s="106"/>
      <c r="E160" s="105">
        <v>0</v>
      </c>
      <c r="F160" s="106"/>
      <c r="G160" s="102">
        <v>0</v>
      </c>
      <c r="H160" s="127"/>
      <c r="I160" s="102">
        <v>0</v>
      </c>
      <c r="J160" s="74"/>
      <c r="K160" s="73">
        <v>0</v>
      </c>
    </row>
    <row r="161" spans="1:11">
      <c r="A161" s="103" t="s">
        <v>162</v>
      </c>
      <c r="B161" s="103" t="s">
        <v>637</v>
      </c>
      <c r="C161" s="102">
        <f>VLOOKUP(A161,'FY18 District Allocations'!$A$4:$K$409,11,0)</f>
        <v>1897698.85</v>
      </c>
      <c r="D161" s="106">
        <f t="shared" si="12"/>
        <v>1.018799035940763</v>
      </c>
      <c r="E161" s="105">
        <v>1862682.22</v>
      </c>
      <c r="F161" s="106">
        <f t="shared" ref="F161:F169" si="15">E161/G161</f>
        <v>0.97535038227376569</v>
      </c>
      <c r="G161" s="102">
        <v>1909757</v>
      </c>
      <c r="H161" s="127">
        <f t="shared" ref="H161:H177" si="16">G161/I161</f>
        <v>0.96887486631884201</v>
      </c>
      <c r="I161" s="102">
        <v>1971108</v>
      </c>
      <c r="J161" s="74" t="e">
        <f>#REF!/K161</f>
        <v>#REF!</v>
      </c>
      <c r="K161" s="73">
        <v>1889089</v>
      </c>
    </row>
    <row r="162" spans="1:11">
      <c r="A162" s="103" t="s">
        <v>163</v>
      </c>
      <c r="B162" s="103" t="s">
        <v>638</v>
      </c>
      <c r="C162" s="102">
        <f>VLOOKUP(A162,'FY18 District Allocations'!$A$4:$K$409,11,0)</f>
        <v>53693.47</v>
      </c>
      <c r="D162" s="106">
        <f t="shared" si="12"/>
        <v>0.86413807676764687</v>
      </c>
      <c r="E162" s="105">
        <v>62135.29</v>
      </c>
      <c r="F162" s="106">
        <f t="shared" si="15"/>
        <v>1.0919510394882519</v>
      </c>
      <c r="G162" s="102">
        <v>56903</v>
      </c>
      <c r="H162" s="127">
        <f t="shared" si="16"/>
        <v>1.0184528923253151</v>
      </c>
      <c r="I162" s="102">
        <v>55872</v>
      </c>
      <c r="J162" s="74" t="e">
        <f>#REF!/K162</f>
        <v>#REF!</v>
      </c>
      <c r="K162" s="73">
        <v>51743</v>
      </c>
    </row>
    <row r="163" spans="1:11">
      <c r="A163" s="103" t="s">
        <v>164</v>
      </c>
      <c r="B163" s="103" t="s">
        <v>416</v>
      </c>
      <c r="C163" s="102">
        <f>VLOOKUP(A163,'FY18 District Allocations'!$A$4:$K$409,11,0)</f>
        <v>1001670.75</v>
      </c>
      <c r="D163" s="106">
        <f t="shared" si="12"/>
        <v>1.0145476936926554</v>
      </c>
      <c r="E163" s="105">
        <v>987307.7</v>
      </c>
      <c r="F163" s="106">
        <f t="shared" si="15"/>
        <v>1.1990955540414658</v>
      </c>
      <c r="G163" s="102">
        <v>823377</v>
      </c>
      <c r="H163" s="127">
        <f t="shared" si="16"/>
        <v>1.0631338922452584</v>
      </c>
      <c r="I163" s="102">
        <v>774481</v>
      </c>
      <c r="J163" s="74" t="e">
        <f>#REF!/K163</f>
        <v>#REF!</v>
      </c>
      <c r="K163" s="73">
        <v>906251</v>
      </c>
    </row>
    <row r="164" spans="1:11">
      <c r="A164" s="103" t="s">
        <v>165</v>
      </c>
      <c r="B164" s="103" t="s">
        <v>639</v>
      </c>
      <c r="C164" s="102">
        <f>VLOOKUP(A164,'FY18 District Allocations'!$A$4:$K$409,11,0)</f>
        <v>24217</v>
      </c>
      <c r="D164" s="106">
        <f t="shared" si="12"/>
        <v>0.99114124284536154</v>
      </c>
      <c r="E164" s="105">
        <v>24433.45</v>
      </c>
      <c r="F164" s="106">
        <f t="shared" si="15"/>
        <v>1.0958669716541083</v>
      </c>
      <c r="G164" s="102">
        <v>22296</v>
      </c>
      <c r="H164" s="127">
        <f t="shared" si="16"/>
        <v>1.0802848975241048</v>
      </c>
      <c r="I164" s="102">
        <v>20639</v>
      </c>
      <c r="J164" s="74" t="e">
        <f>#REF!/K164</f>
        <v>#REF!</v>
      </c>
      <c r="K164" s="73">
        <v>13073</v>
      </c>
    </row>
    <row r="165" spans="1:11">
      <c r="A165" s="103" t="s">
        <v>166</v>
      </c>
      <c r="B165" s="103" t="s">
        <v>640</v>
      </c>
      <c r="C165" s="102">
        <f>VLOOKUP(A165,'FY18 District Allocations'!$A$4:$K$409,11,0)</f>
        <v>54219.12</v>
      </c>
      <c r="D165" s="106">
        <f t="shared" si="12"/>
        <v>1.2577685635803977</v>
      </c>
      <c r="E165" s="105">
        <v>43107.39</v>
      </c>
      <c r="F165" s="106">
        <f t="shared" si="15"/>
        <v>0.89449265438247005</v>
      </c>
      <c r="G165" s="102">
        <v>48192</v>
      </c>
      <c r="H165" s="127">
        <f t="shared" si="16"/>
        <v>0.92816147297869878</v>
      </c>
      <c r="I165" s="102">
        <v>51922</v>
      </c>
      <c r="J165" s="74" t="e">
        <f>#REF!/K165</f>
        <v>#REF!</v>
      </c>
      <c r="K165" s="73">
        <v>59746</v>
      </c>
    </row>
    <row r="166" spans="1:11">
      <c r="A166" s="103" t="s">
        <v>167</v>
      </c>
      <c r="B166" s="103" t="s">
        <v>641</v>
      </c>
      <c r="C166" s="102">
        <f>VLOOKUP(A166,'FY18 District Allocations'!$A$4:$K$409,11,0)</f>
        <v>1983780.78</v>
      </c>
      <c r="D166" s="106">
        <f t="shared" si="12"/>
        <v>0.91132746127053899</v>
      </c>
      <c r="E166" s="105">
        <v>2176803.4700000002</v>
      </c>
      <c r="F166" s="106">
        <f t="shared" si="15"/>
        <v>0.97553698367385366</v>
      </c>
      <c r="G166" s="102">
        <v>2231390</v>
      </c>
      <c r="H166" s="127">
        <f t="shared" si="16"/>
        <v>1.0491663148114887</v>
      </c>
      <c r="I166" s="102">
        <v>2126822</v>
      </c>
      <c r="J166" s="74" t="e">
        <f>#REF!/K166</f>
        <v>#REF!</v>
      </c>
      <c r="K166" s="73">
        <v>1711600</v>
      </c>
    </row>
    <row r="167" spans="1:11">
      <c r="A167" s="103" t="s">
        <v>168</v>
      </c>
      <c r="B167" s="103" t="s">
        <v>642</v>
      </c>
      <c r="C167" s="102">
        <f>VLOOKUP(A167,'FY18 District Allocations'!$A$4:$K$409,11,0)</f>
        <v>804234.06</v>
      </c>
      <c r="D167" s="106">
        <f t="shared" si="12"/>
        <v>0.93043373775985383</v>
      </c>
      <c r="E167" s="105">
        <v>864364.68</v>
      </c>
      <c r="F167" s="106">
        <f t="shared" si="15"/>
        <v>1.0549240506638091</v>
      </c>
      <c r="G167" s="102">
        <v>819362</v>
      </c>
      <c r="H167" s="127">
        <f t="shared" si="16"/>
        <v>1.3233765919130414</v>
      </c>
      <c r="I167" s="102">
        <v>619145</v>
      </c>
      <c r="J167" s="74" t="e">
        <f>#REF!/K167</f>
        <v>#REF!</v>
      </c>
      <c r="K167" s="73">
        <v>552678</v>
      </c>
    </row>
    <row r="168" spans="1:11">
      <c r="A168" s="103" t="s">
        <v>169</v>
      </c>
      <c r="B168" s="103" t="s">
        <v>643</v>
      </c>
      <c r="C168" s="102">
        <f>VLOOKUP(A168,'FY18 District Allocations'!$A$4:$K$409,11,0)</f>
        <v>91809.79</v>
      </c>
      <c r="D168" s="106">
        <f t="shared" si="12"/>
        <v>0.84999998148345646</v>
      </c>
      <c r="E168" s="105">
        <v>108011.52</v>
      </c>
      <c r="F168" s="106">
        <f t="shared" si="15"/>
        <v>0.89120621797569255</v>
      </c>
      <c r="G168" s="102">
        <v>121197</v>
      </c>
      <c r="H168" s="127">
        <f t="shared" si="16"/>
        <v>1.1382351283833281</v>
      </c>
      <c r="I168" s="102">
        <v>106478</v>
      </c>
      <c r="J168" s="74" t="e">
        <f>#REF!/K168</f>
        <v>#REF!</v>
      </c>
      <c r="K168" s="73">
        <v>97689</v>
      </c>
    </row>
    <row r="169" spans="1:11">
      <c r="A169" s="103" t="s">
        <v>170</v>
      </c>
      <c r="B169" s="103" t="s">
        <v>644</v>
      </c>
      <c r="C169" s="102">
        <f>VLOOKUP(A169,'FY18 District Allocations'!$A$4:$K$409,11,0)</f>
        <v>2719271.41</v>
      </c>
      <c r="D169" s="106">
        <f t="shared" si="12"/>
        <v>0.98830908880698376</v>
      </c>
      <c r="E169" s="105">
        <v>2751438.23</v>
      </c>
      <c r="F169" s="106">
        <f t="shared" si="15"/>
        <v>1.1783395766961469</v>
      </c>
      <c r="G169" s="102">
        <v>2335013</v>
      </c>
      <c r="H169" s="127">
        <f t="shared" si="16"/>
        <v>0.98132756279515831</v>
      </c>
      <c r="I169" s="102">
        <v>2379443</v>
      </c>
      <c r="J169" s="74" t="e">
        <f>#REF!/K169</f>
        <v>#REF!</v>
      </c>
      <c r="K169" s="73">
        <v>2488363</v>
      </c>
    </row>
    <row r="170" spans="1:11">
      <c r="A170" s="103" t="s">
        <v>171</v>
      </c>
      <c r="B170" s="103" t="s">
        <v>645</v>
      </c>
      <c r="C170" s="102">
        <f>VLOOKUP(A170,'FY18 District Allocations'!$A$4:$K$409,11,0)</f>
        <v>0</v>
      </c>
      <c r="D170" s="106"/>
      <c r="E170" s="105">
        <v>0</v>
      </c>
      <c r="F170" s="106"/>
      <c r="G170" s="102">
        <v>0</v>
      </c>
      <c r="H170" s="127">
        <f t="shared" si="16"/>
        <v>0</v>
      </c>
      <c r="I170" s="102">
        <v>9924</v>
      </c>
      <c r="J170" s="74" t="e">
        <f>#REF!/K170</f>
        <v>#REF!</v>
      </c>
      <c r="K170" s="73">
        <v>9393</v>
      </c>
    </row>
    <row r="171" spans="1:11">
      <c r="A171" s="103" t="s">
        <v>172</v>
      </c>
      <c r="B171" s="103" t="s">
        <v>646</v>
      </c>
      <c r="C171" s="102">
        <f>VLOOKUP(A171,'FY18 District Allocations'!$A$4:$K$409,11,0)</f>
        <v>37248.04</v>
      </c>
      <c r="D171" s="106">
        <f t="shared" si="12"/>
        <v>1.2789074911527563</v>
      </c>
      <c r="E171" s="105">
        <v>29124.89</v>
      </c>
      <c r="F171" s="106">
        <f t="shared" ref="F171:F177" si="17">E171/G171</f>
        <v>1.7098092051191733</v>
      </c>
      <c r="G171" s="102">
        <v>17034</v>
      </c>
      <c r="H171" s="127">
        <f t="shared" si="16"/>
        <v>0.85464853745421709</v>
      </c>
      <c r="I171" s="102">
        <v>19931</v>
      </c>
      <c r="J171" s="74" t="e">
        <f>#REF!/K171</f>
        <v>#REF!</v>
      </c>
      <c r="K171" s="73">
        <v>39140</v>
      </c>
    </row>
    <row r="172" spans="1:11">
      <c r="A172" s="103" t="s">
        <v>173</v>
      </c>
      <c r="B172" s="103" t="s">
        <v>647</v>
      </c>
      <c r="C172" s="102">
        <f>VLOOKUP(A172,'FY18 District Allocations'!$A$4:$K$409,11,0)</f>
        <v>332970.12</v>
      </c>
      <c r="D172" s="106">
        <f t="shared" si="12"/>
        <v>0.95090070514900682</v>
      </c>
      <c r="E172" s="105">
        <v>350162.87</v>
      </c>
      <c r="F172" s="106">
        <f t="shared" si="17"/>
        <v>1.0560529530094065</v>
      </c>
      <c r="G172" s="102">
        <v>331577</v>
      </c>
      <c r="H172" s="127">
        <f t="shared" si="16"/>
        <v>1.1161803517087228</v>
      </c>
      <c r="I172" s="102">
        <v>297064</v>
      </c>
      <c r="J172" s="74" t="e">
        <f>#REF!/K172</f>
        <v>#REF!</v>
      </c>
      <c r="K172" s="73">
        <v>297684</v>
      </c>
    </row>
    <row r="173" spans="1:11">
      <c r="A173" s="103" t="s">
        <v>174</v>
      </c>
      <c r="B173" s="103" t="s">
        <v>648</v>
      </c>
      <c r="C173" s="102">
        <f>VLOOKUP(A173,'FY18 District Allocations'!$A$4:$K$409,11,0)</f>
        <v>90165.79</v>
      </c>
      <c r="D173" s="106">
        <f t="shared" si="12"/>
        <v>1.1033657346663914</v>
      </c>
      <c r="E173" s="105">
        <v>81718.86</v>
      </c>
      <c r="F173" s="106">
        <f t="shared" si="17"/>
        <v>1.1173547910741632</v>
      </c>
      <c r="G173" s="102">
        <v>73136</v>
      </c>
      <c r="H173" s="127">
        <f t="shared" si="16"/>
        <v>1.01463631192686</v>
      </c>
      <c r="I173" s="102">
        <v>72081</v>
      </c>
      <c r="J173" s="74" t="e">
        <f>#REF!/K173</f>
        <v>#REF!</v>
      </c>
      <c r="K173" s="73">
        <v>89704</v>
      </c>
    </row>
    <row r="174" spans="1:11">
      <c r="A174" s="103" t="s">
        <v>175</v>
      </c>
      <c r="B174" s="103" t="s">
        <v>649</v>
      </c>
      <c r="C174" s="102">
        <f>VLOOKUP(A174,'FY18 District Allocations'!$A$4:$K$409,11,0)</f>
        <v>1699.38</v>
      </c>
      <c r="D174" s="106">
        <f t="shared" si="12"/>
        <v>0.9</v>
      </c>
      <c r="E174" s="105">
        <v>1888.2</v>
      </c>
      <c r="F174" s="106">
        <f t="shared" si="17"/>
        <v>9.1744813177202275E-2</v>
      </c>
      <c r="G174" s="102">
        <v>20581</v>
      </c>
      <c r="H174" s="127">
        <f t="shared" si="16"/>
        <v>1.1875937680323139</v>
      </c>
      <c r="I174" s="102">
        <v>17330</v>
      </c>
      <c r="J174" s="74"/>
      <c r="K174" s="73">
        <v>0</v>
      </c>
    </row>
    <row r="175" spans="1:11">
      <c r="A175" s="103" t="s">
        <v>176</v>
      </c>
      <c r="B175" s="103" t="s">
        <v>650</v>
      </c>
      <c r="C175" s="102">
        <f>VLOOKUP(A175,'FY18 District Allocations'!$A$4:$K$409,11,0)</f>
        <v>1199511.51</v>
      </c>
      <c r="D175" s="106">
        <f t="shared" si="12"/>
        <v>1.0116801506438438</v>
      </c>
      <c r="E175" s="105">
        <v>1185662.79</v>
      </c>
      <c r="F175" s="106">
        <f t="shared" si="17"/>
        <v>0.96059219608783575</v>
      </c>
      <c r="G175" s="102">
        <v>1234304</v>
      </c>
      <c r="H175" s="127">
        <f t="shared" si="16"/>
        <v>1.0492195695009019</v>
      </c>
      <c r="I175" s="102">
        <v>1176402</v>
      </c>
      <c r="J175" s="74" t="e">
        <f>#REF!/K175</f>
        <v>#REF!</v>
      </c>
      <c r="K175" s="73">
        <v>1229033</v>
      </c>
    </row>
    <row r="176" spans="1:11">
      <c r="A176" s="103" t="s">
        <v>177</v>
      </c>
      <c r="B176" s="103" t="s">
        <v>435</v>
      </c>
      <c r="C176" s="102">
        <f>VLOOKUP(A176,'FY18 District Allocations'!$A$4:$K$409,11,0)</f>
        <v>320200.52</v>
      </c>
      <c r="D176" s="106">
        <f t="shared" si="12"/>
        <v>1.1609340173962164</v>
      </c>
      <c r="E176" s="105">
        <v>275812.84999999998</v>
      </c>
      <c r="F176" s="106">
        <f t="shared" si="17"/>
        <v>1.0249341330271309</v>
      </c>
      <c r="G176" s="102">
        <v>269103</v>
      </c>
      <c r="H176" s="127">
        <f t="shared" si="16"/>
        <v>1.1429111418790932</v>
      </c>
      <c r="I176" s="102">
        <v>235454</v>
      </c>
      <c r="J176" s="74" t="e">
        <f>#REF!/K176</f>
        <v>#REF!</v>
      </c>
      <c r="K176" s="73">
        <v>256517</v>
      </c>
    </row>
    <row r="177" spans="1:11">
      <c r="A177" s="103" t="s">
        <v>178</v>
      </c>
      <c r="B177" s="103" t="s">
        <v>651</v>
      </c>
      <c r="C177" s="102">
        <f>VLOOKUP(A177,'FY18 District Allocations'!$A$4:$K$409,11,0)</f>
        <v>428547.2</v>
      </c>
      <c r="D177" s="106">
        <f t="shared" si="12"/>
        <v>1.0572176179319095</v>
      </c>
      <c r="E177" s="105">
        <v>405353.82</v>
      </c>
      <c r="F177" s="106">
        <f t="shared" si="17"/>
        <v>0.98273072195540601</v>
      </c>
      <c r="G177" s="102">
        <v>412477</v>
      </c>
      <c r="H177" s="127">
        <f t="shared" si="16"/>
        <v>1.0781936569924431</v>
      </c>
      <c r="I177" s="102">
        <v>382563</v>
      </c>
      <c r="J177" s="74" t="e">
        <f>#REF!/K177</f>
        <v>#REF!</v>
      </c>
      <c r="K177" s="73">
        <v>374031</v>
      </c>
    </row>
    <row r="178" spans="1:11">
      <c r="A178" s="103" t="s">
        <v>179</v>
      </c>
      <c r="B178" s="103" t="s">
        <v>652</v>
      </c>
      <c r="C178" s="102">
        <f>VLOOKUP(A178,'FY18 District Allocations'!$A$4:$K$409,11,0)</f>
        <v>13989.43</v>
      </c>
      <c r="D178" s="106">
        <f t="shared" si="12"/>
        <v>14.699102677258017</v>
      </c>
      <c r="E178" s="105">
        <v>951.72</v>
      </c>
      <c r="F178" s="106"/>
      <c r="G178" s="102">
        <v>0</v>
      </c>
      <c r="H178" s="127"/>
      <c r="I178" s="102">
        <v>0</v>
      </c>
      <c r="J178" s="74"/>
      <c r="K178" s="73">
        <v>0</v>
      </c>
    </row>
    <row r="179" spans="1:11">
      <c r="A179" s="103" t="s">
        <v>180</v>
      </c>
      <c r="B179" s="103" t="s">
        <v>653</v>
      </c>
      <c r="C179" s="102">
        <f>VLOOKUP(A179,'FY18 District Allocations'!$A$4:$K$409,11,0)</f>
        <v>84728.93</v>
      </c>
      <c r="D179" s="106">
        <f t="shared" si="12"/>
        <v>1.1303056199297021</v>
      </c>
      <c r="E179" s="105">
        <v>74961.08</v>
      </c>
      <c r="F179" s="106">
        <f t="shared" ref="F179:F222" si="18">E179/G179</f>
        <v>0.90520679619857269</v>
      </c>
      <c r="G179" s="102">
        <v>82811</v>
      </c>
      <c r="H179" s="127">
        <f t="shared" ref="H179:H203" si="19">G179/I179</f>
        <v>0.93098369870713882</v>
      </c>
      <c r="I179" s="102">
        <v>88950</v>
      </c>
      <c r="J179" s="74" t="e">
        <f>#REF!/K179</f>
        <v>#REF!</v>
      </c>
      <c r="K179" s="73">
        <v>95414</v>
      </c>
    </row>
    <row r="180" spans="1:11">
      <c r="A180" s="103" t="s">
        <v>181</v>
      </c>
      <c r="B180" s="103" t="s">
        <v>654</v>
      </c>
      <c r="C180" s="102">
        <f>VLOOKUP(A180,'FY18 District Allocations'!$A$4:$K$409,11,0)</f>
        <v>200665.81</v>
      </c>
      <c r="D180" s="106">
        <f t="shared" si="12"/>
        <v>0.96402919483601623</v>
      </c>
      <c r="E180" s="105">
        <v>208153.25</v>
      </c>
      <c r="F180" s="106">
        <f t="shared" si="18"/>
        <v>0.97316077122312916</v>
      </c>
      <c r="G180" s="102">
        <v>213894</v>
      </c>
      <c r="H180" s="127">
        <f t="shared" si="19"/>
        <v>1.2087889730939423</v>
      </c>
      <c r="I180" s="102">
        <v>176949</v>
      </c>
      <c r="J180" s="74" t="e">
        <f>#REF!/K180</f>
        <v>#REF!</v>
      </c>
      <c r="K180" s="73">
        <v>175548</v>
      </c>
    </row>
    <row r="181" spans="1:11">
      <c r="A181" s="103" t="s">
        <v>182</v>
      </c>
      <c r="B181" s="103" t="s">
        <v>655</v>
      </c>
      <c r="C181" s="102">
        <f>VLOOKUP(A181,'FY18 District Allocations'!$A$4:$K$409,11,0)</f>
        <v>77422.27</v>
      </c>
      <c r="D181" s="106">
        <f t="shared" si="12"/>
        <v>0.85000003293626114</v>
      </c>
      <c r="E181" s="105">
        <v>91085.02</v>
      </c>
      <c r="F181" s="106">
        <f t="shared" si="18"/>
        <v>0.88714566775751913</v>
      </c>
      <c r="G181" s="102">
        <v>102672</v>
      </c>
      <c r="H181" s="127">
        <f t="shared" si="19"/>
        <v>1.0150871018132206</v>
      </c>
      <c r="I181" s="102">
        <v>101146</v>
      </c>
      <c r="J181" s="74" t="e">
        <f>#REF!/K181</f>
        <v>#REF!</v>
      </c>
      <c r="K181" s="73">
        <v>106438</v>
      </c>
    </row>
    <row r="182" spans="1:11">
      <c r="A182" s="103" t="s">
        <v>183</v>
      </c>
      <c r="B182" s="103" t="s">
        <v>656</v>
      </c>
      <c r="C182" s="102">
        <f>VLOOKUP(A182,'FY18 District Allocations'!$A$4:$K$409,11,0)</f>
        <v>8880.7999999999993</v>
      </c>
      <c r="D182" s="106">
        <f t="shared" si="12"/>
        <v>0.85</v>
      </c>
      <c r="E182" s="105">
        <v>10448</v>
      </c>
      <c r="F182" s="106">
        <f t="shared" si="18"/>
        <v>1.2265790091570792</v>
      </c>
      <c r="G182" s="102">
        <v>8518</v>
      </c>
      <c r="H182" s="127">
        <f t="shared" si="19"/>
        <v>0.89833368487660836</v>
      </c>
      <c r="I182" s="102">
        <v>9482</v>
      </c>
      <c r="J182" s="74" t="e">
        <f>#REF!/K182</f>
        <v>#REF!</v>
      </c>
      <c r="K182" s="73">
        <v>11096</v>
      </c>
    </row>
    <row r="183" spans="1:11">
      <c r="A183" s="103" t="s">
        <v>184</v>
      </c>
      <c r="B183" s="103" t="s">
        <v>657</v>
      </c>
      <c r="C183" s="102">
        <f>VLOOKUP(A183,'FY18 District Allocations'!$A$4:$K$409,11,0)</f>
        <v>360370.68</v>
      </c>
      <c r="D183" s="106">
        <f t="shared" si="12"/>
        <v>1.7419804013193916</v>
      </c>
      <c r="E183" s="105">
        <v>206874.13</v>
      </c>
      <c r="F183" s="106">
        <f t="shared" si="18"/>
        <v>0.60639514705968567</v>
      </c>
      <c r="G183" s="102">
        <v>341154</v>
      </c>
      <c r="H183" s="127">
        <f t="shared" si="19"/>
        <v>1.7896321631659566</v>
      </c>
      <c r="I183" s="102">
        <v>190628</v>
      </c>
      <c r="J183" s="74" t="e">
        <f>#REF!/K183</f>
        <v>#REF!</v>
      </c>
      <c r="K183" s="73">
        <v>178960</v>
      </c>
    </row>
    <row r="184" spans="1:11">
      <c r="A184" s="103" t="s">
        <v>185</v>
      </c>
      <c r="B184" s="103" t="s">
        <v>658</v>
      </c>
      <c r="C184" s="102">
        <f>VLOOKUP(A184,'FY18 District Allocations'!$A$4:$K$409,11,0)</f>
        <v>16652.490000000002</v>
      </c>
      <c r="D184" s="106">
        <f t="shared" si="12"/>
        <v>0.97008054833686652</v>
      </c>
      <c r="E184" s="105">
        <v>17166.09</v>
      </c>
      <c r="F184" s="106">
        <f t="shared" si="18"/>
        <v>0.89551306797433361</v>
      </c>
      <c r="G184" s="102">
        <v>19169</v>
      </c>
      <c r="H184" s="127">
        <f t="shared" si="19"/>
        <v>1.2041585526729066</v>
      </c>
      <c r="I184" s="102">
        <v>15919</v>
      </c>
      <c r="J184" s="74" t="e">
        <f>#REF!/K184</f>
        <v>#REF!</v>
      </c>
      <c r="K184" s="73">
        <v>15356</v>
      </c>
    </row>
    <row r="185" spans="1:11">
      <c r="A185" s="103" t="s">
        <v>186</v>
      </c>
      <c r="B185" s="103" t="s">
        <v>659</v>
      </c>
      <c r="C185" s="102">
        <f>VLOOKUP(A185,'FY18 District Allocations'!$A$4:$K$409,11,0)</f>
        <v>232458.78</v>
      </c>
      <c r="D185" s="106">
        <f t="shared" si="12"/>
        <v>1.0007465817045036</v>
      </c>
      <c r="E185" s="105">
        <v>232285.36</v>
      </c>
      <c r="F185" s="106">
        <f t="shared" si="18"/>
        <v>1.1217613197341987</v>
      </c>
      <c r="G185" s="102">
        <v>207072</v>
      </c>
      <c r="H185" s="127">
        <f t="shared" si="19"/>
        <v>1.3822954146445665</v>
      </c>
      <c r="I185" s="102">
        <v>149803</v>
      </c>
      <c r="J185" s="74" t="e">
        <f>#REF!/K185</f>
        <v>#REF!</v>
      </c>
      <c r="K185" s="73">
        <v>167589</v>
      </c>
    </row>
    <row r="186" spans="1:11">
      <c r="A186" s="103" t="s">
        <v>187</v>
      </c>
      <c r="B186" s="103" t="s">
        <v>660</v>
      </c>
      <c r="C186" s="102">
        <f>VLOOKUP(A186,'FY18 District Allocations'!$A$4:$K$409,11,0)</f>
        <v>1120996.5900000001</v>
      </c>
      <c r="D186" s="106">
        <f t="shared" si="12"/>
        <v>0.90311701029044156</v>
      </c>
      <c r="E186" s="105">
        <v>1241252.8799999999</v>
      </c>
      <c r="F186" s="106">
        <f t="shared" si="18"/>
        <v>0.98079028796647183</v>
      </c>
      <c r="G186" s="102">
        <v>1265564</v>
      </c>
      <c r="H186" s="127">
        <f t="shared" si="19"/>
        <v>1.0359498578147843</v>
      </c>
      <c r="I186" s="102">
        <v>1221646</v>
      </c>
      <c r="J186" s="74" t="e">
        <f>#REF!/K186</f>
        <v>#REF!</v>
      </c>
      <c r="K186" s="73">
        <v>1164368</v>
      </c>
    </row>
    <row r="187" spans="1:11">
      <c r="A187" s="103" t="s">
        <v>188</v>
      </c>
      <c r="B187" s="103" t="s">
        <v>661</v>
      </c>
      <c r="C187" s="102">
        <f>VLOOKUP(A187,'FY18 District Allocations'!$A$4:$K$409,11,0)</f>
        <v>33732.68</v>
      </c>
      <c r="D187" s="106">
        <f t="shared" si="12"/>
        <v>0.86028219502703052</v>
      </c>
      <c r="E187" s="105">
        <v>39211.18</v>
      </c>
      <c r="F187" s="106">
        <f t="shared" si="18"/>
        <v>1.1368195523599676</v>
      </c>
      <c r="G187" s="102">
        <v>34492</v>
      </c>
      <c r="H187" s="127">
        <f t="shared" si="19"/>
        <v>1.055253013522609</v>
      </c>
      <c r="I187" s="102">
        <v>32686</v>
      </c>
      <c r="J187" s="74" t="e">
        <f>#REF!/K187</f>
        <v>#REF!</v>
      </c>
      <c r="K187" s="73">
        <v>35425</v>
      </c>
    </row>
    <row r="188" spans="1:11">
      <c r="A188" s="103" t="s">
        <v>189</v>
      </c>
      <c r="B188" s="103" t="s">
        <v>662</v>
      </c>
      <c r="C188" s="102">
        <f>VLOOKUP(A188,'FY18 District Allocations'!$A$4:$K$409,11,0)</f>
        <v>40746.51</v>
      </c>
      <c r="D188" s="106">
        <f t="shared" si="12"/>
        <v>0.97942431838848187</v>
      </c>
      <c r="E188" s="105">
        <v>41602.51</v>
      </c>
      <c r="F188" s="106">
        <f t="shared" si="18"/>
        <v>1.0414165915690399</v>
      </c>
      <c r="G188" s="102">
        <v>39948</v>
      </c>
      <c r="H188" s="127">
        <f t="shared" si="19"/>
        <v>1.1344351678309763</v>
      </c>
      <c r="I188" s="102">
        <v>35214</v>
      </c>
      <c r="J188" s="74" t="e">
        <f>#REF!/K188</f>
        <v>#REF!</v>
      </c>
      <c r="K188" s="73">
        <v>33025</v>
      </c>
    </row>
    <row r="189" spans="1:11">
      <c r="A189" s="103" t="s">
        <v>190</v>
      </c>
      <c r="B189" s="103" t="s">
        <v>663</v>
      </c>
      <c r="C189" s="102">
        <f>VLOOKUP(A189,'FY18 District Allocations'!$A$4:$K$409,11,0)</f>
        <v>1066709.71</v>
      </c>
      <c r="D189" s="106">
        <f t="shared" si="12"/>
        <v>0.94091334942600702</v>
      </c>
      <c r="E189" s="105">
        <v>1133696.01</v>
      </c>
      <c r="F189" s="106">
        <f t="shared" si="18"/>
        <v>0.94535800651087709</v>
      </c>
      <c r="G189" s="102">
        <v>1199224</v>
      </c>
      <c r="H189" s="127">
        <f t="shared" si="19"/>
        <v>1.2581850686888991</v>
      </c>
      <c r="I189" s="102">
        <v>953138</v>
      </c>
      <c r="J189" s="74" t="e">
        <f>#REF!/K189</f>
        <v>#REF!</v>
      </c>
      <c r="K189" s="73">
        <v>828130</v>
      </c>
    </row>
    <row r="190" spans="1:11">
      <c r="A190" s="103" t="s">
        <v>191</v>
      </c>
      <c r="B190" s="103" t="s">
        <v>664</v>
      </c>
      <c r="C190" s="102">
        <f>VLOOKUP(A190,'FY18 District Allocations'!$A$4:$K$409,11,0)</f>
        <v>205810.88</v>
      </c>
      <c r="D190" s="106">
        <f t="shared" si="12"/>
        <v>1.0286337402319321</v>
      </c>
      <c r="E190" s="105">
        <v>200081.79</v>
      </c>
      <c r="F190" s="106">
        <f t="shared" si="18"/>
        <v>0.973155723950759</v>
      </c>
      <c r="G190" s="102">
        <v>205601</v>
      </c>
      <c r="H190" s="127">
        <f t="shared" si="19"/>
        <v>1.042849969313173</v>
      </c>
      <c r="I190" s="102">
        <v>197153</v>
      </c>
      <c r="J190" s="74" t="e">
        <f>#REF!/K190</f>
        <v>#REF!</v>
      </c>
      <c r="K190" s="73">
        <v>229813</v>
      </c>
    </row>
    <row r="191" spans="1:11">
      <c r="A191" s="103" t="s">
        <v>192</v>
      </c>
      <c r="B191" s="103" t="s">
        <v>417</v>
      </c>
      <c r="C191" s="102">
        <f>VLOOKUP(A191,'FY18 District Allocations'!$A$4:$K$409,11,0)</f>
        <v>18654701.059999999</v>
      </c>
      <c r="D191" s="106">
        <f t="shared" si="12"/>
        <v>1.0057434293811056</v>
      </c>
      <c r="E191" s="105">
        <v>18548170.949999999</v>
      </c>
      <c r="F191" s="106">
        <f t="shared" si="18"/>
        <v>0.98008259661370523</v>
      </c>
      <c r="G191" s="102">
        <v>18925110</v>
      </c>
      <c r="H191" s="127">
        <f t="shared" si="19"/>
        <v>1.0027601840235718</v>
      </c>
      <c r="I191" s="102">
        <v>18873017</v>
      </c>
      <c r="J191" s="74" t="e">
        <f>#REF!/K191</f>
        <v>#REF!</v>
      </c>
      <c r="K191" s="73">
        <v>19040212</v>
      </c>
    </row>
    <row r="192" spans="1:11">
      <c r="A192" s="103" t="s">
        <v>193</v>
      </c>
      <c r="B192" s="103" t="s">
        <v>665</v>
      </c>
      <c r="C192" s="102">
        <f>VLOOKUP(A192,'FY18 District Allocations'!$A$4:$K$409,11,0)</f>
        <v>101067.13</v>
      </c>
      <c r="D192" s="106">
        <f t="shared" si="12"/>
        <v>0.51385816755933023</v>
      </c>
      <c r="E192" s="105">
        <v>196682.93</v>
      </c>
      <c r="F192" s="106">
        <f t="shared" si="18"/>
        <v>0.97579370119367737</v>
      </c>
      <c r="G192" s="102">
        <v>201562</v>
      </c>
      <c r="H192" s="127">
        <f t="shared" si="19"/>
        <v>1.1323517019376077</v>
      </c>
      <c r="I192" s="102">
        <v>178003</v>
      </c>
      <c r="J192" s="74" t="e">
        <f>#REF!/K192</f>
        <v>#REF!</v>
      </c>
      <c r="K192" s="73">
        <v>190777</v>
      </c>
    </row>
    <row r="193" spans="1:11">
      <c r="A193" s="103" t="s">
        <v>194</v>
      </c>
      <c r="B193" s="103" t="s">
        <v>666</v>
      </c>
      <c r="C193" s="102">
        <f>VLOOKUP(A193,'FY18 District Allocations'!$A$4:$K$409,11,0)</f>
        <v>415511.44</v>
      </c>
      <c r="D193" s="106">
        <f t="shared" si="12"/>
        <v>0.9821071155565998</v>
      </c>
      <c r="E193" s="105">
        <v>423081.59</v>
      </c>
      <c r="F193" s="106">
        <f t="shared" si="18"/>
        <v>0.97320989216245568</v>
      </c>
      <c r="G193" s="102">
        <v>434728</v>
      </c>
      <c r="H193" s="127">
        <f t="shared" si="19"/>
        <v>0.97745280558328607</v>
      </c>
      <c r="I193" s="102">
        <v>444756</v>
      </c>
      <c r="J193" s="74" t="e">
        <f>#REF!/K193</f>
        <v>#REF!</v>
      </c>
      <c r="K193" s="73">
        <v>394957</v>
      </c>
    </row>
    <row r="194" spans="1:11">
      <c r="A194" s="103" t="s">
        <v>195</v>
      </c>
      <c r="B194" s="103" t="s">
        <v>667</v>
      </c>
      <c r="C194" s="102">
        <f>VLOOKUP(A194,'FY18 District Allocations'!$A$4:$K$409,11,0)</f>
        <v>131978.45000000001</v>
      </c>
      <c r="D194" s="106">
        <f t="shared" si="12"/>
        <v>0.85000002576178235</v>
      </c>
      <c r="E194" s="105">
        <v>155268.76</v>
      </c>
      <c r="F194" s="106">
        <f t="shared" si="18"/>
        <v>0.89106381025073034</v>
      </c>
      <c r="G194" s="102">
        <v>174251</v>
      </c>
      <c r="H194" s="127">
        <f t="shared" si="19"/>
        <v>1.1113371685141014</v>
      </c>
      <c r="I194" s="102">
        <v>156794</v>
      </c>
      <c r="J194" s="74" t="e">
        <f>#REF!/K194</f>
        <v>#REF!</v>
      </c>
      <c r="K194" s="73">
        <v>115531</v>
      </c>
    </row>
    <row r="195" spans="1:11">
      <c r="A195" s="103" t="s">
        <v>196</v>
      </c>
      <c r="B195" s="103" t="s">
        <v>668</v>
      </c>
      <c r="C195" s="102">
        <f>VLOOKUP(A195,'FY18 District Allocations'!$A$4:$K$409,11,0)</f>
        <v>51005.66</v>
      </c>
      <c r="D195" s="106">
        <f t="shared" si="12"/>
        <v>0.84999998333518312</v>
      </c>
      <c r="E195" s="105">
        <v>60006.66</v>
      </c>
      <c r="F195" s="106">
        <f t="shared" si="18"/>
        <v>0.90032498124531135</v>
      </c>
      <c r="G195" s="102">
        <v>66650</v>
      </c>
      <c r="H195" s="127">
        <f t="shared" si="19"/>
        <v>1.2950548916739533</v>
      </c>
      <c r="I195" s="102">
        <v>51465</v>
      </c>
      <c r="J195" s="74" t="e">
        <f>#REF!/K195</f>
        <v>#REF!</v>
      </c>
      <c r="K195" s="73">
        <v>64881</v>
      </c>
    </row>
    <row r="196" spans="1:11">
      <c r="A196" s="103" t="s">
        <v>197</v>
      </c>
      <c r="B196" s="103" t="s">
        <v>669</v>
      </c>
      <c r="C196" s="102">
        <f>VLOOKUP(A196,'FY18 District Allocations'!$A$4:$K$409,11,0)</f>
        <v>20767.759999999998</v>
      </c>
      <c r="D196" s="106">
        <f t="shared" si="12"/>
        <v>1.0375501782310783</v>
      </c>
      <c r="E196" s="105">
        <v>20016.150000000001</v>
      </c>
      <c r="F196" s="106">
        <f t="shared" si="18"/>
        <v>1.2563488576449913</v>
      </c>
      <c r="G196" s="102">
        <v>15932</v>
      </c>
      <c r="H196" s="127">
        <f t="shared" si="19"/>
        <v>0.94748736247398158</v>
      </c>
      <c r="I196" s="102">
        <v>16815</v>
      </c>
      <c r="J196" s="74" t="e">
        <f>#REF!/K196</f>
        <v>#REF!</v>
      </c>
      <c r="K196" s="73">
        <v>19564</v>
      </c>
    </row>
    <row r="197" spans="1:11">
      <c r="A197" s="103" t="s">
        <v>198</v>
      </c>
      <c r="B197" s="103" t="s">
        <v>670</v>
      </c>
      <c r="C197" s="102">
        <f>VLOOKUP(A197,'FY18 District Allocations'!$A$4:$K$409,11,0)</f>
        <v>93350.46</v>
      </c>
      <c r="D197" s="106">
        <f t="shared" ref="D197:D260" si="20">C197/E197</f>
        <v>0.90609609909837341</v>
      </c>
      <c r="E197" s="105">
        <v>103024.9</v>
      </c>
      <c r="F197" s="106">
        <f t="shared" si="18"/>
        <v>0.90990496882341509</v>
      </c>
      <c r="G197" s="102">
        <v>113226</v>
      </c>
      <c r="H197" s="127">
        <f t="shared" si="19"/>
        <v>1.2045703586284668</v>
      </c>
      <c r="I197" s="102">
        <v>93997</v>
      </c>
      <c r="J197" s="74" t="e">
        <f>#REF!/K197</f>
        <v>#REF!</v>
      </c>
      <c r="K197" s="73">
        <v>52147</v>
      </c>
    </row>
    <row r="198" spans="1:11">
      <c r="A198" s="103" t="s">
        <v>199</v>
      </c>
      <c r="B198" s="103" t="s">
        <v>671</v>
      </c>
      <c r="C198" s="102">
        <f>VLOOKUP(A198,'FY18 District Allocations'!$A$4:$K$409,11,0)</f>
        <v>159361.13</v>
      </c>
      <c r="D198" s="106">
        <f t="shared" si="20"/>
        <v>1.001019794247167</v>
      </c>
      <c r="E198" s="105">
        <v>159198.78</v>
      </c>
      <c r="F198" s="106">
        <f t="shared" si="18"/>
        <v>0.89030875831175582</v>
      </c>
      <c r="G198" s="102">
        <v>178813</v>
      </c>
      <c r="H198" s="127">
        <f t="shared" si="19"/>
        <v>0.97741931957320272</v>
      </c>
      <c r="I198" s="102">
        <v>182944</v>
      </c>
      <c r="J198" s="74" t="e">
        <f>#REF!/K198</f>
        <v>#REF!</v>
      </c>
      <c r="K198" s="73">
        <v>171757</v>
      </c>
    </row>
    <row r="199" spans="1:11">
      <c r="A199" s="103" t="s">
        <v>200</v>
      </c>
      <c r="B199" s="103" t="s">
        <v>672</v>
      </c>
      <c r="C199" s="102">
        <f>VLOOKUP(A199,'FY18 District Allocations'!$A$4:$K$409,11,0)</f>
        <v>375765.32</v>
      </c>
      <c r="D199" s="106">
        <f t="shared" si="20"/>
        <v>1.0616267346012269</v>
      </c>
      <c r="E199" s="105">
        <v>353952.39</v>
      </c>
      <c r="F199" s="106">
        <f t="shared" si="18"/>
        <v>0.88866446395528964</v>
      </c>
      <c r="G199" s="102">
        <v>398297</v>
      </c>
      <c r="H199" s="127">
        <f t="shared" si="19"/>
        <v>1.8145731871215813</v>
      </c>
      <c r="I199" s="102">
        <v>219499</v>
      </c>
      <c r="J199" s="74" t="e">
        <f>#REF!/K199</f>
        <v>#REF!</v>
      </c>
      <c r="K199" s="73">
        <v>227067</v>
      </c>
    </row>
    <row r="200" spans="1:11">
      <c r="A200" s="103" t="s">
        <v>201</v>
      </c>
      <c r="B200" s="103" t="s">
        <v>418</v>
      </c>
      <c r="C200" s="102">
        <f>VLOOKUP(A200,'FY18 District Allocations'!$A$4:$K$409,11,0)</f>
        <v>1966712.5</v>
      </c>
      <c r="D200" s="106">
        <f t="shared" si="20"/>
        <v>0.94246685880945658</v>
      </c>
      <c r="E200" s="105">
        <v>2086770.99</v>
      </c>
      <c r="F200" s="106">
        <f t="shared" si="18"/>
        <v>0.97571342671971417</v>
      </c>
      <c r="G200" s="102">
        <v>2138713</v>
      </c>
      <c r="H200" s="127">
        <f t="shared" si="19"/>
        <v>1.1673891732094355</v>
      </c>
      <c r="I200" s="102">
        <v>1832048</v>
      </c>
      <c r="J200" s="74" t="e">
        <f>#REF!/K200</f>
        <v>#REF!</v>
      </c>
      <c r="K200" s="73">
        <v>1844513</v>
      </c>
    </row>
    <row r="201" spans="1:11">
      <c r="A201" s="103" t="s">
        <v>202</v>
      </c>
      <c r="B201" s="103" t="s">
        <v>673</v>
      </c>
      <c r="C201" s="102">
        <f>VLOOKUP(A201,'FY18 District Allocations'!$A$4:$K$409,11,0)</f>
        <v>145289.45000000001</v>
      </c>
      <c r="D201" s="106">
        <f t="shared" si="20"/>
        <v>0.51905814080522661</v>
      </c>
      <c r="E201" s="105">
        <v>279909.78000000003</v>
      </c>
      <c r="F201" s="106">
        <f t="shared" si="18"/>
        <v>0.96650592175684547</v>
      </c>
      <c r="G201" s="102">
        <v>289610</v>
      </c>
      <c r="H201" s="127">
        <f t="shared" si="19"/>
        <v>1.2180872988500913</v>
      </c>
      <c r="I201" s="102">
        <v>237758</v>
      </c>
      <c r="J201" s="74" t="e">
        <f>#REF!/K201</f>
        <v>#REF!</v>
      </c>
      <c r="K201" s="73">
        <v>132420</v>
      </c>
    </row>
    <row r="202" spans="1:11">
      <c r="A202" s="103" t="s">
        <v>203</v>
      </c>
      <c r="B202" s="103" t="s">
        <v>674</v>
      </c>
      <c r="C202" s="102">
        <f>VLOOKUP(A202,'FY18 District Allocations'!$A$4:$K$409,11,0)</f>
        <v>118582.47</v>
      </c>
      <c r="D202" s="106">
        <f t="shared" si="20"/>
        <v>0.90000000000000013</v>
      </c>
      <c r="E202" s="105">
        <v>131758.29999999999</v>
      </c>
      <c r="F202" s="106">
        <f t="shared" si="18"/>
        <v>0.93269647331983629</v>
      </c>
      <c r="G202" s="102">
        <v>141266</v>
      </c>
      <c r="H202" s="127">
        <f t="shared" si="19"/>
        <v>1.0499223331277081</v>
      </c>
      <c r="I202" s="102">
        <v>134549</v>
      </c>
      <c r="J202" s="74" t="e">
        <f>#REF!/K202</f>
        <v>#REF!</v>
      </c>
      <c r="K202" s="73">
        <v>45599</v>
      </c>
    </row>
    <row r="203" spans="1:11">
      <c r="A203" s="103" t="s">
        <v>204</v>
      </c>
      <c r="B203" s="103" t="s">
        <v>675</v>
      </c>
      <c r="C203" s="102">
        <f>VLOOKUP(A203,'FY18 District Allocations'!$A$4:$K$409,11,0)</f>
        <v>163771.99</v>
      </c>
      <c r="D203" s="106">
        <f t="shared" si="20"/>
        <v>0.93342950783493883</v>
      </c>
      <c r="E203" s="105">
        <v>175451.91</v>
      </c>
      <c r="F203" s="106">
        <f t="shared" si="18"/>
        <v>1.1192176087469621</v>
      </c>
      <c r="G203" s="102">
        <v>156763</v>
      </c>
      <c r="H203" s="127">
        <f t="shared" si="19"/>
        <v>1.0516560112167339</v>
      </c>
      <c r="I203" s="102">
        <v>149063</v>
      </c>
      <c r="J203" s="74" t="e">
        <f>#REF!/K203</f>
        <v>#REF!</v>
      </c>
      <c r="K203" s="73">
        <v>17222</v>
      </c>
    </row>
    <row r="204" spans="1:11">
      <c r="A204" s="103" t="s">
        <v>205</v>
      </c>
      <c r="B204" s="103" t="s">
        <v>676</v>
      </c>
      <c r="C204" s="102">
        <f>VLOOKUP(A204,'FY18 District Allocations'!$A$4:$K$409,11,0)</f>
        <v>25820.81</v>
      </c>
      <c r="D204" s="106">
        <f t="shared" si="20"/>
        <v>0.89999996514439462</v>
      </c>
      <c r="E204" s="105">
        <v>28689.79</v>
      </c>
      <c r="F204" s="106">
        <f t="shared" si="18"/>
        <v>0.9992960640891676</v>
      </c>
      <c r="G204" s="102">
        <v>28710</v>
      </c>
      <c r="H204" s="128" t="s">
        <v>921</v>
      </c>
      <c r="I204" s="102">
        <v>0</v>
      </c>
      <c r="J204" s="74" t="e">
        <f>#REF!/K204</f>
        <v>#REF!</v>
      </c>
      <c r="K204" s="73">
        <v>20129</v>
      </c>
    </row>
    <row r="205" spans="1:11">
      <c r="A205" s="103" t="s">
        <v>206</v>
      </c>
      <c r="B205" s="103" t="s">
        <v>677</v>
      </c>
      <c r="C205" s="102">
        <f>VLOOKUP(A205,'FY18 District Allocations'!$A$4:$K$409,11,0)</f>
        <v>59688.92</v>
      </c>
      <c r="D205" s="106">
        <f t="shared" si="20"/>
        <v>0.85000010680375515</v>
      </c>
      <c r="E205" s="105">
        <v>70222.25</v>
      </c>
      <c r="F205" s="106">
        <f t="shared" si="18"/>
        <v>0.56518720924617294</v>
      </c>
      <c r="G205" s="102">
        <v>124246</v>
      </c>
      <c r="H205" s="127">
        <f t="shared" ref="H205:H222" si="21">G205/I205</f>
        <v>2.217015809571393</v>
      </c>
      <c r="I205" s="102">
        <v>56042</v>
      </c>
      <c r="J205" s="74" t="e">
        <f>#REF!/K205</f>
        <v>#REF!</v>
      </c>
      <c r="K205" s="73">
        <v>71171</v>
      </c>
    </row>
    <row r="206" spans="1:11">
      <c r="A206" s="103" t="s">
        <v>207</v>
      </c>
      <c r="B206" s="103" t="s">
        <v>678</v>
      </c>
      <c r="C206" s="102">
        <f>VLOOKUP(A206,'FY18 District Allocations'!$A$4:$K$409,11,0)</f>
        <v>215472.24</v>
      </c>
      <c r="D206" s="106">
        <f t="shared" si="20"/>
        <v>1.1554714762065816</v>
      </c>
      <c r="E206" s="105">
        <v>186479.93</v>
      </c>
      <c r="F206" s="106">
        <f t="shared" si="18"/>
        <v>0.9358905216457386</v>
      </c>
      <c r="G206" s="102">
        <v>199254</v>
      </c>
      <c r="H206" s="127">
        <f t="shared" si="21"/>
        <v>1.065985448320137</v>
      </c>
      <c r="I206" s="102">
        <v>186920</v>
      </c>
      <c r="J206" s="74" t="e">
        <f>#REF!/K206</f>
        <v>#REF!</v>
      </c>
      <c r="K206" s="73">
        <v>186727</v>
      </c>
    </row>
    <row r="207" spans="1:11">
      <c r="A207" s="103" t="s">
        <v>208</v>
      </c>
      <c r="B207" s="103" t="s">
        <v>679</v>
      </c>
      <c r="C207" s="102">
        <f>VLOOKUP(A207,'FY18 District Allocations'!$A$4:$K$409,11,0)</f>
        <v>123225.58</v>
      </c>
      <c r="D207" s="106">
        <f t="shared" si="20"/>
        <v>0.52010141898278306</v>
      </c>
      <c r="E207" s="105">
        <v>236926.06</v>
      </c>
      <c r="F207" s="106">
        <f t="shared" si="18"/>
        <v>0.96276183510097935</v>
      </c>
      <c r="G207" s="102">
        <v>246090</v>
      </c>
      <c r="H207" s="127">
        <f t="shared" si="21"/>
        <v>1.2049354909785297</v>
      </c>
      <c r="I207" s="102">
        <v>204235</v>
      </c>
      <c r="J207" s="74" t="e">
        <f>#REF!/K207</f>
        <v>#REF!</v>
      </c>
      <c r="K207" s="73">
        <v>207000</v>
      </c>
    </row>
    <row r="208" spans="1:11">
      <c r="A208" s="103" t="s">
        <v>209</v>
      </c>
      <c r="B208" s="103" t="s">
        <v>680</v>
      </c>
      <c r="C208" s="102">
        <f>VLOOKUP(A208,'FY18 District Allocations'!$A$4:$K$409,11,0)</f>
        <v>17768.72</v>
      </c>
      <c r="D208" s="106">
        <f t="shared" si="20"/>
        <v>0.94861722539637128</v>
      </c>
      <c r="E208" s="105">
        <v>18731.18</v>
      </c>
      <c r="F208" s="106">
        <f t="shared" si="18"/>
        <v>0.97314941812136324</v>
      </c>
      <c r="G208" s="102">
        <v>19248</v>
      </c>
      <c r="H208" s="127">
        <f t="shared" si="21"/>
        <v>1.0904764602572092</v>
      </c>
      <c r="I208" s="102">
        <v>17651</v>
      </c>
      <c r="J208" s="74" t="e">
        <f>#REF!/K208</f>
        <v>#REF!</v>
      </c>
      <c r="K208" s="73">
        <v>16092</v>
      </c>
    </row>
    <row r="209" spans="1:11">
      <c r="A209" s="103" t="s">
        <v>210</v>
      </c>
      <c r="B209" s="103" t="s">
        <v>419</v>
      </c>
      <c r="C209" s="102">
        <f>VLOOKUP(A209,'FY18 District Allocations'!$A$4:$K$409,11,0)</f>
        <v>146281.09</v>
      </c>
      <c r="D209" s="106">
        <f t="shared" si="20"/>
        <v>0.50731331361179666</v>
      </c>
      <c r="E209" s="105">
        <v>288344.67</v>
      </c>
      <c r="F209" s="106">
        <f t="shared" si="18"/>
        <v>1.0410532035497917</v>
      </c>
      <c r="G209" s="102">
        <v>276974</v>
      </c>
      <c r="H209" s="127">
        <f t="shared" si="21"/>
        <v>1.0566485455412493</v>
      </c>
      <c r="I209" s="102">
        <v>262125</v>
      </c>
      <c r="J209" s="74" t="e">
        <f>#REF!/K209</f>
        <v>#REF!</v>
      </c>
      <c r="K209" s="73">
        <v>235437</v>
      </c>
    </row>
    <row r="210" spans="1:11">
      <c r="A210" s="103" t="s">
        <v>211</v>
      </c>
      <c r="B210" s="103" t="s">
        <v>681</v>
      </c>
      <c r="C210" s="102">
        <f>VLOOKUP(A210,'FY18 District Allocations'!$A$4:$K$409,11,0)</f>
        <v>693990.83</v>
      </c>
      <c r="D210" s="106">
        <f t="shared" si="20"/>
        <v>0.87151113878160658</v>
      </c>
      <c r="E210" s="105">
        <v>796307.47</v>
      </c>
      <c r="F210" s="106">
        <f t="shared" si="18"/>
        <v>0.96764791944889661</v>
      </c>
      <c r="G210" s="102">
        <v>822931</v>
      </c>
      <c r="H210" s="127">
        <f t="shared" si="21"/>
        <v>1.2521964728617294</v>
      </c>
      <c r="I210" s="102">
        <v>657190</v>
      </c>
      <c r="J210" s="74" t="e">
        <f>#REF!/K210</f>
        <v>#REF!</v>
      </c>
      <c r="K210" s="73">
        <v>601586</v>
      </c>
    </row>
    <row r="211" spans="1:11">
      <c r="A211" s="103" t="s">
        <v>212</v>
      </c>
      <c r="B211" s="103" t="s">
        <v>682</v>
      </c>
      <c r="C211" s="102">
        <f>VLOOKUP(A211,'FY18 District Allocations'!$A$4:$K$409,11,0)</f>
        <v>336421.36</v>
      </c>
      <c r="D211" s="106">
        <f t="shared" si="20"/>
        <v>1.0052493152846163</v>
      </c>
      <c r="E211" s="105">
        <v>334664.59999999998</v>
      </c>
      <c r="F211" s="106">
        <f t="shared" si="18"/>
        <v>0.99490928333387829</v>
      </c>
      <c r="G211" s="102">
        <v>336377</v>
      </c>
      <c r="H211" s="127">
        <f t="shared" si="21"/>
        <v>0.94038070689929909</v>
      </c>
      <c r="I211" s="102">
        <v>357703</v>
      </c>
      <c r="J211" s="74" t="e">
        <f>#REF!/K211</f>
        <v>#REF!</v>
      </c>
      <c r="K211" s="73">
        <v>350039</v>
      </c>
    </row>
    <row r="212" spans="1:11">
      <c r="A212" s="103" t="s">
        <v>213</v>
      </c>
      <c r="B212" s="103" t="s">
        <v>683</v>
      </c>
      <c r="C212" s="102">
        <f>VLOOKUP(A212,'FY18 District Allocations'!$A$4:$K$409,11,0)</f>
        <v>628145.35</v>
      </c>
      <c r="D212" s="106">
        <f t="shared" si="20"/>
        <v>1.0682611423361579</v>
      </c>
      <c r="E212" s="105">
        <v>588007.30000000005</v>
      </c>
      <c r="F212" s="106">
        <f t="shared" si="18"/>
        <v>1.0031617970703945</v>
      </c>
      <c r="G212" s="102">
        <v>586154</v>
      </c>
      <c r="H212" s="127">
        <f t="shared" si="21"/>
        <v>0.97354351476457568</v>
      </c>
      <c r="I212" s="102">
        <v>602083</v>
      </c>
      <c r="J212" s="74" t="e">
        <f>#REF!/K212</f>
        <v>#REF!</v>
      </c>
      <c r="K212" s="73">
        <v>497756</v>
      </c>
    </row>
    <row r="213" spans="1:11">
      <c r="A213" s="103" t="s">
        <v>214</v>
      </c>
      <c r="B213" s="103" t="s">
        <v>684</v>
      </c>
      <c r="C213" s="102">
        <f>VLOOKUP(A213,'FY18 District Allocations'!$A$4:$K$409,11,0)</f>
        <v>311878.48</v>
      </c>
      <c r="D213" s="106">
        <f t="shared" si="20"/>
        <v>0.85470209987034984</v>
      </c>
      <c r="E213" s="105">
        <v>364897.29</v>
      </c>
      <c r="F213" s="106">
        <f t="shared" si="18"/>
        <v>0.97849989944089133</v>
      </c>
      <c r="G213" s="102">
        <v>372915</v>
      </c>
      <c r="H213" s="127">
        <f t="shared" si="21"/>
        <v>1.1637846289239873</v>
      </c>
      <c r="I213" s="102">
        <v>320433</v>
      </c>
      <c r="J213" s="74" t="e">
        <f>#REF!/K213</f>
        <v>#REF!</v>
      </c>
      <c r="K213" s="73">
        <v>320023</v>
      </c>
    </row>
    <row r="214" spans="1:11">
      <c r="A214" s="103" t="s">
        <v>215</v>
      </c>
      <c r="B214" s="103" t="s">
        <v>685</v>
      </c>
      <c r="C214" s="102">
        <f>VLOOKUP(A214,'FY18 District Allocations'!$A$4:$K$409,11,0)</f>
        <v>66583.520000000004</v>
      </c>
      <c r="D214" s="106">
        <f t="shared" si="20"/>
        <v>0.85000003191480533</v>
      </c>
      <c r="E214" s="105">
        <v>78333.55</v>
      </c>
      <c r="F214" s="106">
        <f t="shared" si="18"/>
        <v>0.97471007640046792</v>
      </c>
      <c r="G214" s="102">
        <v>80366</v>
      </c>
      <c r="H214" s="127">
        <f t="shared" si="21"/>
        <v>1.4809095599616717</v>
      </c>
      <c r="I214" s="102">
        <v>54268</v>
      </c>
      <c r="J214" s="74" t="e">
        <f>#REF!/K214</f>
        <v>#REF!</v>
      </c>
      <c r="K214" s="73">
        <v>45768</v>
      </c>
    </row>
    <row r="215" spans="1:11">
      <c r="A215" s="103" t="s">
        <v>216</v>
      </c>
      <c r="B215" s="103" t="s">
        <v>686</v>
      </c>
      <c r="C215" s="102">
        <f>VLOOKUP(A215,'FY18 District Allocations'!$A$4:$K$409,11,0)</f>
        <v>785469.43999999994</v>
      </c>
      <c r="D215" s="106">
        <f t="shared" si="20"/>
        <v>0.96957715138530987</v>
      </c>
      <c r="E215" s="105">
        <v>810115.46</v>
      </c>
      <c r="F215" s="106">
        <f t="shared" si="18"/>
        <v>0.96549095368568327</v>
      </c>
      <c r="G215" s="102">
        <v>839071</v>
      </c>
      <c r="H215" s="127">
        <f t="shared" si="21"/>
        <v>1.5440987845161527</v>
      </c>
      <c r="I215" s="102">
        <v>543405</v>
      </c>
      <c r="J215" s="74" t="e">
        <f>#REF!/K215</f>
        <v>#REF!</v>
      </c>
      <c r="K215" s="73">
        <v>504352</v>
      </c>
    </row>
    <row r="216" spans="1:11">
      <c r="A216" s="103" t="s">
        <v>217</v>
      </c>
      <c r="B216" s="103" t="s">
        <v>687</v>
      </c>
      <c r="C216" s="102">
        <f>VLOOKUP(A216,'FY18 District Allocations'!$A$4:$K$409,11,0)</f>
        <v>96602.74</v>
      </c>
      <c r="D216" s="106">
        <f t="shared" si="20"/>
        <v>0.85000001759784494</v>
      </c>
      <c r="E216" s="105">
        <v>113650.28</v>
      </c>
      <c r="F216" s="106">
        <f t="shared" si="18"/>
        <v>0.97407568030854941</v>
      </c>
      <c r="G216" s="102">
        <v>116675</v>
      </c>
      <c r="H216" s="127">
        <f t="shared" si="21"/>
        <v>0.99741829590432307</v>
      </c>
      <c r="I216" s="102">
        <v>116977</v>
      </c>
      <c r="J216" s="74" t="e">
        <f>#REF!/K216</f>
        <v>#REF!</v>
      </c>
      <c r="K216" s="73">
        <v>103960</v>
      </c>
    </row>
    <row r="217" spans="1:11">
      <c r="A217" s="103" t="s">
        <v>218</v>
      </c>
      <c r="B217" s="103" t="s">
        <v>688</v>
      </c>
      <c r="C217" s="102">
        <f>VLOOKUP(A217,'FY18 District Allocations'!$A$4:$K$409,11,0)</f>
        <v>80231.520000000004</v>
      </c>
      <c r="D217" s="106">
        <f t="shared" si="20"/>
        <v>0.90263139686959459</v>
      </c>
      <c r="E217" s="105">
        <v>88886.25</v>
      </c>
      <c r="F217" s="106">
        <f t="shared" si="18"/>
        <v>0.97926857482813323</v>
      </c>
      <c r="G217" s="102">
        <v>90768</v>
      </c>
      <c r="H217" s="127">
        <f t="shared" si="21"/>
        <v>1.479752200847734</v>
      </c>
      <c r="I217" s="102">
        <v>61340</v>
      </c>
      <c r="J217" s="74" t="e">
        <f>#REF!/K217</f>
        <v>#REF!</v>
      </c>
      <c r="K217" s="73">
        <v>25221</v>
      </c>
    </row>
    <row r="218" spans="1:11">
      <c r="A218" s="103" t="s">
        <v>219</v>
      </c>
      <c r="B218" s="103" t="s">
        <v>420</v>
      </c>
      <c r="C218" s="102">
        <f>VLOOKUP(A218,'FY18 District Allocations'!$A$4:$K$409,11,0)</f>
        <v>91018.38</v>
      </c>
      <c r="D218" s="106">
        <f t="shared" si="20"/>
        <v>0.9838220968949063</v>
      </c>
      <c r="E218" s="105">
        <v>92515.08</v>
      </c>
      <c r="F218" s="106">
        <f t="shared" si="18"/>
        <v>0.85805915469444161</v>
      </c>
      <c r="G218" s="102">
        <v>107819</v>
      </c>
      <c r="H218" s="127">
        <f t="shared" si="21"/>
        <v>0.61019145769311312</v>
      </c>
      <c r="I218" s="102">
        <v>176697</v>
      </c>
      <c r="J218" s="74" t="e">
        <f>#REF!/K218</f>
        <v>#REF!</v>
      </c>
      <c r="K218" s="73">
        <v>114340</v>
      </c>
    </row>
    <row r="219" spans="1:11">
      <c r="A219" s="103" t="s">
        <v>220</v>
      </c>
      <c r="B219" s="103" t="s">
        <v>689</v>
      </c>
      <c r="C219" s="102">
        <f>VLOOKUP(A219,'FY18 District Allocations'!$A$4:$K$409,11,0)</f>
        <v>77571.990000000005</v>
      </c>
      <c r="D219" s="106">
        <f t="shared" si="20"/>
        <v>0.9089634953360719</v>
      </c>
      <c r="E219" s="105">
        <v>85341.15</v>
      </c>
      <c r="F219" s="106">
        <f t="shared" si="18"/>
        <v>0.96711523860249526</v>
      </c>
      <c r="G219" s="102">
        <v>88243</v>
      </c>
      <c r="H219" s="127">
        <f t="shared" si="21"/>
        <v>1.7948702302497763</v>
      </c>
      <c r="I219" s="102">
        <v>49164</v>
      </c>
      <c r="J219" s="74" t="e">
        <f>#REF!/K219</f>
        <v>#REF!</v>
      </c>
      <c r="K219" s="73">
        <v>56628</v>
      </c>
    </row>
    <row r="220" spans="1:11">
      <c r="A220" s="103" t="s">
        <v>221</v>
      </c>
      <c r="B220" s="103" t="s">
        <v>690</v>
      </c>
      <c r="C220" s="102">
        <f>VLOOKUP(A220,'FY18 District Allocations'!$A$4:$K$409,11,0)</f>
        <v>94167.2</v>
      </c>
      <c r="D220" s="106">
        <f t="shared" si="20"/>
        <v>1.139269389267151</v>
      </c>
      <c r="E220" s="105">
        <v>82655.78</v>
      </c>
      <c r="F220" s="106">
        <f t="shared" si="18"/>
        <v>0.95582334983116701</v>
      </c>
      <c r="G220" s="102">
        <v>86476</v>
      </c>
      <c r="H220" s="127">
        <f t="shared" si="21"/>
        <v>0.95884153102408298</v>
      </c>
      <c r="I220" s="102">
        <v>90188</v>
      </c>
      <c r="J220" s="74" t="e">
        <f>#REF!/K220</f>
        <v>#REF!</v>
      </c>
      <c r="K220" s="73">
        <v>87120</v>
      </c>
    </row>
    <row r="221" spans="1:11">
      <c r="A221" s="103" t="s">
        <v>222</v>
      </c>
      <c r="B221" s="103" t="s">
        <v>691</v>
      </c>
      <c r="C221" s="102">
        <f>VLOOKUP(A221,'FY18 District Allocations'!$A$4:$K$409,11,0)</f>
        <v>1363112.58</v>
      </c>
      <c r="D221" s="106">
        <f t="shared" si="20"/>
        <v>1.0599954121464181</v>
      </c>
      <c r="E221" s="105">
        <v>1285960.83</v>
      </c>
      <c r="F221" s="106">
        <f t="shared" si="18"/>
        <v>0.93738078646165157</v>
      </c>
      <c r="G221" s="102">
        <v>1371866</v>
      </c>
      <c r="H221" s="127">
        <f t="shared" si="21"/>
        <v>1.085096655804094</v>
      </c>
      <c r="I221" s="102">
        <v>1264280</v>
      </c>
      <c r="J221" s="74" t="e">
        <f>#REF!/K221</f>
        <v>#REF!</v>
      </c>
      <c r="K221" s="73">
        <v>1182355</v>
      </c>
    </row>
    <row r="222" spans="1:11">
      <c r="A222" s="103" t="s">
        <v>223</v>
      </c>
      <c r="B222" s="103" t="s">
        <v>692</v>
      </c>
      <c r="C222" s="102">
        <f>VLOOKUP(A222,'FY18 District Allocations'!$A$4:$K$409,11,0)</f>
        <v>77420.53</v>
      </c>
      <c r="D222" s="106">
        <f t="shared" si="20"/>
        <v>0.84999996706300129</v>
      </c>
      <c r="E222" s="105">
        <v>91082.98</v>
      </c>
      <c r="F222" s="106">
        <f t="shared" si="18"/>
        <v>0.91849000665550684</v>
      </c>
      <c r="G222" s="102">
        <v>99166</v>
      </c>
      <c r="H222" s="127">
        <f t="shared" si="21"/>
        <v>1.4834771941897169</v>
      </c>
      <c r="I222" s="102">
        <v>66847</v>
      </c>
      <c r="J222" s="74"/>
      <c r="K222" s="73">
        <v>0</v>
      </c>
    </row>
    <row r="223" spans="1:11">
      <c r="A223" s="103" t="s">
        <v>224</v>
      </c>
      <c r="B223" s="103" t="s">
        <v>693</v>
      </c>
      <c r="C223" s="102">
        <f>VLOOKUP(A223,'FY18 District Allocations'!$A$4:$K$409,11,0)</f>
        <v>0</v>
      </c>
      <c r="D223" s="106"/>
      <c r="E223" s="105">
        <v>0</v>
      </c>
      <c r="F223" s="106"/>
      <c r="G223" s="102">
        <v>0</v>
      </c>
      <c r="H223" s="127"/>
      <c r="I223" s="102">
        <v>0</v>
      </c>
      <c r="J223" s="74"/>
      <c r="K223" s="73">
        <v>0</v>
      </c>
    </row>
    <row r="224" spans="1:11">
      <c r="A224" s="103" t="s">
        <v>225</v>
      </c>
      <c r="B224" s="103" t="s">
        <v>694</v>
      </c>
      <c r="C224" s="102">
        <f>VLOOKUP(A224,'FY18 District Allocations'!$A$4:$K$409,11,0)</f>
        <v>62662.16</v>
      </c>
      <c r="D224" s="106">
        <f t="shared" si="20"/>
        <v>0.84999997965279261</v>
      </c>
      <c r="E224" s="105">
        <v>73720.19</v>
      </c>
      <c r="F224" s="106">
        <f>E224/G224</f>
        <v>0.90817490822184443</v>
      </c>
      <c r="G224" s="102">
        <v>81174</v>
      </c>
      <c r="H224" s="127">
        <f>G224/I224</f>
        <v>1.1379107323090725</v>
      </c>
      <c r="I224" s="102">
        <v>71336</v>
      </c>
      <c r="J224" s="74" t="e">
        <f>#REF!/K224</f>
        <v>#REF!</v>
      </c>
      <c r="K224" s="73">
        <v>65447</v>
      </c>
    </row>
    <row r="225" spans="1:11">
      <c r="A225" s="103" t="s">
        <v>226</v>
      </c>
      <c r="B225" s="103" t="s">
        <v>695</v>
      </c>
      <c r="C225" s="102">
        <f>VLOOKUP(A225,'FY18 District Allocations'!$A$4:$K$409,11,0)</f>
        <v>203982.35</v>
      </c>
      <c r="D225" s="106">
        <f t="shared" si="20"/>
        <v>0.93150073323214111</v>
      </c>
      <c r="E225" s="105">
        <v>218982.49</v>
      </c>
      <c r="F225" s="106">
        <f>E225/G225</f>
        <v>0.99984243232260506</v>
      </c>
      <c r="G225" s="102">
        <v>219017</v>
      </c>
      <c r="H225" s="127">
        <f>G225/I225</f>
        <v>1.0946471411435426</v>
      </c>
      <c r="I225" s="102">
        <v>200080</v>
      </c>
      <c r="J225" s="74" t="e">
        <f>#REF!/K225</f>
        <v>#REF!</v>
      </c>
      <c r="K225" s="73">
        <v>224269</v>
      </c>
    </row>
    <row r="226" spans="1:11">
      <c r="A226" s="103" t="s">
        <v>227</v>
      </c>
      <c r="B226" s="103" t="s">
        <v>696</v>
      </c>
      <c r="C226" s="102">
        <f>VLOOKUP(A226,'FY18 District Allocations'!$A$4:$K$409,11,0)</f>
        <v>1100514.06</v>
      </c>
      <c r="D226" s="106">
        <f t="shared" si="20"/>
        <v>0.98869728161402493</v>
      </c>
      <c r="E226" s="105">
        <v>1113095.06</v>
      </c>
      <c r="F226" s="106">
        <f>E226/G226</f>
        <v>0.96467080928362203</v>
      </c>
      <c r="G226" s="102">
        <v>1153860</v>
      </c>
      <c r="H226" s="127">
        <f>G226/I226</f>
        <v>0.98428031337009336</v>
      </c>
      <c r="I226" s="102">
        <v>1172288</v>
      </c>
      <c r="J226" s="74" t="e">
        <f>#REF!/K226</f>
        <v>#REF!</v>
      </c>
      <c r="K226" s="73">
        <v>1115824</v>
      </c>
    </row>
    <row r="227" spans="1:11">
      <c r="A227" s="103" t="s">
        <v>228</v>
      </c>
      <c r="B227" s="103" t="s">
        <v>697</v>
      </c>
      <c r="C227" s="102">
        <f>VLOOKUP(A227,'FY18 District Allocations'!$A$4:$K$409,11,0)</f>
        <v>0</v>
      </c>
      <c r="D227" s="106"/>
      <c r="E227" s="105">
        <v>0</v>
      </c>
      <c r="F227" s="128" t="s">
        <v>922</v>
      </c>
      <c r="G227" s="102">
        <v>0</v>
      </c>
      <c r="H227" s="128" t="s">
        <v>922</v>
      </c>
      <c r="I227" s="102">
        <v>0</v>
      </c>
      <c r="J227" s="76" t="s">
        <v>922</v>
      </c>
      <c r="K227" s="73">
        <v>0</v>
      </c>
    </row>
    <row r="228" spans="1:11">
      <c r="A228" s="103" t="s">
        <v>229</v>
      </c>
      <c r="B228" s="103" t="s">
        <v>421</v>
      </c>
      <c r="C228" s="102">
        <f>VLOOKUP(A228,'FY18 District Allocations'!$A$4:$K$409,11,0)</f>
        <v>815038.68</v>
      </c>
      <c r="D228" s="106">
        <f t="shared" si="20"/>
        <v>0.93120582437830057</v>
      </c>
      <c r="E228" s="105">
        <v>875250.84</v>
      </c>
      <c r="F228" s="106">
        <f>E228/G228</f>
        <v>0.96350606889901158</v>
      </c>
      <c r="G228" s="102">
        <v>908402</v>
      </c>
      <c r="H228" s="127">
        <f>G228/I228</f>
        <v>1.1704522027748572</v>
      </c>
      <c r="I228" s="102">
        <v>776112</v>
      </c>
      <c r="J228" s="74" t="e">
        <f>#REF!/K228</f>
        <v>#REF!</v>
      </c>
      <c r="K228" s="73">
        <v>704172</v>
      </c>
    </row>
    <row r="229" spans="1:11">
      <c r="A229" s="103" t="s">
        <v>230</v>
      </c>
      <c r="B229" s="103" t="s">
        <v>698</v>
      </c>
      <c r="C229" s="102">
        <f>VLOOKUP(A229,'FY18 District Allocations'!$A$4:$K$409,11,0)</f>
        <v>0</v>
      </c>
      <c r="D229" s="106"/>
      <c r="E229" s="105">
        <v>0</v>
      </c>
      <c r="F229" s="106"/>
      <c r="G229" s="102">
        <v>0</v>
      </c>
      <c r="H229" s="127"/>
      <c r="I229" s="102">
        <v>0</v>
      </c>
      <c r="J229" s="74"/>
      <c r="K229" s="73">
        <v>0</v>
      </c>
    </row>
    <row r="230" spans="1:11">
      <c r="A230" s="103" t="s">
        <v>231</v>
      </c>
      <c r="B230" s="103" t="s">
        <v>699</v>
      </c>
      <c r="C230" s="102">
        <f>VLOOKUP(A230,'FY18 District Allocations'!$A$4:$K$409,11,0)</f>
        <v>18601.38</v>
      </c>
      <c r="D230" s="106">
        <f t="shared" si="20"/>
        <v>1.0306090336707128</v>
      </c>
      <c r="E230" s="105">
        <v>18048.919999999998</v>
      </c>
      <c r="F230" s="106">
        <f t="shared" ref="F230:F257" si="22">E230/G230</f>
        <v>1.1073636419412234</v>
      </c>
      <c r="G230" s="102">
        <v>16299</v>
      </c>
      <c r="H230" s="127">
        <f t="shared" ref="H230:H237" si="23">G230/I230</f>
        <v>0.97739266011033821</v>
      </c>
      <c r="I230" s="102">
        <v>16676</v>
      </c>
      <c r="J230" s="74" t="e">
        <f>#REF!/K230</f>
        <v>#REF!</v>
      </c>
      <c r="K230" s="73">
        <v>17370</v>
      </c>
    </row>
    <row r="231" spans="1:11">
      <c r="A231" s="103" t="s">
        <v>232</v>
      </c>
      <c r="B231" s="103" t="s">
        <v>700</v>
      </c>
      <c r="C231" s="102">
        <f>VLOOKUP(A231,'FY18 District Allocations'!$A$4:$K$409,11,0)</f>
        <v>34907.99</v>
      </c>
      <c r="D231" s="106">
        <f t="shared" si="20"/>
        <v>0.77271386048690183</v>
      </c>
      <c r="E231" s="105">
        <v>45175.83</v>
      </c>
      <c r="F231" s="106">
        <f t="shared" si="22"/>
        <v>1.0085916813645599</v>
      </c>
      <c r="G231" s="102">
        <v>44791</v>
      </c>
      <c r="H231" s="127">
        <f t="shared" si="23"/>
        <v>0.8549205985646664</v>
      </c>
      <c r="I231" s="102">
        <v>52392</v>
      </c>
      <c r="J231" s="74" t="e">
        <f>#REF!/K231</f>
        <v>#REF!</v>
      </c>
      <c r="K231" s="73">
        <v>63347</v>
      </c>
    </row>
    <row r="232" spans="1:11">
      <c r="A232" s="103" t="s">
        <v>233</v>
      </c>
      <c r="B232" s="103" t="s">
        <v>701</v>
      </c>
      <c r="C232" s="102">
        <f>VLOOKUP(A232,'FY18 District Allocations'!$A$4:$K$409,11,0)</f>
        <v>105400.5</v>
      </c>
      <c r="D232" s="106">
        <f t="shared" si="20"/>
        <v>0.84999998790328335</v>
      </c>
      <c r="E232" s="105">
        <v>124000.59</v>
      </c>
      <c r="F232" s="106">
        <f t="shared" si="22"/>
        <v>0.58489740759608311</v>
      </c>
      <c r="G232" s="102">
        <v>212004</v>
      </c>
      <c r="H232" s="127">
        <f t="shared" si="23"/>
        <v>1.8965165584241319</v>
      </c>
      <c r="I232" s="102">
        <v>111786</v>
      </c>
      <c r="J232" s="74" t="e">
        <f>#REF!/K232</f>
        <v>#REF!</v>
      </c>
      <c r="K232" s="73">
        <v>111578</v>
      </c>
    </row>
    <row r="233" spans="1:11">
      <c r="A233" s="103" t="s">
        <v>234</v>
      </c>
      <c r="B233" s="103" t="s">
        <v>422</v>
      </c>
      <c r="C233" s="102">
        <f>VLOOKUP(A233,'FY18 District Allocations'!$A$4:$K$409,11,0)</f>
        <v>407748.6</v>
      </c>
      <c r="D233" s="106">
        <f t="shared" si="20"/>
        <v>1.0344368836073243</v>
      </c>
      <c r="E233" s="105">
        <v>394174.46</v>
      </c>
      <c r="F233" s="106">
        <f t="shared" si="22"/>
        <v>0.96917818593100735</v>
      </c>
      <c r="G233" s="102">
        <v>406710</v>
      </c>
      <c r="H233" s="127">
        <f t="shared" si="23"/>
        <v>1.4326979642591686</v>
      </c>
      <c r="I233" s="102">
        <v>283877</v>
      </c>
      <c r="J233" s="74" t="e">
        <f>#REF!/K233</f>
        <v>#REF!</v>
      </c>
      <c r="K233" s="73">
        <v>260331</v>
      </c>
    </row>
    <row r="234" spans="1:11">
      <c r="A234" s="103" t="s">
        <v>235</v>
      </c>
      <c r="B234" s="103" t="s">
        <v>702</v>
      </c>
      <c r="C234" s="102">
        <f>VLOOKUP(A234,'FY18 District Allocations'!$A$4:$K$409,11,0)</f>
        <v>102016.44</v>
      </c>
      <c r="D234" s="106">
        <f t="shared" si="20"/>
        <v>0.85000000833199052</v>
      </c>
      <c r="E234" s="105">
        <v>120019.34</v>
      </c>
      <c r="F234" s="106">
        <f t="shared" si="22"/>
        <v>0.88683149222300217</v>
      </c>
      <c r="G234" s="102">
        <v>135335</v>
      </c>
      <c r="H234" s="127">
        <f t="shared" si="23"/>
        <v>0.97728913922588101</v>
      </c>
      <c r="I234" s="102">
        <v>138480</v>
      </c>
      <c r="J234" s="74" t="e">
        <f>#REF!/K234</f>
        <v>#REF!</v>
      </c>
      <c r="K234" s="73">
        <v>95843</v>
      </c>
    </row>
    <row r="235" spans="1:11">
      <c r="A235" s="103" t="s">
        <v>236</v>
      </c>
      <c r="B235" s="103" t="s">
        <v>703</v>
      </c>
      <c r="C235" s="102">
        <f>VLOOKUP(A235,'FY18 District Allocations'!$A$4:$K$409,11,0)</f>
        <v>378052.84</v>
      </c>
      <c r="D235" s="106">
        <f t="shared" si="20"/>
        <v>0.95024735276850436</v>
      </c>
      <c r="E235" s="105">
        <v>397846.77</v>
      </c>
      <c r="F235" s="106">
        <f t="shared" si="22"/>
        <v>1.1987560977814471</v>
      </c>
      <c r="G235" s="102">
        <v>331883</v>
      </c>
      <c r="H235" s="127">
        <f t="shared" si="23"/>
        <v>0.97744026529776784</v>
      </c>
      <c r="I235" s="102">
        <v>339543</v>
      </c>
      <c r="J235" s="74" t="e">
        <f>#REF!/K235</f>
        <v>#REF!</v>
      </c>
      <c r="K235" s="73">
        <v>366182</v>
      </c>
    </row>
    <row r="236" spans="1:11">
      <c r="A236" s="103" t="s">
        <v>237</v>
      </c>
      <c r="B236" s="103" t="s">
        <v>704</v>
      </c>
      <c r="C236" s="102">
        <f>VLOOKUP(A236,'FY18 District Allocations'!$A$4:$K$409,11,0)</f>
        <v>512502.05</v>
      </c>
      <c r="D236" s="106">
        <f t="shared" si="20"/>
        <v>0.88097491990465915</v>
      </c>
      <c r="E236" s="105">
        <v>581744.19999999995</v>
      </c>
      <c r="F236" s="106">
        <f t="shared" si="22"/>
        <v>0.97488516601282649</v>
      </c>
      <c r="G236" s="102">
        <v>596731</v>
      </c>
      <c r="H236" s="127">
        <f t="shared" si="23"/>
        <v>1.2187212159211824</v>
      </c>
      <c r="I236" s="102">
        <v>489637</v>
      </c>
      <c r="J236" s="74" t="e">
        <f>#REF!/K236</f>
        <v>#REF!</v>
      </c>
      <c r="K236" s="73">
        <v>469565</v>
      </c>
    </row>
    <row r="237" spans="1:11">
      <c r="A237" s="103" t="s">
        <v>238</v>
      </c>
      <c r="B237" s="103" t="s">
        <v>423</v>
      </c>
      <c r="C237" s="102">
        <f>VLOOKUP(A237,'FY18 District Allocations'!$A$4:$K$409,11,0)</f>
        <v>11962841.039999999</v>
      </c>
      <c r="D237" s="106">
        <f t="shared" si="20"/>
        <v>1.0271028677023573</v>
      </c>
      <c r="E237" s="105">
        <v>11647169.35</v>
      </c>
      <c r="F237" s="106">
        <f t="shared" si="22"/>
        <v>0.94406007448296292</v>
      </c>
      <c r="G237" s="102">
        <v>12337318</v>
      </c>
      <c r="H237" s="127">
        <f t="shared" si="23"/>
        <v>1.1741679059654415</v>
      </c>
      <c r="I237" s="102">
        <v>10507286</v>
      </c>
      <c r="J237" s="74" t="e">
        <f>#REF!/K237</f>
        <v>#REF!</v>
      </c>
      <c r="K237" s="73">
        <v>10364084</v>
      </c>
    </row>
    <row r="238" spans="1:11">
      <c r="A238" s="103" t="s">
        <v>910</v>
      </c>
      <c r="B238" s="103" t="s">
        <v>893</v>
      </c>
      <c r="C238" s="102">
        <f>VLOOKUP(A238,'FY18 District Allocations'!$A$4:$K$409,11,0)</f>
        <v>18665.689999999999</v>
      </c>
      <c r="D238" s="106">
        <f t="shared" si="20"/>
        <v>1.0349204113802106</v>
      </c>
      <c r="E238" s="105">
        <v>18035.87</v>
      </c>
      <c r="F238" s="106">
        <f t="shared" si="22"/>
        <v>0.95316932670965004</v>
      </c>
      <c r="G238" s="102">
        <v>18922</v>
      </c>
      <c r="H238" s="128" t="s">
        <v>921</v>
      </c>
      <c r="I238" s="104" t="s">
        <v>916</v>
      </c>
      <c r="J238" s="74"/>
      <c r="K238" s="77" t="s">
        <v>916</v>
      </c>
    </row>
    <row r="239" spans="1:11">
      <c r="A239" s="103" t="s">
        <v>239</v>
      </c>
      <c r="B239" s="103" t="s">
        <v>705</v>
      </c>
      <c r="C239" s="102">
        <f>VLOOKUP(A239,'FY18 District Allocations'!$A$4:$K$409,11,0)</f>
        <v>25841.54</v>
      </c>
      <c r="D239" s="106">
        <f t="shared" si="20"/>
        <v>0.85000004933916762</v>
      </c>
      <c r="E239" s="105">
        <v>30401.81</v>
      </c>
      <c r="F239" s="106">
        <f t="shared" si="22"/>
        <v>0.85511236745141062</v>
      </c>
      <c r="G239" s="102">
        <v>35553</v>
      </c>
      <c r="H239" s="127">
        <f t="shared" ref="H239:H257" si="24">G239/I239</f>
        <v>0.85365443718786016</v>
      </c>
      <c r="I239" s="102">
        <v>41648</v>
      </c>
      <c r="J239" s="76" t="s">
        <v>921</v>
      </c>
      <c r="K239" s="77" t="s">
        <v>916</v>
      </c>
    </row>
    <row r="240" spans="1:11">
      <c r="A240" s="103" t="s">
        <v>240</v>
      </c>
      <c r="B240" s="103" t="s">
        <v>706</v>
      </c>
      <c r="C240" s="102">
        <f>VLOOKUP(A240,'FY18 District Allocations'!$A$4:$K$409,11,0)</f>
        <v>111703.87</v>
      </c>
      <c r="D240" s="106">
        <f t="shared" si="20"/>
        <v>1.093560823958275</v>
      </c>
      <c r="E240" s="105">
        <v>102146.92</v>
      </c>
      <c r="F240" s="106">
        <f t="shared" si="22"/>
        <v>1.1140464609008616</v>
      </c>
      <c r="G240" s="102">
        <v>91690</v>
      </c>
      <c r="H240" s="127">
        <f t="shared" si="24"/>
        <v>0.96304932358625328</v>
      </c>
      <c r="I240" s="102">
        <v>95208</v>
      </c>
      <c r="J240" s="74" t="e">
        <f>#REF!/K240</f>
        <v>#REF!</v>
      </c>
      <c r="K240" s="73">
        <v>95846</v>
      </c>
    </row>
    <row r="241" spans="1:11">
      <c r="A241" s="103" t="s">
        <v>790</v>
      </c>
      <c r="B241" s="103" t="s">
        <v>791</v>
      </c>
      <c r="C241" s="102">
        <f>VLOOKUP(A241,'FY18 District Allocations'!$A$4:$K$409,11,0)</f>
        <v>193276.83</v>
      </c>
      <c r="D241" s="106">
        <f t="shared" si="20"/>
        <v>0.95502130649531858</v>
      </c>
      <c r="E241" s="105">
        <v>202379.6</v>
      </c>
      <c r="F241" s="106">
        <f t="shared" si="22"/>
        <v>1.309934237779619</v>
      </c>
      <c r="G241" s="102">
        <v>154496</v>
      </c>
      <c r="H241" s="127">
        <f t="shared" si="24"/>
        <v>1.1878733824897547</v>
      </c>
      <c r="I241" s="102">
        <v>130061</v>
      </c>
      <c r="J241" s="74" t="e">
        <f>#REF!/K241</f>
        <v>#REF!</v>
      </c>
      <c r="K241" s="73">
        <v>64872</v>
      </c>
    </row>
    <row r="242" spans="1:11">
      <c r="A242" s="103" t="s">
        <v>496</v>
      </c>
      <c r="B242" s="103" t="s">
        <v>792</v>
      </c>
      <c r="C242" s="102">
        <f>VLOOKUP(A242,'FY18 District Allocations'!$A$4:$K$409,11,0)</f>
        <v>153396.24</v>
      </c>
      <c r="D242" s="106">
        <f t="shared" si="20"/>
        <v>0.89999998239852586</v>
      </c>
      <c r="E242" s="105">
        <v>170440.27</v>
      </c>
      <c r="F242" s="106">
        <f t="shared" si="22"/>
        <v>1.0852197305419722</v>
      </c>
      <c r="G242" s="102">
        <v>157056</v>
      </c>
      <c r="H242" s="127">
        <f t="shared" si="24"/>
        <v>1.19128020752742</v>
      </c>
      <c r="I242" s="102">
        <v>131838</v>
      </c>
      <c r="J242" s="74" t="e">
        <f>#REF!/K242</f>
        <v>#REF!</v>
      </c>
      <c r="K242" s="73">
        <v>94157</v>
      </c>
    </row>
    <row r="243" spans="1:11">
      <c r="A243" s="103" t="s">
        <v>241</v>
      </c>
      <c r="B243" s="103" t="s">
        <v>793</v>
      </c>
      <c r="C243" s="102">
        <f>VLOOKUP(A243,'FY18 District Allocations'!$A$4:$K$409,11,0)</f>
        <v>473192.46</v>
      </c>
      <c r="D243" s="106">
        <f t="shared" si="20"/>
        <v>0.9</v>
      </c>
      <c r="E243" s="105">
        <v>525769.4</v>
      </c>
      <c r="F243" s="106">
        <f t="shared" si="22"/>
        <v>1.2816829100624547</v>
      </c>
      <c r="G243" s="102">
        <v>410218</v>
      </c>
      <c r="H243" s="127">
        <f t="shared" si="24"/>
        <v>1.170289307243094</v>
      </c>
      <c r="I243" s="102">
        <v>350527</v>
      </c>
      <c r="J243" s="74" t="e">
        <f>#REF!/K243</f>
        <v>#REF!</v>
      </c>
      <c r="K243" s="73">
        <v>127898</v>
      </c>
    </row>
    <row r="244" spans="1:11">
      <c r="A244" s="103" t="s">
        <v>497</v>
      </c>
      <c r="B244" s="103" t="s">
        <v>794</v>
      </c>
      <c r="C244" s="102">
        <f>VLOOKUP(A244,'FY18 District Allocations'!$A$4:$K$409,11,0)</f>
        <v>420655.58</v>
      </c>
      <c r="D244" s="106">
        <f t="shared" si="20"/>
        <v>0.94999999435405102</v>
      </c>
      <c r="E244" s="105">
        <v>442795.35</v>
      </c>
      <c r="F244" s="106">
        <f t="shared" si="22"/>
        <v>1.4884577761642563</v>
      </c>
      <c r="G244" s="102">
        <v>297486</v>
      </c>
      <c r="H244" s="127">
        <f t="shared" si="24"/>
        <v>1.3085568248298796</v>
      </c>
      <c r="I244" s="102">
        <v>227339</v>
      </c>
      <c r="J244" s="74" t="e">
        <f>#REF!/K244</f>
        <v>#REF!</v>
      </c>
      <c r="K244" s="73">
        <v>220738</v>
      </c>
    </row>
    <row r="245" spans="1:11">
      <c r="A245" s="103" t="s">
        <v>242</v>
      </c>
      <c r="B245" s="103" t="s">
        <v>795</v>
      </c>
      <c r="C245" s="102">
        <f>VLOOKUP(A245,'FY18 District Allocations'!$A$4:$K$409,11,0)</f>
        <v>263538.62</v>
      </c>
      <c r="D245" s="106">
        <f t="shared" si="20"/>
        <v>1.1307616844412658</v>
      </c>
      <c r="E245" s="105">
        <v>233062.92</v>
      </c>
      <c r="F245" s="106">
        <f t="shared" si="22"/>
        <v>1.1051816655760094</v>
      </c>
      <c r="G245" s="102">
        <v>210882</v>
      </c>
      <c r="H245" s="127">
        <f t="shared" si="24"/>
        <v>0.94825733287167979</v>
      </c>
      <c r="I245" s="102">
        <v>222389</v>
      </c>
      <c r="J245" s="74" t="e">
        <f>#REF!/K245</f>
        <v>#REF!</v>
      </c>
      <c r="K245" s="73">
        <v>236070</v>
      </c>
    </row>
    <row r="246" spans="1:11">
      <c r="A246" s="103" t="s">
        <v>243</v>
      </c>
      <c r="B246" s="103" t="s">
        <v>796</v>
      </c>
      <c r="C246" s="102">
        <f>VLOOKUP(A246,'FY18 District Allocations'!$A$4:$K$409,11,0)</f>
        <v>42442.68</v>
      </c>
      <c r="D246" s="106">
        <f t="shared" si="20"/>
        <v>1.0535520134877916</v>
      </c>
      <c r="E246" s="105">
        <v>40285.32</v>
      </c>
      <c r="F246" s="106">
        <f t="shared" si="22"/>
        <v>1.2010052768088721</v>
      </c>
      <c r="G246" s="102">
        <v>33543</v>
      </c>
      <c r="H246" s="127">
        <f t="shared" si="24"/>
        <v>1.3497645969981087</v>
      </c>
      <c r="I246" s="102">
        <v>24851</v>
      </c>
      <c r="J246" s="74" t="e">
        <f>#REF!/K246</f>
        <v>#REF!</v>
      </c>
      <c r="K246" s="73">
        <v>25447</v>
      </c>
    </row>
    <row r="247" spans="1:11">
      <c r="A247" s="103" t="s">
        <v>244</v>
      </c>
      <c r="B247" s="103" t="s">
        <v>797</v>
      </c>
      <c r="C247" s="102">
        <f>VLOOKUP(A247,'FY18 District Allocations'!$A$4:$K$409,11,0)</f>
        <v>103204.82</v>
      </c>
      <c r="D247" s="106">
        <f t="shared" si="20"/>
        <v>0.95928214098056186</v>
      </c>
      <c r="E247" s="105">
        <v>107585.47</v>
      </c>
      <c r="F247" s="106">
        <f t="shared" si="22"/>
        <v>0.90266868591948723</v>
      </c>
      <c r="G247" s="102">
        <v>119186</v>
      </c>
      <c r="H247" s="127">
        <f t="shared" si="24"/>
        <v>0.94885002109687844</v>
      </c>
      <c r="I247" s="102">
        <v>125611</v>
      </c>
      <c r="J247" s="74" t="e">
        <f>#REF!/K247</f>
        <v>#REF!</v>
      </c>
      <c r="K247" s="73">
        <v>131441</v>
      </c>
    </row>
    <row r="248" spans="1:11">
      <c r="A248" s="103" t="s">
        <v>245</v>
      </c>
      <c r="B248" s="103" t="s">
        <v>798</v>
      </c>
      <c r="C248" s="102">
        <f>VLOOKUP(A248,'FY18 District Allocations'!$A$4:$K$409,11,0)</f>
        <v>244583.31</v>
      </c>
      <c r="D248" s="106">
        <f t="shared" si="20"/>
        <v>0.96062760520758539</v>
      </c>
      <c r="E248" s="105">
        <v>254607.83</v>
      </c>
      <c r="F248" s="106">
        <f t="shared" si="22"/>
        <v>1.0573019696107704</v>
      </c>
      <c r="G248" s="102">
        <v>240809</v>
      </c>
      <c r="H248" s="127">
        <f t="shared" si="24"/>
        <v>0.9035679845708775</v>
      </c>
      <c r="I248" s="102">
        <v>266509</v>
      </c>
      <c r="J248" s="74" t="e">
        <f>#REF!/K248</f>
        <v>#REF!</v>
      </c>
      <c r="K248" s="73">
        <v>252367</v>
      </c>
    </row>
    <row r="249" spans="1:11">
      <c r="A249" s="103" t="s">
        <v>498</v>
      </c>
      <c r="B249" s="103" t="s">
        <v>799</v>
      </c>
      <c r="C249" s="102">
        <f>VLOOKUP(A249,'FY18 District Allocations'!$A$4:$K$409,11,0)</f>
        <v>243510.62</v>
      </c>
      <c r="D249" s="106">
        <f t="shared" si="20"/>
        <v>0.94999999414809921</v>
      </c>
      <c r="E249" s="105">
        <v>256326.97</v>
      </c>
      <c r="F249" s="106">
        <f t="shared" si="22"/>
        <v>1.1691241841393496</v>
      </c>
      <c r="G249" s="102">
        <v>219247</v>
      </c>
      <c r="H249" s="127">
        <f t="shared" si="24"/>
        <v>1.159558489089159</v>
      </c>
      <c r="I249" s="102">
        <v>189078</v>
      </c>
      <c r="J249" s="74" t="e">
        <f>#REF!/K249</f>
        <v>#REF!</v>
      </c>
      <c r="K249" s="73">
        <v>123330</v>
      </c>
    </row>
    <row r="250" spans="1:11">
      <c r="A250" s="103" t="s">
        <v>246</v>
      </c>
      <c r="B250" s="103" t="s">
        <v>894</v>
      </c>
      <c r="C250" s="102">
        <f>VLOOKUP(A250,'FY18 District Allocations'!$A$4:$K$409,11,0)</f>
        <v>39364.339999999997</v>
      </c>
      <c r="D250" s="106">
        <f t="shared" si="20"/>
        <v>0.9134603358035347</v>
      </c>
      <c r="E250" s="105">
        <v>43093.65</v>
      </c>
      <c r="F250" s="106">
        <f t="shared" si="22"/>
        <v>0.85293424906974902</v>
      </c>
      <c r="G250" s="102">
        <v>50524</v>
      </c>
      <c r="H250" s="127">
        <f t="shared" si="24"/>
        <v>1.2748284214775938</v>
      </c>
      <c r="I250" s="102">
        <v>39632</v>
      </c>
      <c r="J250" s="74" t="e">
        <f>#REF!/K250</f>
        <v>#REF!</v>
      </c>
      <c r="K250" s="73">
        <v>19982</v>
      </c>
    </row>
    <row r="251" spans="1:11">
      <c r="A251" s="103" t="s">
        <v>247</v>
      </c>
      <c r="B251" s="103" t="s">
        <v>895</v>
      </c>
      <c r="C251" s="102">
        <f>VLOOKUP(A251,'FY18 District Allocations'!$A$4:$K$409,11,0)</f>
        <v>160164.19</v>
      </c>
      <c r="D251" s="106">
        <f t="shared" si="20"/>
        <v>0.94999996737722814</v>
      </c>
      <c r="E251" s="105">
        <v>168593.89</v>
      </c>
      <c r="F251" s="106">
        <f t="shared" si="22"/>
        <v>0.99496532839176866</v>
      </c>
      <c r="G251" s="102">
        <v>169447</v>
      </c>
      <c r="H251" s="127">
        <f t="shared" si="24"/>
        <v>1.0223416835601893</v>
      </c>
      <c r="I251" s="102">
        <v>165744</v>
      </c>
      <c r="J251" s="74" t="e">
        <f>#REF!/K251</f>
        <v>#REF!</v>
      </c>
      <c r="K251" s="73">
        <v>171045</v>
      </c>
    </row>
    <row r="252" spans="1:11">
      <c r="A252" s="103" t="s">
        <v>248</v>
      </c>
      <c r="B252" s="103" t="s">
        <v>800</v>
      </c>
      <c r="C252" s="102">
        <f>VLOOKUP(A252,'FY18 District Allocations'!$A$4:$K$409,11,0)</f>
        <v>163464.26</v>
      </c>
      <c r="D252" s="106">
        <f t="shared" si="20"/>
        <v>0.89999997797683784</v>
      </c>
      <c r="E252" s="105">
        <v>181626.96</v>
      </c>
      <c r="F252" s="106">
        <f t="shared" si="22"/>
        <v>0.95236750895333777</v>
      </c>
      <c r="G252" s="102">
        <v>190711</v>
      </c>
      <c r="H252" s="127">
        <f t="shared" si="24"/>
        <v>0.99235096081298357</v>
      </c>
      <c r="I252" s="102">
        <v>192181</v>
      </c>
      <c r="J252" s="74" t="e">
        <f>#REF!/K252</f>
        <v>#REF!</v>
      </c>
      <c r="K252" s="73">
        <v>211874</v>
      </c>
    </row>
    <row r="253" spans="1:11">
      <c r="A253" s="103" t="s">
        <v>249</v>
      </c>
      <c r="B253" s="103" t="s">
        <v>801</v>
      </c>
      <c r="C253" s="102">
        <f>VLOOKUP(A253,'FY18 District Allocations'!$A$4:$K$409,11,0)</f>
        <v>325270.21000000002</v>
      </c>
      <c r="D253" s="106">
        <f t="shared" si="20"/>
        <v>1.1522053132404519</v>
      </c>
      <c r="E253" s="105">
        <v>282302.3</v>
      </c>
      <c r="F253" s="106">
        <f t="shared" si="22"/>
        <v>0.9852726841219871</v>
      </c>
      <c r="G253" s="102">
        <v>286522</v>
      </c>
      <c r="H253" s="127">
        <f t="shared" si="24"/>
        <v>0.95377302277894471</v>
      </c>
      <c r="I253" s="102">
        <v>300409</v>
      </c>
      <c r="J253" s="74" t="e">
        <f>#REF!/K253</f>
        <v>#REF!</v>
      </c>
      <c r="K253" s="73">
        <v>322025</v>
      </c>
    </row>
    <row r="254" spans="1:11">
      <c r="A254" s="103" t="s">
        <v>802</v>
      </c>
      <c r="B254" s="103" t="s">
        <v>803</v>
      </c>
      <c r="C254" s="102">
        <f>VLOOKUP(A254,'FY18 District Allocations'!$A$4:$K$409,11,0)</f>
        <v>152124.76</v>
      </c>
      <c r="D254" s="106">
        <f t="shared" si="20"/>
        <v>0.90000000591619678</v>
      </c>
      <c r="E254" s="105">
        <v>169027.51</v>
      </c>
      <c r="F254" s="106">
        <f t="shared" si="22"/>
        <v>1.207416976805652</v>
      </c>
      <c r="G254" s="102">
        <v>139991</v>
      </c>
      <c r="H254" s="127">
        <f t="shared" si="24"/>
        <v>1.1836460332625918</v>
      </c>
      <c r="I254" s="102">
        <v>118271</v>
      </c>
      <c r="J254" s="74" t="e">
        <f>#REF!/K254</f>
        <v>#REF!</v>
      </c>
      <c r="K254" s="73">
        <v>72671</v>
      </c>
    </row>
    <row r="255" spans="1:11">
      <c r="A255" s="103" t="s">
        <v>250</v>
      </c>
      <c r="B255" s="103" t="s">
        <v>804</v>
      </c>
      <c r="C255" s="102">
        <f>VLOOKUP(A255,'FY18 District Allocations'!$A$4:$K$409,11,0)</f>
        <v>82722</v>
      </c>
      <c r="D255" s="106">
        <f t="shared" si="20"/>
        <v>0.90000003263944417</v>
      </c>
      <c r="E255" s="105">
        <v>91913.33</v>
      </c>
      <c r="F255" s="106">
        <f t="shared" si="22"/>
        <v>0.90277501669744231</v>
      </c>
      <c r="G255" s="102">
        <v>101812</v>
      </c>
      <c r="H255" s="127">
        <f t="shared" si="24"/>
        <v>1.3133642930856553</v>
      </c>
      <c r="I255" s="102">
        <v>77520</v>
      </c>
      <c r="J255" s="74" t="e">
        <f>#REF!/K255</f>
        <v>#REF!</v>
      </c>
      <c r="K255" s="73">
        <v>89621</v>
      </c>
    </row>
    <row r="256" spans="1:11">
      <c r="A256" s="103" t="s">
        <v>251</v>
      </c>
      <c r="B256" s="103" t="s">
        <v>896</v>
      </c>
      <c r="C256" s="102">
        <f>VLOOKUP(A256,'FY18 District Allocations'!$A$4:$K$409,11,0)</f>
        <v>994440.89</v>
      </c>
      <c r="D256" s="106">
        <f t="shared" si="20"/>
        <v>1.0412174921241011</v>
      </c>
      <c r="E256" s="105">
        <v>955075.09</v>
      </c>
      <c r="F256" s="106">
        <f t="shared" si="22"/>
        <v>3.2223593576031577</v>
      </c>
      <c r="G256" s="102">
        <v>296390</v>
      </c>
      <c r="H256" s="127">
        <f t="shared" si="24"/>
        <v>0.90358121682717663</v>
      </c>
      <c r="I256" s="102">
        <v>328017</v>
      </c>
      <c r="J256" s="74" t="e">
        <f>#REF!/K256</f>
        <v>#REF!</v>
      </c>
      <c r="K256" s="73">
        <v>340984</v>
      </c>
    </row>
    <row r="257" spans="1:11">
      <c r="A257" s="103" t="s">
        <v>252</v>
      </c>
      <c r="B257" s="103" t="s">
        <v>805</v>
      </c>
      <c r="C257" s="102">
        <f>VLOOKUP(A257,'FY18 District Allocations'!$A$4:$K$409,11,0)</f>
        <v>472705.22</v>
      </c>
      <c r="D257" s="106">
        <f t="shared" si="20"/>
        <v>0.97171947264028324</v>
      </c>
      <c r="E257" s="105">
        <v>486462.64</v>
      </c>
      <c r="F257" s="106">
        <f t="shared" si="22"/>
        <v>1.1495760302670104</v>
      </c>
      <c r="G257" s="102">
        <v>423167</v>
      </c>
      <c r="H257" s="127">
        <f t="shared" si="24"/>
        <v>1.1945771228545619</v>
      </c>
      <c r="I257" s="102">
        <v>354240</v>
      </c>
      <c r="J257" s="74" t="e">
        <f>#REF!/K257</f>
        <v>#REF!</v>
      </c>
      <c r="K257" s="73">
        <v>265944</v>
      </c>
    </row>
    <row r="258" spans="1:11">
      <c r="A258" s="103" t="s">
        <v>253</v>
      </c>
      <c r="B258" s="103" t="s">
        <v>806</v>
      </c>
      <c r="C258" s="102">
        <f>VLOOKUP(A258,'FY18 District Allocations'!$A$4:$K$409,11,0)</f>
        <v>14623.07</v>
      </c>
      <c r="D258" s="106"/>
      <c r="E258" s="105">
        <v>0</v>
      </c>
      <c r="F258" s="128" t="s">
        <v>922</v>
      </c>
      <c r="G258" s="102">
        <v>0</v>
      </c>
      <c r="H258" s="128"/>
      <c r="I258" s="102">
        <v>0</v>
      </c>
      <c r="J258" s="74" t="e">
        <f>#REF!/K258</f>
        <v>#REF!</v>
      </c>
      <c r="K258" s="73">
        <v>11406</v>
      </c>
    </row>
    <row r="259" spans="1:11">
      <c r="A259" s="103" t="s">
        <v>807</v>
      </c>
      <c r="B259" s="103" t="s">
        <v>808</v>
      </c>
      <c r="C259" s="102">
        <f>VLOOKUP(A259,'FY18 District Allocations'!$A$4:$K$409,11,0)</f>
        <v>125132.87</v>
      </c>
      <c r="D259" s="106">
        <f t="shared" si="20"/>
        <v>0.97551370965642081</v>
      </c>
      <c r="E259" s="105">
        <v>128273.82</v>
      </c>
      <c r="F259" s="106">
        <f t="shared" ref="F259:F270" si="25">E259/G259</f>
        <v>1.0461596555042654</v>
      </c>
      <c r="G259" s="102">
        <v>122614</v>
      </c>
      <c r="H259" s="127">
        <f t="shared" ref="H259:H270" si="26">G259/I259</f>
        <v>1.1284500768473269</v>
      </c>
      <c r="I259" s="102">
        <v>108657</v>
      </c>
      <c r="J259" s="74" t="e">
        <f>#REF!/K259</f>
        <v>#REF!</v>
      </c>
      <c r="K259" s="73">
        <v>70447</v>
      </c>
    </row>
    <row r="260" spans="1:11">
      <c r="A260" s="103" t="s">
        <v>254</v>
      </c>
      <c r="B260" s="103" t="s">
        <v>809</v>
      </c>
      <c r="C260" s="102">
        <f>VLOOKUP(A260,'FY18 District Allocations'!$A$4:$K$409,11,0)</f>
        <v>21153.31</v>
      </c>
      <c r="D260" s="106">
        <f t="shared" si="20"/>
        <v>0.85000024109708816</v>
      </c>
      <c r="E260" s="105">
        <v>24886.240000000002</v>
      </c>
      <c r="F260" s="106">
        <f t="shared" si="25"/>
        <v>0.87797636267419299</v>
      </c>
      <c r="G260" s="102">
        <v>28345</v>
      </c>
      <c r="H260" s="127">
        <f t="shared" si="26"/>
        <v>1.3648401386748845</v>
      </c>
      <c r="I260" s="102">
        <v>20768</v>
      </c>
      <c r="J260" s="74" t="e">
        <f>#REF!/K260</f>
        <v>#REF!</v>
      </c>
      <c r="K260" s="73">
        <v>20536</v>
      </c>
    </row>
    <row r="261" spans="1:11">
      <c r="A261" s="103" t="s">
        <v>255</v>
      </c>
      <c r="B261" s="103" t="s">
        <v>810</v>
      </c>
      <c r="C261" s="102">
        <f>VLOOKUP(A261,'FY18 District Allocations'!$A$4:$K$409,11,0)</f>
        <v>26076.31</v>
      </c>
      <c r="D261" s="106">
        <f t="shared" ref="D261:D324" si="27">C261/E261</f>
        <v>0.85000004889495773</v>
      </c>
      <c r="E261" s="105">
        <v>30678.01</v>
      </c>
      <c r="F261" s="106">
        <f t="shared" si="25"/>
        <v>0.47180243913692077</v>
      </c>
      <c r="G261" s="102">
        <v>65023</v>
      </c>
      <c r="H261" s="127">
        <f t="shared" si="26"/>
        <v>1.5022410128453931</v>
      </c>
      <c r="I261" s="102">
        <v>43284</v>
      </c>
      <c r="J261" s="74" t="e">
        <f>#REF!/K261</f>
        <v>#REF!</v>
      </c>
      <c r="K261" s="73">
        <v>22351</v>
      </c>
    </row>
    <row r="262" spans="1:11">
      <c r="A262" s="103" t="s">
        <v>256</v>
      </c>
      <c r="B262" s="103" t="s">
        <v>811</v>
      </c>
      <c r="C262" s="102">
        <f>VLOOKUP(A262,'FY18 District Allocations'!$A$4:$K$409,11,0)</f>
        <v>122225.27</v>
      </c>
      <c r="D262" s="106">
        <f t="shared" si="27"/>
        <v>0.90000003681726526</v>
      </c>
      <c r="E262" s="105">
        <v>135805.85</v>
      </c>
      <c r="F262" s="106">
        <f t="shared" si="25"/>
        <v>0.93550172557501954</v>
      </c>
      <c r="G262" s="102">
        <v>145169</v>
      </c>
      <c r="H262" s="127">
        <f t="shared" si="26"/>
        <v>1.0893584769737583</v>
      </c>
      <c r="I262" s="102">
        <v>133261</v>
      </c>
      <c r="J262" s="74" t="e">
        <f>#REF!/K262</f>
        <v>#REF!</v>
      </c>
      <c r="K262" s="73">
        <v>144440</v>
      </c>
    </row>
    <row r="263" spans="1:11">
      <c r="A263" s="103" t="s">
        <v>257</v>
      </c>
      <c r="B263" s="103" t="s">
        <v>897</v>
      </c>
      <c r="C263" s="102">
        <f>VLOOKUP(A263,'FY18 District Allocations'!$A$4:$K$409,11,0)</f>
        <v>213473.26</v>
      </c>
      <c r="D263" s="106">
        <f t="shared" si="27"/>
        <v>1.0175832283565946</v>
      </c>
      <c r="E263" s="105">
        <v>209784.57</v>
      </c>
      <c r="F263" s="106">
        <f t="shared" si="25"/>
        <v>1.0508669538646496</v>
      </c>
      <c r="G263" s="102">
        <v>199630</v>
      </c>
      <c r="H263" s="127">
        <f t="shared" si="26"/>
        <v>0.95463305231042905</v>
      </c>
      <c r="I263" s="102">
        <v>209117</v>
      </c>
      <c r="J263" s="74" t="e">
        <f>#REF!/K263</f>
        <v>#REF!</v>
      </c>
      <c r="K263" s="73">
        <v>218109</v>
      </c>
    </row>
    <row r="264" spans="1:11">
      <c r="A264" s="103" t="s">
        <v>258</v>
      </c>
      <c r="B264" s="103" t="s">
        <v>812</v>
      </c>
      <c r="C264" s="102">
        <f>VLOOKUP(A264,'FY18 District Allocations'!$A$4:$K$409,11,0)</f>
        <v>240424.04</v>
      </c>
      <c r="D264" s="106">
        <f t="shared" si="27"/>
        <v>1.2082786755815718</v>
      </c>
      <c r="E264" s="105">
        <v>198980.62</v>
      </c>
      <c r="F264" s="106">
        <f t="shared" si="25"/>
        <v>1.0776855126545599</v>
      </c>
      <c r="G264" s="102">
        <v>184637</v>
      </c>
      <c r="H264" s="127">
        <f t="shared" si="26"/>
        <v>1.2979024026768267</v>
      </c>
      <c r="I264" s="102">
        <v>142258</v>
      </c>
      <c r="J264" s="74" t="e">
        <f>#REF!/K264</f>
        <v>#REF!</v>
      </c>
      <c r="K264" s="73">
        <v>92130</v>
      </c>
    </row>
    <row r="265" spans="1:11">
      <c r="A265" s="103" t="s">
        <v>259</v>
      </c>
      <c r="B265" s="103" t="s">
        <v>813</v>
      </c>
      <c r="C265" s="102">
        <f>VLOOKUP(A265,'FY18 District Allocations'!$A$4:$K$409,11,0)</f>
        <v>231433.75</v>
      </c>
      <c r="D265" s="106">
        <f t="shared" si="27"/>
        <v>1.2790021458017822</v>
      </c>
      <c r="E265" s="105">
        <v>180948.68</v>
      </c>
      <c r="F265" s="106">
        <f t="shared" si="25"/>
        <v>0.90181700382259566</v>
      </c>
      <c r="G265" s="102">
        <v>200649</v>
      </c>
      <c r="H265" s="127">
        <f t="shared" si="26"/>
        <v>0.90356383745226598</v>
      </c>
      <c r="I265" s="102">
        <v>222064</v>
      </c>
      <c r="J265" s="74" t="e">
        <f>#REF!/K265</f>
        <v>#REF!</v>
      </c>
      <c r="K265" s="73">
        <v>105146</v>
      </c>
    </row>
    <row r="266" spans="1:11">
      <c r="A266" s="103" t="s">
        <v>260</v>
      </c>
      <c r="B266" s="103" t="s">
        <v>814</v>
      </c>
      <c r="C266" s="102">
        <f>VLOOKUP(A266,'FY18 District Allocations'!$A$4:$K$409,11,0)</f>
        <v>173006.32</v>
      </c>
      <c r="D266" s="106">
        <f t="shared" si="27"/>
        <v>1.0616089943591962</v>
      </c>
      <c r="E266" s="105">
        <v>162966.14000000001</v>
      </c>
      <c r="F266" s="106">
        <f t="shared" si="25"/>
        <v>0.97514444710387749</v>
      </c>
      <c r="G266" s="102">
        <v>167120</v>
      </c>
      <c r="H266" s="127">
        <f t="shared" si="26"/>
        <v>0.97429589165680441</v>
      </c>
      <c r="I266" s="102">
        <v>171529</v>
      </c>
      <c r="J266" s="74" t="e">
        <f>#REF!/K266</f>
        <v>#REF!</v>
      </c>
      <c r="K266" s="73">
        <v>162811</v>
      </c>
    </row>
    <row r="267" spans="1:11">
      <c r="A267" s="103" t="s">
        <v>261</v>
      </c>
      <c r="B267" s="103" t="s">
        <v>815</v>
      </c>
      <c r="C267" s="102">
        <f>VLOOKUP(A267,'FY18 District Allocations'!$A$4:$K$409,11,0)</f>
        <v>642832.16</v>
      </c>
      <c r="D267" s="106">
        <f t="shared" si="27"/>
        <v>1.0488982403899016</v>
      </c>
      <c r="E267" s="105">
        <v>612864.18000000005</v>
      </c>
      <c r="F267" s="106">
        <f t="shared" si="25"/>
        <v>0.90192076643463681</v>
      </c>
      <c r="G267" s="102">
        <v>679510</v>
      </c>
      <c r="H267" s="127">
        <f t="shared" si="26"/>
        <v>0.90357608743349604</v>
      </c>
      <c r="I267" s="102">
        <v>752023</v>
      </c>
      <c r="J267" s="74" t="e">
        <f>#REF!/K267</f>
        <v>#REF!</v>
      </c>
      <c r="K267" s="73">
        <v>710950</v>
      </c>
    </row>
    <row r="268" spans="1:11">
      <c r="A268" s="103" t="s">
        <v>262</v>
      </c>
      <c r="B268" s="103" t="s">
        <v>816</v>
      </c>
      <c r="C268" s="102">
        <f>VLOOKUP(A268,'FY18 District Allocations'!$A$4:$K$409,11,0)</f>
        <v>238965.8</v>
      </c>
      <c r="D268" s="106">
        <f t="shared" si="27"/>
        <v>0.89999998493508293</v>
      </c>
      <c r="E268" s="105">
        <v>265517.56</v>
      </c>
      <c r="F268" s="106">
        <f t="shared" si="25"/>
        <v>1.1318318264554053</v>
      </c>
      <c r="G268" s="102">
        <v>234591</v>
      </c>
      <c r="H268" s="127">
        <f t="shared" si="26"/>
        <v>0.90357979231504026</v>
      </c>
      <c r="I268" s="102">
        <v>259624</v>
      </c>
      <c r="J268" s="74" t="e">
        <f>#REF!/K268</f>
        <v>#REF!</v>
      </c>
      <c r="K268" s="73">
        <v>302130</v>
      </c>
    </row>
    <row r="269" spans="1:11">
      <c r="A269" s="103" t="s">
        <v>263</v>
      </c>
      <c r="B269" s="103" t="s">
        <v>817</v>
      </c>
      <c r="C269" s="102">
        <f>VLOOKUP(A269,'FY18 District Allocations'!$A$4:$K$409,11,0)</f>
        <v>499905.35</v>
      </c>
      <c r="D269" s="106">
        <f t="shared" si="27"/>
        <v>1.1069648535445149</v>
      </c>
      <c r="E269" s="105">
        <v>451600.02</v>
      </c>
      <c r="F269" s="106">
        <f t="shared" si="25"/>
        <v>0.90223104385889563</v>
      </c>
      <c r="G269" s="102">
        <v>500537</v>
      </c>
      <c r="H269" s="127">
        <f t="shared" si="26"/>
        <v>0.91047615929335535</v>
      </c>
      <c r="I269" s="102">
        <v>549753</v>
      </c>
      <c r="J269" s="74" t="e">
        <f>#REF!/K269</f>
        <v>#REF!</v>
      </c>
      <c r="K269" s="73">
        <v>523162</v>
      </c>
    </row>
    <row r="270" spans="1:11">
      <c r="A270" s="103" t="s">
        <v>264</v>
      </c>
      <c r="B270" s="103" t="s">
        <v>818</v>
      </c>
      <c r="C270" s="102">
        <f>VLOOKUP(A270,'FY18 District Allocations'!$A$4:$K$409,11,0)</f>
        <v>118005.05</v>
      </c>
      <c r="D270" s="106">
        <f t="shared" si="27"/>
        <v>1.1848108329646856</v>
      </c>
      <c r="E270" s="105">
        <v>99598.22</v>
      </c>
      <c r="F270" s="106">
        <f t="shared" si="25"/>
        <v>1.063992607469447</v>
      </c>
      <c r="G270" s="102">
        <v>93608</v>
      </c>
      <c r="H270" s="127">
        <f t="shared" si="26"/>
        <v>3.0530984996738422</v>
      </c>
      <c r="I270" s="102">
        <v>30660</v>
      </c>
      <c r="J270" s="74" t="e">
        <f>#REF!/K270</f>
        <v>#REF!</v>
      </c>
      <c r="K270" s="73">
        <v>64205</v>
      </c>
    </row>
    <row r="271" spans="1:11">
      <c r="A271" s="103" t="s">
        <v>265</v>
      </c>
      <c r="B271" s="103" t="s">
        <v>819</v>
      </c>
      <c r="C271" s="102">
        <f>VLOOKUP(A271,'FY18 District Allocations'!$A$4:$K$409,11,0)</f>
        <v>5318.5</v>
      </c>
      <c r="D271" s="106"/>
      <c r="E271" s="105">
        <v>0</v>
      </c>
      <c r="F271" s="106"/>
      <c r="G271" s="102">
        <v>0</v>
      </c>
      <c r="H271" s="127"/>
      <c r="I271" s="102">
        <v>0</v>
      </c>
      <c r="J271" s="74"/>
      <c r="K271" s="73">
        <v>0</v>
      </c>
    </row>
    <row r="272" spans="1:11">
      <c r="A272" s="103" t="s">
        <v>266</v>
      </c>
      <c r="B272" s="103" t="s">
        <v>820</v>
      </c>
      <c r="C272" s="102">
        <f>VLOOKUP(A272,'FY18 District Allocations'!$A$4:$K$409,11,0)</f>
        <v>264368.86</v>
      </c>
      <c r="D272" s="106">
        <f t="shared" si="27"/>
        <v>1.08594853271031</v>
      </c>
      <c r="E272" s="105">
        <v>243445.11</v>
      </c>
      <c r="F272" s="106">
        <f t="shared" ref="F272:F282" si="28">E272/G272</f>
        <v>1.1799966555183945</v>
      </c>
      <c r="G272" s="102">
        <v>206310</v>
      </c>
      <c r="H272" s="127">
        <f t="shared" ref="H272:H282" si="29">G272/I272</f>
        <v>0.92844606453354939</v>
      </c>
      <c r="I272" s="102">
        <v>222210</v>
      </c>
      <c r="J272" s="74" t="e">
        <f>#REF!/K272</f>
        <v>#REF!</v>
      </c>
      <c r="K272" s="73">
        <v>222101</v>
      </c>
    </row>
    <row r="273" spans="1:11">
      <c r="A273" s="103" t="s">
        <v>267</v>
      </c>
      <c r="B273" s="103" t="s">
        <v>898</v>
      </c>
      <c r="C273" s="102">
        <f>VLOOKUP(A273,'FY18 District Allocations'!$A$4:$K$409,11,0)</f>
        <v>16068.13</v>
      </c>
      <c r="D273" s="106">
        <f t="shared" si="27"/>
        <v>1.2297355110425039</v>
      </c>
      <c r="E273" s="105">
        <v>13066.33</v>
      </c>
      <c r="F273" s="106">
        <f t="shared" si="28"/>
        <v>0.85322776544338508</v>
      </c>
      <c r="G273" s="102">
        <v>15314</v>
      </c>
      <c r="H273" s="127">
        <f t="shared" si="29"/>
        <v>0.98640901771336553</v>
      </c>
      <c r="I273" s="102">
        <v>15525</v>
      </c>
      <c r="J273" s="74" t="e">
        <f>#REF!/K273</f>
        <v>#REF!</v>
      </c>
      <c r="K273" s="73">
        <v>14909</v>
      </c>
    </row>
    <row r="274" spans="1:11">
      <c r="A274" s="103" t="s">
        <v>268</v>
      </c>
      <c r="B274" s="103" t="s">
        <v>899</v>
      </c>
      <c r="C274" s="102">
        <f>VLOOKUP(A274,'FY18 District Allocations'!$A$4:$K$409,11,0)</f>
        <v>274606.94</v>
      </c>
      <c r="D274" s="106">
        <f t="shared" si="27"/>
        <v>1.0952016900935928</v>
      </c>
      <c r="E274" s="105">
        <v>250736.41</v>
      </c>
      <c r="F274" s="106">
        <f t="shared" si="28"/>
        <v>0.9997623965294502</v>
      </c>
      <c r="G274" s="102">
        <v>250796</v>
      </c>
      <c r="H274" s="127">
        <f t="shared" si="29"/>
        <v>0.95044927256121359</v>
      </c>
      <c r="I274" s="102">
        <v>263871</v>
      </c>
      <c r="J274" s="74" t="e">
        <f>#REF!/K274</f>
        <v>#REF!</v>
      </c>
      <c r="K274" s="73">
        <v>196696</v>
      </c>
    </row>
    <row r="275" spans="1:11">
      <c r="A275" s="103" t="s">
        <v>269</v>
      </c>
      <c r="B275" s="103" t="s">
        <v>821</v>
      </c>
      <c r="C275" s="102">
        <f>VLOOKUP(A275,'FY18 District Allocations'!$A$4:$K$409,11,0)</f>
        <v>622933.1</v>
      </c>
      <c r="D275" s="106">
        <f t="shared" si="27"/>
        <v>0.95000000381260841</v>
      </c>
      <c r="E275" s="105">
        <v>655719.05000000005</v>
      </c>
      <c r="F275" s="106">
        <f t="shared" si="28"/>
        <v>0.95197306910569113</v>
      </c>
      <c r="G275" s="102">
        <v>688800</v>
      </c>
      <c r="H275" s="127">
        <f t="shared" si="29"/>
        <v>0.98253602132822093</v>
      </c>
      <c r="I275" s="102">
        <v>701043</v>
      </c>
      <c r="J275" s="74" t="e">
        <f>#REF!/K275</f>
        <v>#REF!</v>
      </c>
      <c r="K275" s="73">
        <v>752253</v>
      </c>
    </row>
    <row r="276" spans="1:11">
      <c r="A276" s="103" t="s">
        <v>270</v>
      </c>
      <c r="B276" s="103" t="s">
        <v>822</v>
      </c>
      <c r="C276" s="102">
        <f>VLOOKUP(A276,'FY18 District Allocations'!$A$4:$K$409,11,0)</f>
        <v>367313.9</v>
      </c>
      <c r="D276" s="106">
        <f t="shared" si="27"/>
        <v>0.95000000129317186</v>
      </c>
      <c r="E276" s="105">
        <v>386646.21</v>
      </c>
      <c r="F276" s="106">
        <f t="shared" si="28"/>
        <v>0.95222267920383408</v>
      </c>
      <c r="G276" s="102">
        <v>406046</v>
      </c>
      <c r="H276" s="127">
        <f t="shared" si="29"/>
        <v>1.0076058176440081</v>
      </c>
      <c r="I276" s="102">
        <v>402981</v>
      </c>
      <c r="J276" s="74" t="e">
        <f>#REF!/K276</f>
        <v>#REF!</v>
      </c>
      <c r="K276" s="73">
        <v>405117</v>
      </c>
    </row>
    <row r="277" spans="1:11">
      <c r="A277" s="103" t="s">
        <v>271</v>
      </c>
      <c r="B277" s="103" t="s">
        <v>823</v>
      </c>
      <c r="C277" s="102">
        <f>VLOOKUP(A277,'FY18 District Allocations'!$A$4:$K$409,11,0)</f>
        <v>32741.05</v>
      </c>
      <c r="D277" s="106">
        <f t="shared" si="27"/>
        <v>1.0289375476308324</v>
      </c>
      <c r="E277" s="105">
        <v>31820.25</v>
      </c>
      <c r="F277" s="106">
        <f t="shared" si="28"/>
        <v>0.86581002394427509</v>
      </c>
      <c r="G277" s="102">
        <v>36752</v>
      </c>
      <c r="H277" s="127">
        <f t="shared" si="29"/>
        <v>1.2021457542849667</v>
      </c>
      <c r="I277" s="102">
        <v>30572</v>
      </c>
      <c r="J277" s="74" t="e">
        <f>#REF!/K277</f>
        <v>#REF!</v>
      </c>
      <c r="K277" s="73">
        <v>34875</v>
      </c>
    </row>
    <row r="278" spans="1:11">
      <c r="A278" s="103" t="s">
        <v>272</v>
      </c>
      <c r="B278" s="103" t="s">
        <v>824</v>
      </c>
      <c r="C278" s="102">
        <f>VLOOKUP(A278,'FY18 District Allocations'!$A$4:$K$409,11,0)</f>
        <v>275024.12</v>
      </c>
      <c r="D278" s="106">
        <f t="shared" si="27"/>
        <v>0.90000001636220162</v>
      </c>
      <c r="E278" s="105">
        <v>305582.34999999998</v>
      </c>
      <c r="F278" s="106">
        <f t="shared" si="28"/>
        <v>0.92155850696486352</v>
      </c>
      <c r="G278" s="102">
        <v>331593</v>
      </c>
      <c r="H278" s="127">
        <f t="shared" si="29"/>
        <v>0.90803115193138684</v>
      </c>
      <c r="I278" s="102">
        <v>365178</v>
      </c>
      <c r="J278" s="74" t="e">
        <f>#REF!/K278</f>
        <v>#REF!</v>
      </c>
      <c r="K278" s="73">
        <v>401706</v>
      </c>
    </row>
    <row r="279" spans="1:11">
      <c r="A279" s="103" t="s">
        <v>273</v>
      </c>
      <c r="B279" s="103" t="s">
        <v>825</v>
      </c>
      <c r="C279" s="102">
        <f>VLOOKUP(A279,'FY18 District Allocations'!$A$4:$K$409,11,0)</f>
        <v>52108.99</v>
      </c>
      <c r="D279" s="106">
        <f t="shared" si="27"/>
        <v>0.89999996545701744</v>
      </c>
      <c r="E279" s="105">
        <v>57898.879999999997</v>
      </c>
      <c r="F279" s="106">
        <f t="shared" si="28"/>
        <v>0.9023999002509312</v>
      </c>
      <c r="G279" s="102">
        <v>64161</v>
      </c>
      <c r="H279" s="127">
        <f t="shared" si="29"/>
        <v>1.5570790661554144</v>
      </c>
      <c r="I279" s="102">
        <v>41206</v>
      </c>
      <c r="J279" s="74" t="e">
        <f>#REF!/K279</f>
        <v>#REF!</v>
      </c>
      <c r="K279" s="73">
        <v>44745</v>
      </c>
    </row>
    <row r="280" spans="1:11">
      <c r="A280" s="103" t="s">
        <v>826</v>
      </c>
      <c r="B280" s="103" t="s">
        <v>827</v>
      </c>
      <c r="C280" s="102">
        <f>VLOOKUP(A280,'FY18 District Allocations'!$A$4:$K$409,11,0)</f>
        <v>453423.2</v>
      </c>
      <c r="D280" s="106">
        <f t="shared" si="27"/>
        <v>0.94999999790482714</v>
      </c>
      <c r="E280" s="105">
        <v>477287.58</v>
      </c>
      <c r="F280" s="106">
        <f t="shared" si="28"/>
        <v>1.5404224733896632</v>
      </c>
      <c r="G280" s="102">
        <v>309842</v>
      </c>
      <c r="H280" s="127">
        <f t="shared" si="29"/>
        <v>1.4770206173280895</v>
      </c>
      <c r="I280" s="102">
        <v>209775</v>
      </c>
      <c r="J280" s="74" t="e">
        <f>#REF!/K280</f>
        <v>#REF!</v>
      </c>
      <c r="K280" s="73">
        <v>54197</v>
      </c>
    </row>
    <row r="281" spans="1:11">
      <c r="A281" s="103" t="s">
        <v>274</v>
      </c>
      <c r="B281" s="103" t="s">
        <v>828</v>
      </c>
      <c r="C281" s="102">
        <f>VLOOKUP(A281,'FY18 District Allocations'!$A$4:$K$409,11,0)</f>
        <v>0</v>
      </c>
      <c r="D281" s="106"/>
      <c r="E281" s="105">
        <v>0</v>
      </c>
      <c r="F281" s="106">
        <f t="shared" si="28"/>
        <v>0</v>
      </c>
      <c r="G281" s="102">
        <v>7959</v>
      </c>
      <c r="H281" s="127">
        <f t="shared" si="29"/>
        <v>1.0841847159787494</v>
      </c>
      <c r="I281" s="102">
        <v>7341</v>
      </c>
      <c r="J281" s="76" t="s">
        <v>921</v>
      </c>
      <c r="K281" s="73">
        <v>0</v>
      </c>
    </row>
    <row r="282" spans="1:11">
      <c r="A282" s="103" t="s">
        <v>275</v>
      </c>
      <c r="B282" s="103" t="s">
        <v>829</v>
      </c>
      <c r="C282" s="102">
        <f>VLOOKUP(A282,'FY18 District Allocations'!$A$4:$K$409,11,0)</f>
        <v>32251.78</v>
      </c>
      <c r="D282" s="106">
        <f t="shared" si="27"/>
        <v>0.92023028169476229</v>
      </c>
      <c r="E282" s="105">
        <v>35047.51</v>
      </c>
      <c r="F282" s="106">
        <f t="shared" si="28"/>
        <v>0.89734260183833892</v>
      </c>
      <c r="G282" s="102">
        <v>39057</v>
      </c>
      <c r="H282" s="127">
        <f t="shared" si="29"/>
        <v>1.0075325680381788</v>
      </c>
      <c r="I282" s="102">
        <v>38765</v>
      </c>
      <c r="J282" s="74" t="e">
        <f>#REF!/K282</f>
        <v>#REF!</v>
      </c>
      <c r="K282" s="73">
        <v>34937</v>
      </c>
    </row>
    <row r="283" spans="1:11">
      <c r="A283" s="103" t="s">
        <v>276</v>
      </c>
      <c r="B283" s="113" t="s">
        <v>939</v>
      </c>
      <c r="C283" s="102">
        <f>VLOOKUP(A283,'FY18 District Allocations'!$A$4:$K$409,11,0)</f>
        <v>0</v>
      </c>
      <c r="D283" s="106"/>
      <c r="E283" s="105">
        <v>0</v>
      </c>
      <c r="F283" s="106"/>
      <c r="G283" s="102">
        <v>0</v>
      </c>
      <c r="H283" s="127"/>
      <c r="I283" s="102">
        <v>0</v>
      </c>
      <c r="J283" s="74"/>
      <c r="K283" s="73">
        <v>0</v>
      </c>
    </row>
    <row r="284" spans="1:11">
      <c r="A284" s="103" t="s">
        <v>277</v>
      </c>
      <c r="B284" s="103" t="s">
        <v>830</v>
      </c>
      <c r="C284" s="102">
        <f>VLOOKUP(A284,'FY18 District Allocations'!$A$4:$K$409,11,0)</f>
        <v>900690.49</v>
      </c>
      <c r="D284" s="106">
        <f t="shared" si="27"/>
        <v>0.94999999261677559</v>
      </c>
      <c r="E284" s="105">
        <v>948095.26</v>
      </c>
      <c r="F284" s="106">
        <f>E284/G284</f>
        <v>1.332646358502076</v>
      </c>
      <c r="G284" s="102">
        <v>711438</v>
      </c>
      <c r="H284" s="127">
        <f>G284/I284</f>
        <v>1.0836617096691155</v>
      </c>
      <c r="I284" s="102">
        <v>656513</v>
      </c>
      <c r="J284" s="74" t="e">
        <f>#REF!/K284</f>
        <v>#REF!</v>
      </c>
      <c r="K284" s="73">
        <v>349637</v>
      </c>
    </row>
    <row r="285" spans="1:11">
      <c r="A285" s="103" t="s">
        <v>278</v>
      </c>
      <c r="B285" s="103" t="s">
        <v>831</v>
      </c>
      <c r="C285" s="102">
        <f>VLOOKUP(A285,'FY18 District Allocations'!$A$4:$K$409,11,0)</f>
        <v>121487.97</v>
      </c>
      <c r="D285" s="106"/>
      <c r="E285" s="105">
        <v>0</v>
      </c>
      <c r="F285" s="128" t="s">
        <v>922</v>
      </c>
      <c r="G285" s="102">
        <v>0</v>
      </c>
      <c r="H285" s="128" t="s">
        <v>922</v>
      </c>
      <c r="I285" s="102">
        <v>0</v>
      </c>
      <c r="J285" s="76" t="s">
        <v>922</v>
      </c>
      <c r="K285" s="73">
        <v>0</v>
      </c>
    </row>
    <row r="286" spans="1:11">
      <c r="A286" s="103" t="s">
        <v>279</v>
      </c>
      <c r="B286" s="103" t="s">
        <v>900</v>
      </c>
      <c r="C286" s="102">
        <f>VLOOKUP(A286,'FY18 District Allocations'!$A$4:$K$409,11,0)</f>
        <v>102270.71</v>
      </c>
      <c r="D286" s="106">
        <f t="shared" si="27"/>
        <v>1.0041364991706874</v>
      </c>
      <c r="E286" s="105">
        <v>101849.41</v>
      </c>
      <c r="F286" s="106">
        <f>E286/G286</f>
        <v>0.90239230592029485</v>
      </c>
      <c r="G286" s="102">
        <v>112866</v>
      </c>
      <c r="H286" s="127">
        <f>G286/I286</f>
        <v>1.2729056705914197</v>
      </c>
      <c r="I286" s="102">
        <v>88668</v>
      </c>
      <c r="J286" s="74" t="e">
        <f>#REF!/K286</f>
        <v>#REF!</v>
      </c>
      <c r="K286" s="73">
        <v>94299</v>
      </c>
    </row>
    <row r="287" spans="1:11">
      <c r="A287" s="103" t="s">
        <v>384</v>
      </c>
      <c r="B287" s="103" t="s">
        <v>832</v>
      </c>
      <c r="C287" s="102">
        <f>VLOOKUP(A287,'FY18 District Allocations'!$A$4:$K$409,11,0)</f>
        <v>91870.15</v>
      </c>
      <c r="D287" s="106">
        <f t="shared" si="27"/>
        <v>0.86821809088726876</v>
      </c>
      <c r="E287" s="105">
        <v>105814.6</v>
      </c>
      <c r="F287" s="106">
        <f>E287/G287</f>
        <v>0.74741020660427337</v>
      </c>
      <c r="G287" s="102">
        <v>141575</v>
      </c>
      <c r="H287" s="127">
        <f>G287/I287</f>
        <v>0.97952730845337432</v>
      </c>
      <c r="I287" s="102">
        <v>144534</v>
      </c>
      <c r="J287" s="74" t="e">
        <f>#REF!/K287</f>
        <v>#REF!</v>
      </c>
      <c r="K287" s="73">
        <v>176534</v>
      </c>
    </row>
    <row r="288" spans="1:11">
      <c r="A288" s="103" t="s">
        <v>280</v>
      </c>
      <c r="B288" s="103" t="s">
        <v>833</v>
      </c>
      <c r="C288" s="102">
        <f>VLOOKUP(A288,'FY18 District Allocations'!$A$4:$K$409,11,0)</f>
        <v>7088.79</v>
      </c>
      <c r="D288" s="106"/>
      <c r="E288" s="105">
        <v>0</v>
      </c>
      <c r="F288" s="106"/>
      <c r="G288" s="102">
        <v>0</v>
      </c>
      <c r="H288" s="128"/>
      <c r="I288" s="102">
        <v>0</v>
      </c>
      <c r="J288" s="74"/>
      <c r="K288" s="73">
        <v>0</v>
      </c>
    </row>
    <row r="289" spans="1:11">
      <c r="A289" s="103" t="s">
        <v>281</v>
      </c>
      <c r="B289" s="103" t="s">
        <v>834</v>
      </c>
      <c r="C289" s="102">
        <f>VLOOKUP(A289,'FY18 District Allocations'!$A$4:$K$409,11,0)</f>
        <v>66642.720000000001</v>
      </c>
      <c r="D289" s="106">
        <f t="shared" si="27"/>
        <v>1.2244717522184836</v>
      </c>
      <c r="E289" s="105">
        <v>54425.69</v>
      </c>
      <c r="F289" s="106">
        <f t="shared" ref="F289:F298" si="30">E289/G289</f>
        <v>0.95924583171772004</v>
      </c>
      <c r="G289" s="102">
        <v>56738</v>
      </c>
      <c r="H289" s="127">
        <f>G289/I289</f>
        <v>1.6451519369055903</v>
      </c>
      <c r="I289" s="102">
        <v>34488</v>
      </c>
      <c r="J289" s="74" t="e">
        <f>#REF!/K289</f>
        <v>#REF!</v>
      </c>
      <c r="K289" s="73">
        <v>32282</v>
      </c>
    </row>
    <row r="290" spans="1:11">
      <c r="A290" s="103" t="s">
        <v>499</v>
      </c>
      <c r="B290" s="103" t="s">
        <v>835</v>
      </c>
      <c r="C290" s="102">
        <f>VLOOKUP(A290,'FY18 District Allocations'!$A$4:$K$409,11,0)</f>
        <v>417078.38</v>
      </c>
      <c r="D290" s="106">
        <f t="shared" si="27"/>
        <v>0.99414996677493483</v>
      </c>
      <c r="E290" s="105">
        <v>419532.66</v>
      </c>
      <c r="F290" s="106">
        <f t="shared" si="30"/>
        <v>0.99932508527545394</v>
      </c>
      <c r="G290" s="102">
        <v>419816</v>
      </c>
      <c r="H290" s="127">
        <f>G290/I290</f>
        <v>1.1223856335836637</v>
      </c>
      <c r="I290" s="102">
        <v>374039</v>
      </c>
      <c r="J290" s="74" t="e">
        <f>#REF!/K290</f>
        <v>#REF!</v>
      </c>
      <c r="K290" s="73">
        <v>411779</v>
      </c>
    </row>
    <row r="291" spans="1:11">
      <c r="A291" s="103" t="s">
        <v>282</v>
      </c>
      <c r="B291" s="103" t="s">
        <v>836</v>
      </c>
      <c r="C291" s="102">
        <f>VLOOKUP(A291,'FY18 District Allocations'!$A$4:$K$409,11,0)</f>
        <v>714668.65</v>
      </c>
      <c r="D291" s="106">
        <f t="shared" si="27"/>
        <v>0.94999999933535628</v>
      </c>
      <c r="E291" s="105">
        <v>752282.79</v>
      </c>
      <c r="F291" s="106">
        <f t="shared" si="30"/>
        <v>0.95206387313961738</v>
      </c>
      <c r="G291" s="102">
        <v>790160</v>
      </c>
      <c r="H291" s="127">
        <f>G291/I291</f>
        <v>0.95377885502117199</v>
      </c>
      <c r="I291" s="102">
        <v>828452</v>
      </c>
      <c r="J291" s="74" t="e">
        <f>#REF!/K291</f>
        <v>#REF!</v>
      </c>
      <c r="K291" s="73">
        <v>913345</v>
      </c>
    </row>
    <row r="292" spans="1:11">
      <c r="A292" s="103" t="s">
        <v>283</v>
      </c>
      <c r="B292" s="103" t="s">
        <v>837</v>
      </c>
      <c r="C292" s="102">
        <f>VLOOKUP(A292,'FY18 District Allocations'!$A$4:$K$409,11,0)</f>
        <v>16946.93</v>
      </c>
      <c r="D292" s="106">
        <f t="shared" si="27"/>
        <v>1.0161735782985153</v>
      </c>
      <c r="E292" s="105">
        <v>16677.2</v>
      </c>
      <c r="F292" s="106">
        <f t="shared" si="30"/>
        <v>0.92414939598803059</v>
      </c>
      <c r="G292" s="102">
        <v>18046</v>
      </c>
      <c r="H292" s="128" t="s">
        <v>921</v>
      </c>
      <c r="I292" s="102">
        <v>0</v>
      </c>
      <c r="J292" s="74"/>
      <c r="K292" s="73">
        <v>0</v>
      </c>
    </row>
    <row r="293" spans="1:11">
      <c r="A293" s="103" t="s">
        <v>284</v>
      </c>
      <c r="B293" s="103" t="s">
        <v>838</v>
      </c>
      <c r="C293" s="102">
        <f>VLOOKUP(A293,'FY18 District Allocations'!$A$4:$K$409,11,0)</f>
        <v>36687.870000000003</v>
      </c>
      <c r="D293" s="106">
        <f t="shared" si="27"/>
        <v>1.8323028424567569</v>
      </c>
      <c r="E293" s="105">
        <v>20022.82</v>
      </c>
      <c r="F293" s="106">
        <f t="shared" si="30"/>
        <v>1.0806789723661485</v>
      </c>
      <c r="G293" s="102">
        <v>18528</v>
      </c>
      <c r="H293" s="127">
        <f t="shared" ref="H293:H298" si="31">G293/I293</f>
        <v>1.170288024254674</v>
      </c>
      <c r="I293" s="102">
        <v>15832</v>
      </c>
      <c r="J293" s="74" t="e">
        <f>#REF!/K293</f>
        <v>#REF!</v>
      </c>
      <c r="K293" s="73">
        <v>12421</v>
      </c>
    </row>
    <row r="294" spans="1:11">
      <c r="A294" s="103" t="s">
        <v>285</v>
      </c>
      <c r="B294" s="103" t="s">
        <v>839</v>
      </c>
      <c r="C294" s="102">
        <f>VLOOKUP(A294,'FY18 District Allocations'!$A$4:$K$409,11,0)</f>
        <v>1065552.83</v>
      </c>
      <c r="D294" s="106">
        <f t="shared" si="27"/>
        <v>0.95000000668666995</v>
      </c>
      <c r="E294" s="105">
        <v>1121634.55</v>
      </c>
      <c r="F294" s="106">
        <f t="shared" si="30"/>
        <v>1.346692444658961</v>
      </c>
      <c r="G294" s="102">
        <v>832881</v>
      </c>
      <c r="H294" s="127">
        <f t="shared" si="31"/>
        <v>1.3161857082580726</v>
      </c>
      <c r="I294" s="102">
        <v>632799</v>
      </c>
      <c r="J294" s="74" t="e">
        <f>#REF!/K294</f>
        <v>#REF!</v>
      </c>
      <c r="K294" s="73">
        <v>464021</v>
      </c>
    </row>
    <row r="295" spans="1:11">
      <c r="A295" s="103" t="s">
        <v>286</v>
      </c>
      <c r="B295" s="103" t="s">
        <v>840</v>
      </c>
      <c r="C295" s="102">
        <f>VLOOKUP(A295,'FY18 District Allocations'!$A$4:$K$409,11,0)</f>
        <v>96161.98</v>
      </c>
      <c r="D295" s="106">
        <f t="shared" si="27"/>
        <v>1.0192713144523993</v>
      </c>
      <c r="E295" s="105">
        <v>94343.85</v>
      </c>
      <c r="F295" s="106">
        <f t="shared" si="30"/>
        <v>0.97594730472023095</v>
      </c>
      <c r="G295" s="102">
        <v>96669</v>
      </c>
      <c r="H295" s="127">
        <f t="shared" si="31"/>
        <v>1.2843989158163265</v>
      </c>
      <c r="I295" s="102">
        <v>75264</v>
      </c>
      <c r="J295" s="74" t="e">
        <f>#REF!/K295</f>
        <v>#REF!</v>
      </c>
      <c r="K295" s="73">
        <v>69218</v>
      </c>
    </row>
    <row r="296" spans="1:11">
      <c r="A296" s="103" t="s">
        <v>287</v>
      </c>
      <c r="B296" s="103" t="s">
        <v>841</v>
      </c>
      <c r="C296" s="102">
        <f>VLOOKUP(A296,'FY18 District Allocations'!$A$4:$K$409,11,0)</f>
        <v>331624.59999999998</v>
      </c>
      <c r="D296" s="106">
        <f t="shared" si="27"/>
        <v>0.96726051453917172</v>
      </c>
      <c r="E296" s="105">
        <v>342849.31</v>
      </c>
      <c r="F296" s="106">
        <f t="shared" si="30"/>
        <v>0.91044580997575497</v>
      </c>
      <c r="G296" s="102">
        <v>376573</v>
      </c>
      <c r="H296" s="127">
        <f t="shared" si="31"/>
        <v>1.0731847030291286</v>
      </c>
      <c r="I296" s="102">
        <v>350893</v>
      </c>
      <c r="J296" s="74" t="e">
        <f>#REF!/K296</f>
        <v>#REF!</v>
      </c>
      <c r="K296" s="73">
        <v>322790</v>
      </c>
    </row>
    <row r="297" spans="1:11">
      <c r="A297" s="103" t="s">
        <v>288</v>
      </c>
      <c r="B297" s="103" t="s">
        <v>842</v>
      </c>
      <c r="C297" s="102">
        <f>VLOOKUP(A297,'FY18 District Allocations'!$A$4:$K$409,11,0)</f>
        <v>303785.49</v>
      </c>
      <c r="D297" s="106">
        <f t="shared" si="27"/>
        <v>0.90253759465510597</v>
      </c>
      <c r="E297" s="105">
        <v>336590.4</v>
      </c>
      <c r="F297" s="106">
        <f t="shared" si="30"/>
        <v>0.97610815795655248</v>
      </c>
      <c r="G297" s="102">
        <v>344829</v>
      </c>
      <c r="H297" s="127">
        <f t="shared" si="31"/>
        <v>1.1413530250924293</v>
      </c>
      <c r="I297" s="102">
        <v>302123</v>
      </c>
      <c r="J297" s="74" t="e">
        <f>#REF!/K297</f>
        <v>#REF!</v>
      </c>
      <c r="K297" s="73">
        <v>322609</v>
      </c>
    </row>
    <row r="298" spans="1:11">
      <c r="A298" s="103" t="s">
        <v>289</v>
      </c>
      <c r="B298" s="103" t="s">
        <v>843</v>
      </c>
      <c r="C298" s="102">
        <f>VLOOKUP(A298,'FY18 District Allocations'!$A$4:$K$409,11,0)</f>
        <v>67408.240000000005</v>
      </c>
      <c r="D298" s="106">
        <f t="shared" si="27"/>
        <v>0.85494552798291634</v>
      </c>
      <c r="E298" s="105">
        <v>78845.070000000007</v>
      </c>
      <c r="F298" s="106">
        <f t="shared" si="30"/>
        <v>1.4855406500235517</v>
      </c>
      <c r="G298" s="102">
        <v>53075</v>
      </c>
      <c r="H298" s="127">
        <f t="shared" si="31"/>
        <v>0.8534879233267938</v>
      </c>
      <c r="I298" s="102">
        <v>62186</v>
      </c>
      <c r="J298" s="74" t="e">
        <f>#REF!/K298</f>
        <v>#REF!</v>
      </c>
      <c r="K298" s="73">
        <v>38299</v>
      </c>
    </row>
    <row r="299" spans="1:11">
      <c r="A299" s="103" t="s">
        <v>290</v>
      </c>
      <c r="B299" s="103" t="s">
        <v>844</v>
      </c>
      <c r="C299" s="102">
        <f>VLOOKUP(A299,'FY18 District Allocations'!$A$4:$K$409,11,0)</f>
        <v>54952.6</v>
      </c>
      <c r="D299" s="106"/>
      <c r="E299" s="105">
        <v>0</v>
      </c>
      <c r="F299" s="128" t="s">
        <v>922</v>
      </c>
      <c r="G299" s="102">
        <v>0</v>
      </c>
      <c r="H299" s="128" t="s">
        <v>922</v>
      </c>
      <c r="I299" s="102">
        <v>0</v>
      </c>
      <c r="J299" s="76" t="s">
        <v>922</v>
      </c>
      <c r="K299" s="73">
        <v>0</v>
      </c>
    </row>
    <row r="300" spans="1:11">
      <c r="A300" s="103" t="s">
        <v>291</v>
      </c>
      <c r="B300" s="103" t="s">
        <v>845</v>
      </c>
      <c r="C300" s="102">
        <f>VLOOKUP(A300,'FY18 District Allocations'!$A$4:$K$409,11,0)</f>
        <v>383233.38</v>
      </c>
      <c r="D300" s="106">
        <f t="shared" si="27"/>
        <v>0.98553969902922511</v>
      </c>
      <c r="E300" s="105">
        <v>388856.36</v>
      </c>
      <c r="F300" s="106">
        <f t="shared" ref="F300:F317" si="32">E300/G300</f>
        <v>0.90060369684996511</v>
      </c>
      <c r="G300" s="102">
        <v>431773</v>
      </c>
      <c r="H300" s="127">
        <f t="shared" ref="H300:H317" si="33">G300/I300</f>
        <v>1.0805481659813758</v>
      </c>
      <c r="I300" s="102">
        <v>399587</v>
      </c>
      <c r="J300" s="74" t="e">
        <f>#REF!/K300</f>
        <v>#REF!</v>
      </c>
      <c r="K300" s="73">
        <v>452414</v>
      </c>
    </row>
    <row r="301" spans="1:11">
      <c r="A301" s="103" t="s">
        <v>292</v>
      </c>
      <c r="B301" s="103" t="s">
        <v>846</v>
      </c>
      <c r="C301" s="102">
        <f>VLOOKUP(A301,'FY18 District Allocations'!$A$4:$K$409,11,0)</f>
        <v>304865.27</v>
      </c>
      <c r="D301" s="106">
        <f t="shared" si="27"/>
        <v>0.95000000155806541</v>
      </c>
      <c r="E301" s="105">
        <v>320910.81</v>
      </c>
      <c r="F301" s="106">
        <f t="shared" si="32"/>
        <v>0.95200617641038421</v>
      </c>
      <c r="G301" s="102">
        <v>337089</v>
      </c>
      <c r="H301" s="127">
        <f t="shared" si="33"/>
        <v>1.1213984171498717</v>
      </c>
      <c r="I301" s="102">
        <v>300597</v>
      </c>
      <c r="J301" s="74" t="e">
        <f>#REF!/K301</f>
        <v>#REF!</v>
      </c>
      <c r="K301" s="73">
        <v>315904</v>
      </c>
    </row>
    <row r="302" spans="1:11">
      <c r="A302" s="103" t="s">
        <v>293</v>
      </c>
      <c r="B302" s="103" t="s">
        <v>847</v>
      </c>
      <c r="C302" s="102">
        <f>VLOOKUP(A302,'FY18 District Allocations'!$A$4:$K$409,11,0)</f>
        <v>71170.39</v>
      </c>
      <c r="D302" s="106">
        <f t="shared" si="27"/>
        <v>0.9000000126457085</v>
      </c>
      <c r="E302" s="105">
        <v>79078.210000000006</v>
      </c>
      <c r="F302" s="106">
        <f t="shared" si="32"/>
        <v>0.90217345669857285</v>
      </c>
      <c r="G302" s="102">
        <v>87653</v>
      </c>
      <c r="H302" s="127">
        <f t="shared" si="33"/>
        <v>0.90360191332316198</v>
      </c>
      <c r="I302" s="102">
        <v>97004</v>
      </c>
      <c r="J302" s="74" t="e">
        <f>#REF!/K302</f>
        <v>#REF!</v>
      </c>
      <c r="K302" s="73">
        <v>102325</v>
      </c>
    </row>
    <row r="303" spans="1:11">
      <c r="A303" s="103" t="s">
        <v>376</v>
      </c>
      <c r="B303" s="103" t="s">
        <v>848</v>
      </c>
      <c r="C303" s="102">
        <f>VLOOKUP(A303,'FY18 District Allocations'!$A$4:$K$409,11,0)</f>
        <v>157796.28</v>
      </c>
      <c r="D303" s="106">
        <f t="shared" si="27"/>
        <v>0.89999999999999991</v>
      </c>
      <c r="E303" s="105">
        <v>175329.2</v>
      </c>
      <c r="F303" s="106">
        <f t="shared" si="32"/>
        <v>1.7248662049425469</v>
      </c>
      <c r="G303" s="102">
        <v>101648</v>
      </c>
      <c r="H303" s="127">
        <f t="shared" si="33"/>
        <v>0.97958868993697357</v>
      </c>
      <c r="I303" s="102">
        <v>103766</v>
      </c>
      <c r="J303" s="74" t="e">
        <f>#REF!/K303</f>
        <v>#REF!</v>
      </c>
      <c r="K303" s="73">
        <v>80334</v>
      </c>
    </row>
    <row r="304" spans="1:11">
      <c r="A304" s="103" t="s">
        <v>377</v>
      </c>
      <c r="B304" s="103" t="s">
        <v>901</v>
      </c>
      <c r="C304" s="102">
        <f>VLOOKUP(A304,'FY18 District Allocations'!$A$4:$K$409,11,0)</f>
        <v>198743.57</v>
      </c>
      <c r="D304" s="106">
        <f t="shared" si="27"/>
        <v>0.91981162944244066</v>
      </c>
      <c r="E304" s="105">
        <v>216069.86</v>
      </c>
      <c r="F304" s="106">
        <f t="shared" si="32"/>
        <v>0.90654244897102931</v>
      </c>
      <c r="G304" s="102">
        <v>238345</v>
      </c>
      <c r="H304" s="127">
        <f t="shared" si="33"/>
        <v>1.054064213691845</v>
      </c>
      <c r="I304" s="102">
        <v>226120</v>
      </c>
      <c r="J304" s="74" t="e">
        <f>#REF!/K304</f>
        <v>#REF!</v>
      </c>
      <c r="K304" s="73">
        <v>257475</v>
      </c>
    </row>
    <row r="305" spans="1:11">
      <c r="A305" s="103" t="s">
        <v>378</v>
      </c>
      <c r="B305" s="103" t="s">
        <v>849</v>
      </c>
      <c r="C305" s="102">
        <f>VLOOKUP(A305,'FY18 District Allocations'!$A$4:$K$409,11,0)</f>
        <v>65128.05</v>
      </c>
      <c r="D305" s="106">
        <f t="shared" si="27"/>
        <v>1.0325804503029026</v>
      </c>
      <c r="E305" s="105">
        <v>63073.1</v>
      </c>
      <c r="F305" s="106">
        <f t="shared" si="32"/>
        <v>1.0677145227091902</v>
      </c>
      <c r="G305" s="102">
        <v>59073</v>
      </c>
      <c r="H305" s="127">
        <f t="shared" si="33"/>
        <v>1.7234508110631346</v>
      </c>
      <c r="I305" s="102">
        <v>34276</v>
      </c>
      <c r="J305" s="74" t="e">
        <f>#REF!/K305</f>
        <v>#REF!</v>
      </c>
      <c r="K305" s="73">
        <v>28759</v>
      </c>
    </row>
    <row r="306" spans="1:11">
      <c r="A306" s="103" t="s">
        <v>850</v>
      </c>
      <c r="B306" s="103" t="s">
        <v>851</v>
      </c>
      <c r="C306" s="102">
        <f>VLOOKUP(A306,'FY18 District Allocations'!$A$4:$K$409,11,0)</f>
        <v>222890.57</v>
      </c>
      <c r="D306" s="106">
        <f t="shared" si="27"/>
        <v>0.97316356288288841</v>
      </c>
      <c r="E306" s="105">
        <v>229037.11</v>
      </c>
      <c r="F306" s="106">
        <f t="shared" si="32"/>
        <v>0.95202848972058951</v>
      </c>
      <c r="G306" s="102">
        <v>240578</v>
      </c>
      <c r="H306" s="127">
        <f t="shared" si="33"/>
        <v>1.3121672920848242</v>
      </c>
      <c r="I306" s="102">
        <v>183344</v>
      </c>
      <c r="J306" s="74" t="e">
        <f>#REF!/K306</f>
        <v>#REF!</v>
      </c>
      <c r="K306" s="73">
        <v>55438</v>
      </c>
    </row>
    <row r="307" spans="1:11">
      <c r="A307" s="103" t="s">
        <v>436</v>
      </c>
      <c r="B307" s="103" t="s">
        <v>852</v>
      </c>
      <c r="C307" s="102">
        <f>VLOOKUP(A307,'FY18 District Allocations'!$A$4:$K$409,11,0)</f>
        <v>204020.89</v>
      </c>
      <c r="D307" s="106">
        <f t="shared" si="27"/>
        <v>0.97906982246146845</v>
      </c>
      <c r="E307" s="105">
        <v>208382.37</v>
      </c>
      <c r="F307" s="106">
        <f t="shared" si="32"/>
        <v>0.9022991088825959</v>
      </c>
      <c r="G307" s="102">
        <v>230946</v>
      </c>
      <c r="H307" s="127">
        <f t="shared" si="33"/>
        <v>1.0850584001277943</v>
      </c>
      <c r="I307" s="102">
        <v>212842</v>
      </c>
      <c r="J307" s="74" t="e">
        <f>#REF!/K307</f>
        <v>#REF!</v>
      </c>
      <c r="K307" s="73">
        <v>246383</v>
      </c>
    </row>
    <row r="308" spans="1:11">
      <c r="A308" s="103" t="s">
        <v>294</v>
      </c>
      <c r="B308" s="103" t="s">
        <v>707</v>
      </c>
      <c r="C308" s="102">
        <f>VLOOKUP(A308,'FY18 District Allocations'!$A$4:$K$409,11,0)</f>
        <v>120963.46</v>
      </c>
      <c r="D308" s="106">
        <f t="shared" si="27"/>
        <v>0.85000001756728882</v>
      </c>
      <c r="E308" s="105">
        <v>142309.95000000001</v>
      </c>
      <c r="F308" s="106">
        <f t="shared" si="32"/>
        <v>0.92296384932679598</v>
      </c>
      <c r="G308" s="102">
        <v>154188</v>
      </c>
      <c r="H308" s="127">
        <f t="shared" si="33"/>
        <v>0.9139666393996515</v>
      </c>
      <c r="I308" s="102">
        <v>168702</v>
      </c>
      <c r="J308" s="74" t="e">
        <f>#REF!/K308</f>
        <v>#REF!</v>
      </c>
      <c r="K308" s="73">
        <v>74384</v>
      </c>
    </row>
    <row r="309" spans="1:11">
      <c r="A309" s="103" t="s">
        <v>295</v>
      </c>
      <c r="B309" s="103" t="s">
        <v>708</v>
      </c>
      <c r="C309" s="102">
        <f>VLOOKUP(A309,'FY18 District Allocations'!$A$4:$K$409,11,0)</f>
        <v>301504.63</v>
      </c>
      <c r="D309" s="106">
        <f t="shared" si="27"/>
        <v>0.94841613948593362</v>
      </c>
      <c r="E309" s="105">
        <v>317903.31</v>
      </c>
      <c r="F309" s="106">
        <f t="shared" si="32"/>
        <v>0.97539989752117839</v>
      </c>
      <c r="G309" s="102">
        <v>325921</v>
      </c>
      <c r="H309" s="127">
        <f t="shared" si="33"/>
        <v>0.96200629883143984</v>
      </c>
      <c r="I309" s="102">
        <v>338793</v>
      </c>
      <c r="J309" s="74" t="e">
        <f>#REF!/K309</f>
        <v>#REF!</v>
      </c>
      <c r="K309" s="73">
        <v>332335</v>
      </c>
    </row>
    <row r="310" spans="1:11">
      <c r="A310" s="103" t="s">
        <v>296</v>
      </c>
      <c r="B310" s="103" t="s">
        <v>709</v>
      </c>
      <c r="C310" s="102">
        <f>VLOOKUP(A310,'FY18 District Allocations'!$A$4:$K$409,11,0)</f>
        <v>243468.27</v>
      </c>
      <c r="D310" s="106">
        <f t="shared" si="27"/>
        <v>0.90725579127282063</v>
      </c>
      <c r="E310" s="105">
        <v>268356.81</v>
      </c>
      <c r="F310" s="106">
        <f t="shared" si="32"/>
        <v>0.94677522464834196</v>
      </c>
      <c r="G310" s="102">
        <v>283443</v>
      </c>
      <c r="H310" s="127">
        <f t="shared" si="33"/>
        <v>1.3751158288982792</v>
      </c>
      <c r="I310" s="102">
        <v>206123</v>
      </c>
      <c r="J310" s="74" t="e">
        <f>#REF!/K310</f>
        <v>#REF!</v>
      </c>
      <c r="K310" s="73">
        <v>194425</v>
      </c>
    </row>
    <row r="311" spans="1:11">
      <c r="A311" s="103" t="s">
        <v>297</v>
      </c>
      <c r="B311" s="103" t="s">
        <v>710</v>
      </c>
      <c r="C311" s="102">
        <f>VLOOKUP(A311,'FY18 District Allocations'!$A$4:$K$409,11,0)</f>
        <v>162932.97</v>
      </c>
      <c r="D311" s="106">
        <f t="shared" si="27"/>
        <v>0.90971912731536408</v>
      </c>
      <c r="E311" s="105">
        <v>179102.5</v>
      </c>
      <c r="F311" s="106">
        <f t="shared" si="32"/>
        <v>0.91460954734863964</v>
      </c>
      <c r="G311" s="102">
        <v>195824</v>
      </c>
      <c r="H311" s="127">
        <f t="shared" si="33"/>
        <v>1.0780825914854024</v>
      </c>
      <c r="I311" s="102">
        <v>181641</v>
      </c>
      <c r="J311" s="74" t="e">
        <f>#REF!/K311</f>
        <v>#REF!</v>
      </c>
      <c r="K311" s="73">
        <v>175754</v>
      </c>
    </row>
    <row r="312" spans="1:11">
      <c r="A312" s="103" t="s">
        <v>298</v>
      </c>
      <c r="B312" s="103" t="s">
        <v>711</v>
      </c>
      <c r="C312" s="102">
        <f>VLOOKUP(A312,'FY18 District Allocations'!$A$4:$K$409,11,0)</f>
        <v>590714.31000000006</v>
      </c>
      <c r="D312" s="106">
        <f t="shared" si="27"/>
        <v>0.94583020432623832</v>
      </c>
      <c r="E312" s="105">
        <v>624545.82999999996</v>
      </c>
      <c r="F312" s="106">
        <f t="shared" si="32"/>
        <v>1.0072507539714539</v>
      </c>
      <c r="G312" s="102">
        <v>620050</v>
      </c>
      <c r="H312" s="127">
        <f t="shared" si="33"/>
        <v>1.3430501675428279</v>
      </c>
      <c r="I312" s="102">
        <v>461673</v>
      </c>
      <c r="J312" s="74" t="e">
        <f>#REF!/K312</f>
        <v>#REF!</v>
      </c>
      <c r="K312" s="73">
        <v>374476</v>
      </c>
    </row>
    <row r="313" spans="1:11">
      <c r="A313" s="103" t="s">
        <v>460</v>
      </c>
      <c r="B313" s="103" t="s">
        <v>712</v>
      </c>
      <c r="C313" s="102">
        <f>VLOOKUP(A313,'FY18 District Allocations'!$A$4:$K$409,11,0)</f>
        <v>419182.61</v>
      </c>
      <c r="D313" s="106">
        <f t="shared" si="27"/>
        <v>0.92360158396310821</v>
      </c>
      <c r="E313" s="105">
        <v>453856.53</v>
      </c>
      <c r="F313" s="106">
        <f t="shared" si="32"/>
        <v>0.9749431926808888</v>
      </c>
      <c r="G313" s="102">
        <v>465521</v>
      </c>
      <c r="H313" s="127">
        <f t="shared" si="33"/>
        <v>1.6636623221605549</v>
      </c>
      <c r="I313" s="102">
        <v>279817</v>
      </c>
      <c r="J313" s="74" t="e">
        <f>#REF!/K313</f>
        <v>#REF!</v>
      </c>
      <c r="K313" s="73">
        <v>204921</v>
      </c>
    </row>
    <row r="314" spans="1:11">
      <c r="A314" s="103" t="s">
        <v>299</v>
      </c>
      <c r="B314" s="103" t="s">
        <v>713</v>
      </c>
      <c r="C314" s="102">
        <f>VLOOKUP(A314,'FY18 District Allocations'!$A$4:$K$409,11,0)</f>
        <v>217524.3</v>
      </c>
      <c r="D314" s="106">
        <f t="shared" si="27"/>
        <v>0.85649981997794367</v>
      </c>
      <c r="E314" s="105">
        <v>253968.88</v>
      </c>
      <c r="F314" s="106">
        <f t="shared" si="32"/>
        <v>0.87151738100957421</v>
      </c>
      <c r="G314" s="102">
        <v>291410</v>
      </c>
      <c r="H314" s="127">
        <f t="shared" si="33"/>
        <v>0.90976070430669809</v>
      </c>
      <c r="I314" s="102">
        <v>320315</v>
      </c>
      <c r="J314" s="74" t="e">
        <f>#REF!/K314</f>
        <v>#REF!</v>
      </c>
      <c r="K314" s="73">
        <v>203304</v>
      </c>
    </row>
    <row r="315" spans="1:11">
      <c r="A315" s="103" t="s">
        <v>300</v>
      </c>
      <c r="B315" s="103" t="s">
        <v>714</v>
      </c>
      <c r="C315" s="102">
        <f>VLOOKUP(A315,'FY18 District Allocations'!$A$4:$K$409,11,0)</f>
        <v>32642.44</v>
      </c>
      <c r="D315" s="106">
        <f t="shared" si="27"/>
        <v>1.9348896649998459</v>
      </c>
      <c r="E315" s="105">
        <v>16870.439999999999</v>
      </c>
      <c r="F315" s="106">
        <f t="shared" si="32"/>
        <v>0.60820679212632489</v>
      </c>
      <c r="G315" s="102">
        <v>27738</v>
      </c>
      <c r="H315" s="127">
        <f t="shared" si="33"/>
        <v>1.089987425337944</v>
      </c>
      <c r="I315" s="102">
        <v>25448</v>
      </c>
      <c r="J315" s="74" t="e">
        <f>#REF!/K315</f>
        <v>#REF!</v>
      </c>
      <c r="K315" s="73">
        <v>11996</v>
      </c>
    </row>
    <row r="316" spans="1:11">
      <c r="A316" s="103" t="s">
        <v>301</v>
      </c>
      <c r="B316" s="103" t="s">
        <v>715</v>
      </c>
      <c r="C316" s="102">
        <f>VLOOKUP(A316,'FY18 District Allocations'!$A$4:$K$409,11,0)</f>
        <v>187145.44</v>
      </c>
      <c r="D316" s="106">
        <f t="shared" si="27"/>
        <v>0.92530630783058121</v>
      </c>
      <c r="E316" s="105">
        <v>202252.42</v>
      </c>
      <c r="F316" s="106">
        <f t="shared" si="32"/>
        <v>0.91728197522801391</v>
      </c>
      <c r="G316" s="102">
        <v>220491</v>
      </c>
      <c r="H316" s="127">
        <f t="shared" si="33"/>
        <v>1.2296431379766106</v>
      </c>
      <c r="I316" s="102">
        <v>179313</v>
      </c>
      <c r="J316" s="74" t="e">
        <f>#REF!/K316</f>
        <v>#REF!</v>
      </c>
      <c r="K316" s="73">
        <v>180908</v>
      </c>
    </row>
    <row r="317" spans="1:11">
      <c r="A317" s="103" t="s">
        <v>302</v>
      </c>
      <c r="B317" s="103" t="s">
        <v>716</v>
      </c>
      <c r="C317" s="102">
        <f>VLOOKUP(A317,'FY18 District Allocations'!$A$4:$K$409,11,0)</f>
        <v>578525.09</v>
      </c>
      <c r="D317" s="106">
        <f t="shared" si="27"/>
        <v>1.083345018345844</v>
      </c>
      <c r="E317" s="105">
        <v>534017.4</v>
      </c>
      <c r="F317" s="106">
        <f t="shared" si="32"/>
        <v>1.0729877112752466</v>
      </c>
      <c r="G317" s="102">
        <v>497692</v>
      </c>
      <c r="H317" s="127">
        <f t="shared" si="33"/>
        <v>1.1022590361445783</v>
      </c>
      <c r="I317" s="102">
        <v>451520</v>
      </c>
      <c r="J317" s="74" t="e">
        <f>#REF!/K317</f>
        <v>#REF!</v>
      </c>
      <c r="K317" s="73">
        <v>477380</v>
      </c>
    </row>
    <row r="318" spans="1:11">
      <c r="A318" s="103" t="s">
        <v>303</v>
      </c>
      <c r="B318" s="103" t="s">
        <v>717</v>
      </c>
      <c r="C318" s="102">
        <f>VLOOKUP(A318,'FY18 District Allocations'!$A$4:$K$409,11,0)</f>
        <v>0</v>
      </c>
      <c r="D318" s="106"/>
      <c r="E318" s="105">
        <v>0</v>
      </c>
      <c r="F318" s="106"/>
      <c r="G318" s="102">
        <v>0</v>
      </c>
      <c r="H318" s="127"/>
      <c r="I318" s="102">
        <v>0</v>
      </c>
      <c r="J318" s="74"/>
      <c r="K318" s="73">
        <v>0</v>
      </c>
    </row>
    <row r="319" spans="1:11">
      <c r="A319" s="103" t="s">
        <v>304</v>
      </c>
      <c r="B319" s="103" t="s">
        <v>718</v>
      </c>
      <c r="C319" s="102">
        <f>VLOOKUP(A319,'FY18 District Allocations'!$A$4:$K$409,11,0)</f>
        <v>437312.59</v>
      </c>
      <c r="D319" s="106">
        <f t="shared" si="27"/>
        <v>1.0523935138617149</v>
      </c>
      <c r="E319" s="105">
        <v>415540.94</v>
      </c>
      <c r="F319" s="106">
        <f t="shared" ref="F319:F350" si="34">E319/G319</f>
        <v>1.5363490625681677</v>
      </c>
      <c r="G319" s="102">
        <v>270473</v>
      </c>
      <c r="H319" s="127">
        <f t="shared" ref="H319:H350" si="35">G319/I319</f>
        <v>0.97747428678814341</v>
      </c>
      <c r="I319" s="102">
        <v>276706</v>
      </c>
      <c r="J319" s="74" t="e">
        <f>#REF!/K319</f>
        <v>#REF!</v>
      </c>
      <c r="K319" s="73">
        <v>225280</v>
      </c>
    </row>
    <row r="320" spans="1:11">
      <c r="A320" s="103" t="s">
        <v>305</v>
      </c>
      <c r="B320" s="103" t="s">
        <v>719</v>
      </c>
      <c r="C320" s="102">
        <f>VLOOKUP(A320,'FY18 District Allocations'!$A$4:$K$409,11,0)</f>
        <v>42496.160000000003</v>
      </c>
      <c r="D320" s="106">
        <f t="shared" si="27"/>
        <v>0.8500000400036164</v>
      </c>
      <c r="E320" s="105">
        <v>49995.48</v>
      </c>
      <c r="F320" s="106">
        <f t="shared" si="34"/>
        <v>0.62374279511939523</v>
      </c>
      <c r="G320" s="102">
        <v>80154</v>
      </c>
      <c r="H320" s="127">
        <f t="shared" si="35"/>
        <v>2.3987430794553344</v>
      </c>
      <c r="I320" s="102">
        <v>33415</v>
      </c>
      <c r="J320" s="74" t="e">
        <f>#REF!/K320</f>
        <v>#REF!</v>
      </c>
      <c r="K320" s="73">
        <v>22247</v>
      </c>
    </row>
    <row r="321" spans="1:11">
      <c r="A321" s="103" t="s">
        <v>306</v>
      </c>
      <c r="B321" s="103" t="s">
        <v>720</v>
      </c>
      <c r="C321" s="102">
        <f>VLOOKUP(A321,'FY18 District Allocations'!$A$4:$K$409,11,0)</f>
        <v>942069.14</v>
      </c>
      <c r="D321" s="106">
        <f t="shared" si="27"/>
        <v>0.8500000040602117</v>
      </c>
      <c r="E321" s="105">
        <v>1108316.6299999999</v>
      </c>
      <c r="F321" s="106">
        <f t="shared" si="34"/>
        <v>0.94690930978241827</v>
      </c>
      <c r="G321" s="102">
        <v>1170457</v>
      </c>
      <c r="H321" s="127">
        <f t="shared" si="35"/>
        <v>1.1775635963036928</v>
      </c>
      <c r="I321" s="102">
        <v>993965</v>
      </c>
      <c r="J321" s="74" t="e">
        <f>#REF!/K321</f>
        <v>#REF!</v>
      </c>
      <c r="K321" s="73">
        <v>1071636</v>
      </c>
    </row>
    <row r="322" spans="1:11">
      <c r="A322" s="103" t="s">
        <v>307</v>
      </c>
      <c r="B322" s="103" t="s">
        <v>721</v>
      </c>
      <c r="C322" s="102">
        <f>VLOOKUP(A322,'FY18 District Allocations'!$A$4:$K$409,11,0)</f>
        <v>240096.5</v>
      </c>
      <c r="D322" s="106">
        <f t="shared" si="27"/>
        <v>0.92517605671115188</v>
      </c>
      <c r="E322" s="105">
        <v>259514.39</v>
      </c>
      <c r="F322" s="106">
        <f t="shared" si="34"/>
        <v>0.9095874312151695</v>
      </c>
      <c r="G322" s="102">
        <v>285310</v>
      </c>
      <c r="H322" s="127">
        <f t="shared" si="35"/>
        <v>1.1548440630628807</v>
      </c>
      <c r="I322" s="102">
        <v>247055</v>
      </c>
      <c r="J322" s="74" t="e">
        <f>#REF!/K322</f>
        <v>#REF!</v>
      </c>
      <c r="K322" s="73">
        <v>261915</v>
      </c>
    </row>
    <row r="323" spans="1:11">
      <c r="A323" s="103" t="s">
        <v>308</v>
      </c>
      <c r="B323" s="103" t="s">
        <v>722</v>
      </c>
      <c r="C323" s="102">
        <f>VLOOKUP(A323,'FY18 District Allocations'!$A$4:$K$409,11,0)</f>
        <v>26496.720000000001</v>
      </c>
      <c r="D323" s="106">
        <f t="shared" si="27"/>
        <v>0.84999977544396343</v>
      </c>
      <c r="E323" s="105">
        <v>31172.62</v>
      </c>
      <c r="F323" s="106">
        <f t="shared" si="34"/>
        <v>0.98395315804425365</v>
      </c>
      <c r="G323" s="102">
        <v>31681</v>
      </c>
      <c r="H323" s="127">
        <f t="shared" si="35"/>
        <v>0.99263692192004016</v>
      </c>
      <c r="I323" s="102">
        <v>31916</v>
      </c>
      <c r="J323" s="74" t="e">
        <f>#REF!/K323</f>
        <v>#REF!</v>
      </c>
      <c r="K323" s="73">
        <v>35513</v>
      </c>
    </row>
    <row r="324" spans="1:11">
      <c r="A324" s="103" t="s">
        <v>309</v>
      </c>
      <c r="B324" s="103" t="s">
        <v>723</v>
      </c>
      <c r="C324" s="102">
        <f>VLOOKUP(A324,'FY18 District Allocations'!$A$4:$K$409,11,0)</f>
        <v>363909.24</v>
      </c>
      <c r="D324" s="106">
        <f t="shared" si="27"/>
        <v>1.102791765109318</v>
      </c>
      <c r="E324" s="105">
        <v>329989.08</v>
      </c>
      <c r="F324" s="106">
        <f t="shared" si="34"/>
        <v>0.96651664660346026</v>
      </c>
      <c r="G324" s="102">
        <v>341421</v>
      </c>
      <c r="H324" s="127">
        <f t="shared" si="35"/>
        <v>1.174616226184005</v>
      </c>
      <c r="I324" s="102">
        <v>290666</v>
      </c>
      <c r="J324" s="74" t="e">
        <f>#REF!/K324</f>
        <v>#REF!</v>
      </c>
      <c r="K324" s="73">
        <v>276414</v>
      </c>
    </row>
    <row r="325" spans="1:11">
      <c r="A325" s="103" t="s">
        <v>310</v>
      </c>
      <c r="B325" s="103" t="s">
        <v>724</v>
      </c>
      <c r="C325" s="102">
        <f>VLOOKUP(A325,'FY18 District Allocations'!$A$4:$K$409,11,0)</f>
        <v>199953.26</v>
      </c>
      <c r="D325" s="106">
        <f t="shared" ref="D325:D388" si="36">C325/E325</f>
        <v>0.84999999787450331</v>
      </c>
      <c r="E325" s="105">
        <v>235239.13</v>
      </c>
      <c r="F325" s="106">
        <f t="shared" si="34"/>
        <v>0.87355315830517288</v>
      </c>
      <c r="G325" s="102">
        <v>269290</v>
      </c>
      <c r="H325" s="127">
        <f t="shared" si="35"/>
        <v>0.85743124056726927</v>
      </c>
      <c r="I325" s="102">
        <v>314066</v>
      </c>
      <c r="J325" s="74" t="e">
        <f>#REF!/K325</f>
        <v>#REF!</v>
      </c>
      <c r="K325" s="73">
        <v>344666</v>
      </c>
    </row>
    <row r="326" spans="1:11">
      <c r="A326" s="103" t="s">
        <v>311</v>
      </c>
      <c r="B326" s="103" t="s">
        <v>853</v>
      </c>
      <c r="C326" s="102">
        <f>VLOOKUP(A326,'FY18 District Allocations'!$A$4:$K$409,11,0)</f>
        <v>24271.71</v>
      </c>
      <c r="D326" s="106">
        <f t="shared" si="36"/>
        <v>1.0989218013984798</v>
      </c>
      <c r="E326" s="105">
        <v>22086.84</v>
      </c>
      <c r="F326" s="106">
        <f t="shared" si="34"/>
        <v>1.2940496836184674</v>
      </c>
      <c r="G326" s="102">
        <v>17068</v>
      </c>
      <c r="H326" s="127">
        <f t="shared" si="35"/>
        <v>0.85799024782586841</v>
      </c>
      <c r="I326" s="102">
        <v>19893</v>
      </c>
      <c r="J326" s="74" t="e">
        <f>#REF!/K326</f>
        <v>#REF!</v>
      </c>
      <c r="K326" s="73">
        <v>25145</v>
      </c>
    </row>
    <row r="327" spans="1:11">
      <c r="A327" s="103" t="s">
        <v>312</v>
      </c>
      <c r="B327" s="103" t="s">
        <v>725</v>
      </c>
      <c r="C327" s="102">
        <f>VLOOKUP(A327,'FY18 District Allocations'!$A$4:$K$409,11,0)</f>
        <v>290722.06</v>
      </c>
      <c r="D327" s="106">
        <f t="shared" si="36"/>
        <v>0.91405658910907017</v>
      </c>
      <c r="E327" s="105">
        <v>318056.96000000002</v>
      </c>
      <c r="F327" s="106">
        <f t="shared" si="34"/>
        <v>1.1296240943315812</v>
      </c>
      <c r="G327" s="102">
        <v>281560</v>
      </c>
      <c r="H327" s="127">
        <f t="shared" si="35"/>
        <v>1.1529799100744467</v>
      </c>
      <c r="I327" s="102">
        <v>244202</v>
      </c>
      <c r="J327" s="74" t="e">
        <f>#REF!/K327</f>
        <v>#REF!</v>
      </c>
      <c r="K327" s="73">
        <v>233694</v>
      </c>
    </row>
    <row r="328" spans="1:11">
      <c r="A328" s="103" t="s">
        <v>313</v>
      </c>
      <c r="B328" s="103" t="s">
        <v>726</v>
      </c>
      <c r="C328" s="102">
        <f>VLOOKUP(A328,'FY18 District Allocations'!$A$4:$K$409,11,0)</f>
        <v>46482.63</v>
      </c>
      <c r="D328" s="106">
        <f t="shared" si="36"/>
        <v>0.89741528902164858</v>
      </c>
      <c r="E328" s="105">
        <v>51796.12</v>
      </c>
      <c r="F328" s="106">
        <f t="shared" si="34"/>
        <v>0.96280684796549998</v>
      </c>
      <c r="G328" s="102">
        <v>53797</v>
      </c>
      <c r="H328" s="127">
        <f t="shared" si="35"/>
        <v>0.95406742688917656</v>
      </c>
      <c r="I328" s="102">
        <v>56387</v>
      </c>
      <c r="J328" s="74" t="e">
        <f>#REF!/K328</f>
        <v>#REF!</v>
      </c>
      <c r="K328" s="73">
        <v>57029</v>
      </c>
    </row>
    <row r="329" spans="1:11">
      <c r="A329" s="103" t="s">
        <v>314</v>
      </c>
      <c r="B329" s="103" t="s">
        <v>727</v>
      </c>
      <c r="C329" s="102">
        <f>VLOOKUP(A329,'FY18 District Allocations'!$A$4:$K$409,11,0)</f>
        <v>143976.25</v>
      </c>
      <c r="D329" s="106">
        <f t="shared" si="36"/>
        <v>1.0557964610757862</v>
      </c>
      <c r="E329" s="105">
        <v>136367.43</v>
      </c>
      <c r="F329" s="106">
        <f t="shared" si="34"/>
        <v>1.0974980885773382</v>
      </c>
      <c r="G329" s="102">
        <v>124253</v>
      </c>
      <c r="H329" s="127">
        <f t="shared" si="35"/>
        <v>0.89102187163858015</v>
      </c>
      <c r="I329" s="102">
        <v>139450</v>
      </c>
      <c r="J329" s="74" t="e">
        <f>#REF!/K329</f>
        <v>#REF!</v>
      </c>
      <c r="K329" s="73">
        <v>139616</v>
      </c>
    </row>
    <row r="330" spans="1:11">
      <c r="A330" s="103" t="s">
        <v>315</v>
      </c>
      <c r="B330" s="103" t="s">
        <v>728</v>
      </c>
      <c r="C330" s="102">
        <f>VLOOKUP(A330,'FY18 District Allocations'!$A$4:$K$409,11,0)</f>
        <v>0</v>
      </c>
      <c r="D330" s="106">
        <f t="shared" si="36"/>
        <v>0</v>
      </c>
      <c r="E330" s="105">
        <v>54386.21</v>
      </c>
      <c r="F330" s="106">
        <f t="shared" si="34"/>
        <v>0.99261210782792797</v>
      </c>
      <c r="G330" s="102">
        <v>54791</v>
      </c>
      <c r="H330" s="127">
        <f t="shared" si="35"/>
        <v>1.0814155449413807</v>
      </c>
      <c r="I330" s="102">
        <v>50666</v>
      </c>
      <c r="J330" s="74" t="e">
        <f>#REF!/K330</f>
        <v>#REF!</v>
      </c>
      <c r="K330" s="73">
        <v>55901</v>
      </c>
    </row>
    <row r="331" spans="1:11">
      <c r="A331" s="103" t="s">
        <v>316</v>
      </c>
      <c r="B331" s="103" t="s">
        <v>729</v>
      </c>
      <c r="C331" s="102">
        <f>VLOOKUP(A331,'FY18 District Allocations'!$A$4:$K$409,11,0)</f>
        <v>348254.3</v>
      </c>
      <c r="D331" s="106">
        <f t="shared" si="36"/>
        <v>0.9835758558084583</v>
      </c>
      <c r="E331" s="105">
        <v>354069.59</v>
      </c>
      <c r="F331" s="106">
        <f t="shared" si="34"/>
        <v>0.96700165505036162</v>
      </c>
      <c r="G331" s="102">
        <v>366152</v>
      </c>
      <c r="H331" s="127">
        <f t="shared" si="35"/>
        <v>1.1992244304411053</v>
      </c>
      <c r="I331" s="102">
        <v>305324</v>
      </c>
      <c r="J331" s="74" t="e">
        <f>#REF!/K331</f>
        <v>#REF!</v>
      </c>
      <c r="K331" s="73">
        <v>332449</v>
      </c>
    </row>
    <row r="332" spans="1:11">
      <c r="A332" s="103" t="s">
        <v>317</v>
      </c>
      <c r="B332" s="103" t="s">
        <v>730</v>
      </c>
      <c r="C332" s="102">
        <f>VLOOKUP(A332,'FY18 District Allocations'!$A$4:$K$409,11,0)</f>
        <v>132257.54999999999</v>
      </c>
      <c r="D332" s="106">
        <f t="shared" si="36"/>
        <v>2.033110992607277</v>
      </c>
      <c r="E332" s="105">
        <v>65051.81</v>
      </c>
      <c r="F332" s="106">
        <f t="shared" si="34"/>
        <v>0.85511225911612376</v>
      </c>
      <c r="G332" s="102">
        <v>76074</v>
      </c>
      <c r="H332" s="127">
        <f t="shared" si="35"/>
        <v>0.59305398557786004</v>
      </c>
      <c r="I332" s="102">
        <v>128275</v>
      </c>
      <c r="J332" s="74" t="e">
        <f>#REF!/K332</f>
        <v>#REF!</v>
      </c>
      <c r="K332" s="73">
        <v>76199</v>
      </c>
    </row>
    <row r="333" spans="1:11">
      <c r="A333" s="103" t="s">
        <v>318</v>
      </c>
      <c r="B333" s="103" t="s">
        <v>731</v>
      </c>
      <c r="C333" s="102">
        <f>VLOOKUP(A333,'FY18 District Allocations'!$A$4:$K$409,11,0)</f>
        <v>240352.64000000001</v>
      </c>
      <c r="D333" s="106">
        <f t="shared" si="36"/>
        <v>1.0445411622488587</v>
      </c>
      <c r="E333" s="105">
        <v>230103.56</v>
      </c>
      <c r="F333" s="106">
        <f t="shared" si="34"/>
        <v>1.0117065964359988</v>
      </c>
      <c r="G333" s="102">
        <v>227441</v>
      </c>
      <c r="H333" s="127">
        <f t="shared" si="35"/>
        <v>0.97748829933083781</v>
      </c>
      <c r="I333" s="102">
        <v>232679</v>
      </c>
      <c r="J333" s="74" t="e">
        <f>#REF!/K333</f>
        <v>#REF!</v>
      </c>
      <c r="K333" s="73">
        <v>223308</v>
      </c>
    </row>
    <row r="334" spans="1:11">
      <c r="A334" s="103" t="s">
        <v>319</v>
      </c>
      <c r="B334" s="103" t="s">
        <v>732</v>
      </c>
      <c r="C334" s="102">
        <f>VLOOKUP(A334,'FY18 District Allocations'!$A$4:$K$409,11,0)</f>
        <v>48638.06</v>
      </c>
      <c r="D334" s="106">
        <f t="shared" si="36"/>
        <v>1.0367374379030465</v>
      </c>
      <c r="E334" s="105">
        <v>46914.54</v>
      </c>
      <c r="F334" s="106">
        <f t="shared" si="34"/>
        <v>1.815578173374613</v>
      </c>
      <c r="G334" s="102">
        <v>25840</v>
      </c>
      <c r="H334" s="127">
        <f t="shared" si="35"/>
        <v>0.6177384652163519</v>
      </c>
      <c r="I334" s="102">
        <v>41830</v>
      </c>
      <c r="J334" s="74" t="e">
        <f>#REF!/K334</f>
        <v>#REF!</v>
      </c>
      <c r="K334" s="73">
        <v>27969</v>
      </c>
    </row>
    <row r="335" spans="1:11">
      <c r="A335" s="103" t="s">
        <v>320</v>
      </c>
      <c r="B335" s="103" t="s">
        <v>733</v>
      </c>
      <c r="C335" s="102">
        <f>VLOOKUP(A335,'FY18 District Allocations'!$A$4:$K$409,11,0)</f>
        <v>26968.75</v>
      </c>
      <c r="D335" s="106">
        <f t="shared" si="36"/>
        <v>0.8999999332560884</v>
      </c>
      <c r="E335" s="105">
        <v>29965.279999999999</v>
      </c>
      <c r="F335" s="106">
        <f t="shared" si="34"/>
        <v>0.97546404505354989</v>
      </c>
      <c r="G335" s="102">
        <v>30719</v>
      </c>
      <c r="H335" s="127">
        <f t="shared" si="35"/>
        <v>0.97965366584813596</v>
      </c>
      <c r="I335" s="102">
        <v>31357</v>
      </c>
      <c r="J335" s="74" t="e">
        <f>#REF!/K335</f>
        <v>#REF!</v>
      </c>
      <c r="K335" s="73">
        <v>28742</v>
      </c>
    </row>
    <row r="336" spans="1:11">
      <c r="A336" s="103" t="s">
        <v>321</v>
      </c>
      <c r="B336" s="103" t="s">
        <v>734</v>
      </c>
      <c r="C336" s="102">
        <f>VLOOKUP(A336,'FY18 District Allocations'!$A$4:$K$409,11,0)</f>
        <v>43221.58</v>
      </c>
      <c r="D336" s="106">
        <f t="shared" si="36"/>
        <v>0.84999996066779793</v>
      </c>
      <c r="E336" s="105">
        <v>50848.92</v>
      </c>
      <c r="F336" s="106">
        <f t="shared" si="34"/>
        <v>1.0660150943396227</v>
      </c>
      <c r="G336" s="102">
        <v>47700</v>
      </c>
      <c r="H336" s="127">
        <f t="shared" si="35"/>
        <v>1.0933846788612296</v>
      </c>
      <c r="I336" s="102">
        <v>43626</v>
      </c>
      <c r="J336" s="74" t="e">
        <f>#REF!/K336</f>
        <v>#REF!</v>
      </c>
      <c r="K336" s="73">
        <v>39677</v>
      </c>
    </row>
    <row r="337" spans="1:11">
      <c r="A337" s="103" t="s">
        <v>322</v>
      </c>
      <c r="B337" s="103" t="s">
        <v>735</v>
      </c>
      <c r="C337" s="102">
        <f>VLOOKUP(A337,'FY18 District Allocations'!$A$4:$K$409,11,0)</f>
        <v>29433.66</v>
      </c>
      <c r="D337" s="106">
        <f t="shared" si="36"/>
        <v>0.84999988448600905</v>
      </c>
      <c r="E337" s="105">
        <v>34627.839999999997</v>
      </c>
      <c r="F337" s="106">
        <f t="shared" si="34"/>
        <v>0.90929678063126929</v>
      </c>
      <c r="G337" s="102">
        <v>38082</v>
      </c>
      <c r="H337" s="127">
        <f t="shared" si="35"/>
        <v>1.1809104440585463</v>
      </c>
      <c r="I337" s="102">
        <v>32248</v>
      </c>
      <c r="J337" s="74" t="e">
        <f>#REF!/K337</f>
        <v>#REF!</v>
      </c>
      <c r="K337" s="73">
        <v>35474</v>
      </c>
    </row>
    <row r="338" spans="1:11">
      <c r="A338" s="103" t="s">
        <v>323</v>
      </c>
      <c r="B338" s="103" t="s">
        <v>736</v>
      </c>
      <c r="C338" s="102">
        <f>VLOOKUP(A338,'FY18 District Allocations'!$A$4:$K$409,11,0)</f>
        <v>107522.32</v>
      </c>
      <c r="D338" s="106">
        <f t="shared" si="36"/>
        <v>1.9943183925903176</v>
      </c>
      <c r="E338" s="105">
        <v>53914.32</v>
      </c>
      <c r="F338" s="106">
        <f t="shared" si="34"/>
        <v>0.5631620619418185</v>
      </c>
      <c r="G338" s="102">
        <v>95735</v>
      </c>
      <c r="H338" s="127">
        <f t="shared" si="35"/>
        <v>0.97754610247717855</v>
      </c>
      <c r="I338" s="102">
        <v>97934</v>
      </c>
      <c r="J338" s="74" t="e">
        <f>#REF!/K338</f>
        <v>#REF!</v>
      </c>
      <c r="K338" s="73">
        <v>98488</v>
      </c>
    </row>
    <row r="339" spans="1:11">
      <c r="A339" s="103" t="s">
        <v>324</v>
      </c>
      <c r="B339" s="103" t="s">
        <v>902</v>
      </c>
      <c r="C339" s="102">
        <f>VLOOKUP(A339,'FY18 District Allocations'!$A$4:$K$409,11,0)</f>
        <v>68935.509999999995</v>
      </c>
      <c r="D339" s="106">
        <f t="shared" si="36"/>
        <v>0.89528485068717645</v>
      </c>
      <c r="E339" s="105">
        <v>76998.41</v>
      </c>
      <c r="F339" s="106">
        <f t="shared" si="34"/>
        <v>0.89813964610234343</v>
      </c>
      <c r="G339" s="102">
        <v>85731</v>
      </c>
      <c r="H339" s="127">
        <f t="shared" si="35"/>
        <v>1.4175099206349207</v>
      </c>
      <c r="I339" s="102">
        <v>60480</v>
      </c>
      <c r="J339" s="74" t="e">
        <f>#REF!/K339</f>
        <v>#REF!</v>
      </c>
      <c r="K339" s="73">
        <v>50823</v>
      </c>
    </row>
    <row r="340" spans="1:11">
      <c r="A340" s="103" t="s">
        <v>325</v>
      </c>
      <c r="B340" s="103" t="s">
        <v>737</v>
      </c>
      <c r="C340" s="102">
        <f>VLOOKUP(A340,'FY18 District Allocations'!$A$4:$K$409,11,0)</f>
        <v>42744.480000000003</v>
      </c>
      <c r="D340" s="106">
        <f t="shared" si="36"/>
        <v>0.84999989062916681</v>
      </c>
      <c r="E340" s="105">
        <v>50287.63</v>
      </c>
      <c r="F340" s="106">
        <f t="shared" si="34"/>
        <v>0.87264008190605091</v>
      </c>
      <c r="G340" s="102">
        <v>57627</v>
      </c>
      <c r="H340" s="127">
        <f t="shared" si="35"/>
        <v>0.94366842975747944</v>
      </c>
      <c r="I340" s="102">
        <v>61067</v>
      </c>
      <c r="J340" s="74" t="e">
        <f>#REF!/K340</f>
        <v>#REF!</v>
      </c>
      <c r="K340" s="73">
        <v>44059</v>
      </c>
    </row>
    <row r="341" spans="1:11">
      <c r="A341" s="103" t="s">
        <v>326</v>
      </c>
      <c r="B341" s="103" t="s">
        <v>738</v>
      </c>
      <c r="C341" s="102">
        <f>VLOOKUP(A341,'FY18 District Allocations'!$A$4:$K$409,11,0)</f>
        <v>83078.990000000005</v>
      </c>
      <c r="D341" s="106">
        <f t="shared" si="36"/>
        <v>0.84999998465315985</v>
      </c>
      <c r="E341" s="105">
        <v>97739.99</v>
      </c>
      <c r="F341" s="106">
        <f t="shared" si="34"/>
        <v>0.5750865807233595</v>
      </c>
      <c r="G341" s="102">
        <v>169957</v>
      </c>
      <c r="H341" s="127">
        <f t="shared" si="35"/>
        <v>2.1347627301730849</v>
      </c>
      <c r="I341" s="102">
        <v>79614</v>
      </c>
      <c r="J341" s="74" t="e">
        <f>#REF!/K341</f>
        <v>#REF!</v>
      </c>
      <c r="K341" s="73">
        <v>80796</v>
      </c>
    </row>
    <row r="342" spans="1:11">
      <c r="A342" s="103" t="s">
        <v>500</v>
      </c>
      <c r="B342" s="103" t="s">
        <v>854</v>
      </c>
      <c r="C342" s="102">
        <f>VLOOKUP(A342,'FY18 District Allocations'!$A$4:$K$409,11,0)</f>
        <v>197268.72</v>
      </c>
      <c r="D342" s="106">
        <f t="shared" si="36"/>
        <v>0.8894108474922594</v>
      </c>
      <c r="E342" s="105">
        <v>221797.07</v>
      </c>
      <c r="F342" s="106">
        <f t="shared" si="34"/>
        <v>0.86138798701298702</v>
      </c>
      <c r="G342" s="102">
        <v>257488</v>
      </c>
      <c r="H342" s="127">
        <f t="shared" si="35"/>
        <v>0.88544399778542715</v>
      </c>
      <c r="I342" s="102">
        <v>290801</v>
      </c>
      <c r="J342" s="74" t="e">
        <f>#REF!/K342</f>
        <v>#REF!</v>
      </c>
      <c r="K342" s="73">
        <v>250427</v>
      </c>
    </row>
    <row r="343" spans="1:11">
      <c r="A343" s="103" t="s">
        <v>327</v>
      </c>
      <c r="B343" s="103" t="s">
        <v>739</v>
      </c>
      <c r="C343" s="102">
        <f>VLOOKUP(A343,'FY18 District Allocations'!$A$4:$K$409,11,0)</f>
        <v>47388.89</v>
      </c>
      <c r="D343" s="106">
        <f t="shared" si="36"/>
        <v>0.94468170019577824</v>
      </c>
      <c r="E343" s="105">
        <v>50163.87</v>
      </c>
      <c r="F343" s="106">
        <f t="shared" si="34"/>
        <v>0.97335642354036911</v>
      </c>
      <c r="G343" s="102">
        <v>51537</v>
      </c>
      <c r="H343" s="127">
        <f t="shared" si="35"/>
        <v>0.95422985058045884</v>
      </c>
      <c r="I343" s="102">
        <v>54009</v>
      </c>
      <c r="J343" s="74" t="e">
        <f>#REF!/K343</f>
        <v>#REF!</v>
      </c>
      <c r="K343" s="73">
        <v>59204</v>
      </c>
    </row>
    <row r="344" spans="1:11">
      <c r="A344" s="103" t="s">
        <v>328</v>
      </c>
      <c r="B344" s="103" t="s">
        <v>740</v>
      </c>
      <c r="C344" s="102">
        <f>VLOOKUP(A344,'FY18 District Allocations'!$A$4:$K$409,11,0)</f>
        <v>159574.56</v>
      </c>
      <c r="D344" s="106">
        <f t="shared" si="36"/>
        <v>1.0160989486665968</v>
      </c>
      <c r="E344" s="105">
        <v>157046.28</v>
      </c>
      <c r="F344" s="106">
        <f t="shared" si="34"/>
        <v>0.99044083702274188</v>
      </c>
      <c r="G344" s="102">
        <v>158562</v>
      </c>
      <c r="H344" s="127">
        <f t="shared" si="35"/>
        <v>1.0216360403082394</v>
      </c>
      <c r="I344" s="102">
        <v>155204</v>
      </c>
      <c r="J344" s="74" t="e">
        <f>#REF!/K344</f>
        <v>#REF!</v>
      </c>
      <c r="K344" s="73">
        <v>180825</v>
      </c>
    </row>
    <row r="345" spans="1:11">
      <c r="A345" s="103" t="s">
        <v>329</v>
      </c>
      <c r="B345" s="103" t="s">
        <v>741</v>
      </c>
      <c r="C345" s="102">
        <f>VLOOKUP(A345,'FY18 District Allocations'!$A$4:$K$409,11,0)</f>
        <v>179958.75</v>
      </c>
      <c r="D345" s="106">
        <f t="shared" si="36"/>
        <v>0.87995778559500659</v>
      </c>
      <c r="E345" s="105">
        <v>204508.39</v>
      </c>
      <c r="F345" s="106">
        <f t="shared" si="34"/>
        <v>0.88661884757284504</v>
      </c>
      <c r="G345" s="102">
        <v>230661</v>
      </c>
      <c r="H345" s="127">
        <f t="shared" si="35"/>
        <v>1.3098519565921054</v>
      </c>
      <c r="I345" s="102">
        <v>176097</v>
      </c>
      <c r="J345" s="74" t="e">
        <f>#REF!/K345</f>
        <v>#REF!</v>
      </c>
      <c r="K345" s="73">
        <v>180265</v>
      </c>
    </row>
    <row r="346" spans="1:11">
      <c r="A346" s="103" t="s">
        <v>330</v>
      </c>
      <c r="B346" s="103" t="s">
        <v>424</v>
      </c>
      <c r="C346" s="102">
        <f>VLOOKUP(A346,'FY18 District Allocations'!$A$4:$K$409,11,0)</f>
        <v>254184</v>
      </c>
      <c r="D346" s="106">
        <f t="shared" si="36"/>
        <v>0.87358363228763514</v>
      </c>
      <c r="E346" s="105">
        <v>290966.99</v>
      </c>
      <c r="F346" s="106">
        <f t="shared" si="34"/>
        <v>0.91250267352846171</v>
      </c>
      <c r="G346" s="102">
        <v>318867</v>
      </c>
      <c r="H346" s="127">
        <f t="shared" si="35"/>
        <v>1.1883744158138356</v>
      </c>
      <c r="I346" s="102">
        <v>268322</v>
      </c>
      <c r="J346" s="74" t="e">
        <f>#REF!/K346</f>
        <v>#REF!</v>
      </c>
      <c r="K346" s="73">
        <v>326994</v>
      </c>
    </row>
    <row r="347" spans="1:11">
      <c r="A347" s="103" t="s">
        <v>331</v>
      </c>
      <c r="B347" s="103" t="s">
        <v>742</v>
      </c>
      <c r="C347" s="102">
        <f>VLOOKUP(A347,'FY18 District Allocations'!$A$4:$K$409,11,0)</f>
        <v>32117.98</v>
      </c>
      <c r="D347" s="106">
        <f t="shared" si="36"/>
        <v>0.89999985989158404</v>
      </c>
      <c r="E347" s="105">
        <v>35686.65</v>
      </c>
      <c r="F347" s="106">
        <f t="shared" si="34"/>
        <v>0.95250760689691993</v>
      </c>
      <c r="G347" s="102">
        <v>37466</v>
      </c>
      <c r="H347" s="127">
        <f t="shared" si="35"/>
        <v>1.4449458135678199</v>
      </c>
      <c r="I347" s="102">
        <v>25929</v>
      </c>
      <c r="J347" s="74" t="e">
        <f>#REF!/K347</f>
        <v>#REF!</v>
      </c>
      <c r="K347" s="73">
        <v>23448</v>
      </c>
    </row>
    <row r="348" spans="1:11">
      <c r="A348" s="103" t="s">
        <v>332</v>
      </c>
      <c r="B348" s="103" t="s">
        <v>743</v>
      </c>
      <c r="C348" s="102">
        <f>VLOOKUP(A348,'FY18 District Allocations'!$A$4:$K$409,11,0)</f>
        <v>26472.11</v>
      </c>
      <c r="D348" s="106">
        <f t="shared" si="36"/>
        <v>0.93215724911932785</v>
      </c>
      <c r="E348" s="105">
        <v>28398.76</v>
      </c>
      <c r="F348" s="106">
        <f t="shared" si="34"/>
        <v>0.95599407527098901</v>
      </c>
      <c r="G348" s="102">
        <v>29706</v>
      </c>
      <c r="H348" s="127">
        <f t="shared" si="35"/>
        <v>1.0365691953381255</v>
      </c>
      <c r="I348" s="102">
        <v>28658</v>
      </c>
      <c r="J348" s="74" t="e">
        <f>#REF!/K348</f>
        <v>#REF!</v>
      </c>
      <c r="K348" s="73">
        <v>28420</v>
      </c>
    </row>
    <row r="349" spans="1:11">
      <c r="A349" s="103" t="s">
        <v>333</v>
      </c>
      <c r="B349" s="103" t="s">
        <v>744</v>
      </c>
      <c r="C349" s="102">
        <f>VLOOKUP(A349,'FY18 District Allocations'!$A$4:$K$409,11,0)</f>
        <v>154943.32999999999</v>
      </c>
      <c r="D349" s="106">
        <f t="shared" si="36"/>
        <v>0.52037751042160008</v>
      </c>
      <c r="E349" s="105">
        <v>297751.78000000003</v>
      </c>
      <c r="F349" s="106">
        <f t="shared" si="34"/>
        <v>0.96187036229426126</v>
      </c>
      <c r="G349" s="102">
        <v>309555</v>
      </c>
      <c r="H349" s="127">
        <f t="shared" si="35"/>
        <v>1.1382958381443375</v>
      </c>
      <c r="I349" s="102">
        <v>271946</v>
      </c>
      <c r="J349" s="74" t="e">
        <f>#REF!/K349</f>
        <v>#REF!</v>
      </c>
      <c r="K349" s="73">
        <v>238196</v>
      </c>
    </row>
    <row r="350" spans="1:11">
      <c r="A350" s="103" t="s">
        <v>334</v>
      </c>
      <c r="B350" s="103" t="s">
        <v>745</v>
      </c>
      <c r="C350" s="102">
        <f>VLOOKUP(A350,'FY18 District Allocations'!$A$4:$K$409,11,0)</f>
        <v>36946.49</v>
      </c>
      <c r="D350" s="106">
        <f t="shared" si="36"/>
        <v>0.99409406287845425</v>
      </c>
      <c r="E350" s="105">
        <v>37165.99</v>
      </c>
      <c r="F350" s="106">
        <f t="shared" si="34"/>
        <v>1.2491929954288787</v>
      </c>
      <c r="G350" s="102">
        <v>29752</v>
      </c>
      <c r="H350" s="127">
        <f t="shared" si="35"/>
        <v>0.89075177389898508</v>
      </c>
      <c r="I350" s="102">
        <v>33401</v>
      </c>
      <c r="J350" s="74" t="e">
        <f>#REF!/K350</f>
        <v>#REF!</v>
      </c>
      <c r="K350" s="73">
        <v>35889</v>
      </c>
    </row>
    <row r="351" spans="1:11">
      <c r="A351" s="103" t="s">
        <v>335</v>
      </c>
      <c r="B351" s="103" t="s">
        <v>437</v>
      </c>
      <c r="C351" s="102">
        <f>VLOOKUP(A351,'FY18 District Allocations'!$A$4:$K$409,11,0)</f>
        <v>268905.99</v>
      </c>
      <c r="D351" s="106">
        <f t="shared" si="36"/>
        <v>1.0809211220507218</v>
      </c>
      <c r="E351" s="105">
        <v>248774.85</v>
      </c>
      <c r="F351" s="106">
        <f t="shared" ref="F351:F382" si="37">E351/G351</f>
        <v>1.175901276700337</v>
      </c>
      <c r="G351" s="102">
        <v>211561</v>
      </c>
      <c r="H351" s="127">
        <f t="shared" ref="H351:H382" si="38">G351/I351</f>
        <v>0.88670245983746376</v>
      </c>
      <c r="I351" s="102">
        <v>238593</v>
      </c>
      <c r="J351" s="74" t="e">
        <f>#REF!/K351</f>
        <v>#REF!</v>
      </c>
      <c r="K351" s="73">
        <v>218295</v>
      </c>
    </row>
    <row r="352" spans="1:11">
      <c r="A352" s="103" t="s">
        <v>336</v>
      </c>
      <c r="B352" s="103" t="s">
        <v>746</v>
      </c>
      <c r="C352" s="102">
        <f>VLOOKUP(A352,'FY18 District Allocations'!$A$4:$K$409,11,0)</f>
        <v>85145.68</v>
      </c>
      <c r="D352" s="106">
        <f t="shared" si="36"/>
        <v>0.97026972359869246</v>
      </c>
      <c r="E352" s="105">
        <v>87754.65</v>
      </c>
      <c r="F352" s="106">
        <f t="shared" si="37"/>
        <v>0.87385011401770507</v>
      </c>
      <c r="G352" s="102">
        <v>100423</v>
      </c>
      <c r="H352" s="127">
        <f t="shared" si="38"/>
        <v>1.1564007784341497</v>
      </c>
      <c r="I352" s="102">
        <v>86841</v>
      </c>
      <c r="J352" s="74" t="e">
        <f>#REF!/K352</f>
        <v>#REF!</v>
      </c>
      <c r="K352" s="73">
        <v>96050</v>
      </c>
    </row>
    <row r="353" spans="1:11">
      <c r="A353" s="103" t="s">
        <v>337</v>
      </c>
      <c r="B353" s="103" t="s">
        <v>425</v>
      </c>
      <c r="C353" s="102">
        <f>VLOOKUP(A353,'FY18 District Allocations'!$A$4:$K$409,11,0)</f>
        <v>267915.05</v>
      </c>
      <c r="D353" s="106">
        <f t="shared" si="36"/>
        <v>1.021778954145373</v>
      </c>
      <c r="E353" s="105">
        <v>262204.51</v>
      </c>
      <c r="F353" s="106">
        <f t="shared" si="37"/>
        <v>0.97330874737838491</v>
      </c>
      <c r="G353" s="102">
        <v>269395</v>
      </c>
      <c r="H353" s="127">
        <f t="shared" si="38"/>
        <v>0.89309216524169299</v>
      </c>
      <c r="I353" s="102">
        <v>301643</v>
      </c>
      <c r="J353" s="74" t="e">
        <f>#REF!/K353</f>
        <v>#REF!</v>
      </c>
      <c r="K353" s="73">
        <v>325000</v>
      </c>
    </row>
    <row r="354" spans="1:11">
      <c r="A354" s="103" t="s">
        <v>338</v>
      </c>
      <c r="B354" s="103" t="s">
        <v>747</v>
      </c>
      <c r="C354" s="102">
        <f>VLOOKUP(A354,'FY18 District Allocations'!$A$4:$K$409,11,0)</f>
        <v>134709.79999999999</v>
      </c>
      <c r="D354" s="106">
        <f t="shared" si="36"/>
        <v>1.0664227768167212</v>
      </c>
      <c r="E354" s="105">
        <v>126319.32</v>
      </c>
      <c r="F354" s="106">
        <f t="shared" si="37"/>
        <v>0.91731166397978303</v>
      </c>
      <c r="G354" s="102">
        <v>137706</v>
      </c>
      <c r="H354" s="127">
        <f t="shared" si="38"/>
        <v>1.0434011729227599</v>
      </c>
      <c r="I354" s="102">
        <v>131978</v>
      </c>
      <c r="J354" s="74" t="e">
        <f>#REF!/K354</f>
        <v>#REF!</v>
      </c>
      <c r="K354" s="73">
        <v>146231</v>
      </c>
    </row>
    <row r="355" spans="1:11">
      <c r="A355" s="103" t="s">
        <v>339</v>
      </c>
      <c r="B355" s="103" t="s">
        <v>748</v>
      </c>
      <c r="C355" s="102">
        <f>VLOOKUP(A355,'FY18 District Allocations'!$A$4:$K$409,11,0)</f>
        <v>144960.24</v>
      </c>
      <c r="D355" s="106">
        <f t="shared" si="36"/>
        <v>0.98580104737107566</v>
      </c>
      <c r="E355" s="105">
        <v>147048.17000000001</v>
      </c>
      <c r="F355" s="106">
        <f t="shared" si="37"/>
        <v>1.1514405518839854</v>
      </c>
      <c r="G355" s="102">
        <v>127708</v>
      </c>
      <c r="H355" s="127">
        <f t="shared" si="38"/>
        <v>1.0379894988377196</v>
      </c>
      <c r="I355" s="102">
        <v>123034</v>
      </c>
      <c r="J355" s="74" t="e">
        <f>#REF!/K355</f>
        <v>#REF!</v>
      </c>
      <c r="K355" s="73">
        <v>149410</v>
      </c>
    </row>
    <row r="356" spans="1:11">
      <c r="A356" s="103" t="s">
        <v>461</v>
      </c>
      <c r="B356" s="103" t="s">
        <v>749</v>
      </c>
      <c r="C356" s="102">
        <f>VLOOKUP(A356,'FY18 District Allocations'!$A$4:$K$409,11,0)</f>
        <v>73571.03</v>
      </c>
      <c r="D356" s="106">
        <f t="shared" si="36"/>
        <v>0.85131633393627781</v>
      </c>
      <c r="E356" s="105">
        <v>86420.32</v>
      </c>
      <c r="F356" s="106">
        <f t="shared" si="37"/>
        <v>1.1403354225770272</v>
      </c>
      <c r="G356" s="102">
        <v>75785</v>
      </c>
      <c r="H356" s="127">
        <f t="shared" si="38"/>
        <v>1.1608688326210499</v>
      </c>
      <c r="I356" s="102">
        <v>65283</v>
      </c>
      <c r="J356" s="74" t="e">
        <f>#REF!/K356</f>
        <v>#REF!</v>
      </c>
      <c r="K356" s="73">
        <v>19246</v>
      </c>
    </row>
    <row r="357" spans="1:11">
      <c r="A357" s="103" t="s">
        <v>340</v>
      </c>
      <c r="B357" s="103" t="s">
        <v>750</v>
      </c>
      <c r="C357" s="102">
        <f>VLOOKUP(A357,'FY18 District Allocations'!$A$4:$K$409,11,0)</f>
        <v>191367.82</v>
      </c>
      <c r="D357" s="106">
        <f t="shared" si="36"/>
        <v>1.012498362482035</v>
      </c>
      <c r="E357" s="105">
        <v>189005.56</v>
      </c>
      <c r="F357" s="106">
        <f t="shared" si="37"/>
        <v>1.4553106496346431</v>
      </c>
      <c r="G357" s="102">
        <v>129873</v>
      </c>
      <c r="H357" s="127">
        <f t="shared" si="38"/>
        <v>0.98403545991816943</v>
      </c>
      <c r="I357" s="102">
        <v>131980</v>
      </c>
      <c r="J357" s="74" t="e">
        <f>#REF!/K357</f>
        <v>#REF!</v>
      </c>
      <c r="K357" s="73">
        <v>107170</v>
      </c>
    </row>
    <row r="358" spans="1:11">
      <c r="A358" s="103" t="s">
        <v>341</v>
      </c>
      <c r="B358" s="103" t="s">
        <v>855</v>
      </c>
      <c r="C358" s="102">
        <f>VLOOKUP(A358,'FY18 District Allocations'!$A$4:$K$409,11,0)</f>
        <v>232687.72</v>
      </c>
      <c r="D358" s="106">
        <f t="shared" si="36"/>
        <v>1.0553085228257093</v>
      </c>
      <c r="E358" s="105">
        <v>220492.6</v>
      </c>
      <c r="F358" s="106">
        <f t="shared" si="37"/>
        <v>0.86013333489371835</v>
      </c>
      <c r="G358" s="102">
        <v>256347</v>
      </c>
      <c r="H358" s="127">
        <f t="shared" si="38"/>
        <v>0.97740894948755486</v>
      </c>
      <c r="I358" s="102">
        <v>262272</v>
      </c>
      <c r="J358" s="74" t="e">
        <f>#REF!/K358</f>
        <v>#REF!</v>
      </c>
      <c r="K358" s="73">
        <v>179909</v>
      </c>
    </row>
    <row r="359" spans="1:11">
      <c r="A359" s="103" t="s">
        <v>342</v>
      </c>
      <c r="B359" s="103" t="s">
        <v>751</v>
      </c>
      <c r="C359" s="102">
        <f>VLOOKUP(A359,'FY18 District Allocations'!$A$4:$K$409,11,0)</f>
        <v>267287.19</v>
      </c>
      <c r="D359" s="106">
        <f t="shared" si="36"/>
        <v>1.0703983001596744</v>
      </c>
      <c r="E359" s="105">
        <v>249708.16</v>
      </c>
      <c r="F359" s="106">
        <f t="shared" si="37"/>
        <v>0.90077109546346534</v>
      </c>
      <c r="G359" s="102">
        <v>277216</v>
      </c>
      <c r="H359" s="127">
        <f t="shared" si="38"/>
        <v>1.1108234926410188</v>
      </c>
      <c r="I359" s="102">
        <v>249559</v>
      </c>
      <c r="J359" s="74" t="e">
        <f>#REF!/K359</f>
        <v>#REF!</v>
      </c>
      <c r="K359" s="73">
        <v>239421</v>
      </c>
    </row>
    <row r="360" spans="1:11">
      <c r="A360" s="103" t="s">
        <v>343</v>
      </c>
      <c r="B360" s="103" t="s">
        <v>752</v>
      </c>
      <c r="C360" s="102">
        <f>VLOOKUP(A360,'FY18 District Allocations'!$A$4:$K$409,11,0)</f>
        <v>154084.53</v>
      </c>
      <c r="D360" s="106">
        <f t="shared" si="36"/>
        <v>0.84999998896709494</v>
      </c>
      <c r="E360" s="105">
        <v>181275.92</v>
      </c>
      <c r="F360" s="106">
        <f t="shared" si="37"/>
        <v>0.98195583049396828</v>
      </c>
      <c r="G360" s="102">
        <v>184607</v>
      </c>
      <c r="H360" s="127">
        <f t="shared" si="38"/>
        <v>1.069020429908274</v>
      </c>
      <c r="I360" s="102">
        <v>172688</v>
      </c>
      <c r="J360" s="74" t="e">
        <f>#REF!/K360</f>
        <v>#REF!</v>
      </c>
      <c r="K360" s="73">
        <v>159041</v>
      </c>
    </row>
    <row r="361" spans="1:11">
      <c r="A361" s="103" t="s">
        <v>344</v>
      </c>
      <c r="B361" s="103" t="s">
        <v>753</v>
      </c>
      <c r="C361" s="102">
        <f>VLOOKUP(A361,'FY18 District Allocations'!$A$4:$K$409,11,0)</f>
        <v>318378.37</v>
      </c>
      <c r="D361" s="106">
        <f t="shared" si="36"/>
        <v>0.84999999599533105</v>
      </c>
      <c r="E361" s="105">
        <v>374562.79</v>
      </c>
      <c r="F361" s="106">
        <f t="shared" si="37"/>
        <v>0.97313807150911136</v>
      </c>
      <c r="G361" s="102">
        <v>384902</v>
      </c>
      <c r="H361" s="127">
        <f t="shared" si="38"/>
        <v>1.0243375372913879</v>
      </c>
      <c r="I361" s="102">
        <v>375757</v>
      </c>
      <c r="J361" s="74" t="e">
        <f>#REF!/K361</f>
        <v>#REF!</v>
      </c>
      <c r="K361" s="73">
        <v>329038</v>
      </c>
    </row>
    <row r="362" spans="1:11">
      <c r="A362" s="103" t="s">
        <v>345</v>
      </c>
      <c r="B362" s="103" t="s">
        <v>754</v>
      </c>
      <c r="C362" s="102">
        <f>VLOOKUP(A362,'FY18 District Allocations'!$A$4:$K$409,11,0)</f>
        <v>31371.21</v>
      </c>
      <c r="D362" s="106">
        <f t="shared" si="36"/>
        <v>1.2026988948401722</v>
      </c>
      <c r="E362" s="105">
        <v>26084.01</v>
      </c>
      <c r="F362" s="106">
        <f t="shared" si="37"/>
        <v>1.242865106970982</v>
      </c>
      <c r="G362" s="102">
        <v>20987</v>
      </c>
      <c r="H362" s="127">
        <f t="shared" si="38"/>
        <v>1.1858402079330999</v>
      </c>
      <c r="I362" s="102">
        <v>17698</v>
      </c>
      <c r="J362" s="74" t="e">
        <f>#REF!/K362</f>
        <v>#REF!</v>
      </c>
      <c r="K362" s="73">
        <v>10427</v>
      </c>
    </row>
    <row r="363" spans="1:11">
      <c r="A363" s="103" t="s">
        <v>346</v>
      </c>
      <c r="B363" s="103" t="s">
        <v>438</v>
      </c>
      <c r="C363" s="102">
        <f>VLOOKUP(A363,'FY18 District Allocations'!$A$4:$K$409,11,0)</f>
        <v>450655.53</v>
      </c>
      <c r="D363" s="106">
        <f t="shared" si="36"/>
        <v>1.0126291608767677</v>
      </c>
      <c r="E363" s="105">
        <v>445035.11</v>
      </c>
      <c r="F363" s="106">
        <f t="shared" si="37"/>
        <v>0.92408581899729025</v>
      </c>
      <c r="G363" s="102">
        <v>481595</v>
      </c>
      <c r="H363" s="127">
        <f t="shared" si="38"/>
        <v>1.1555220177696945</v>
      </c>
      <c r="I363" s="102">
        <v>416777</v>
      </c>
      <c r="J363" s="74" t="e">
        <f>#REF!/K363</f>
        <v>#REF!</v>
      </c>
      <c r="K363" s="73">
        <v>445046</v>
      </c>
    </row>
    <row r="364" spans="1:11">
      <c r="A364" s="103" t="s">
        <v>347</v>
      </c>
      <c r="B364" s="103" t="s">
        <v>755</v>
      </c>
      <c r="C364" s="102">
        <f>VLOOKUP(A364,'FY18 District Allocations'!$A$4:$K$409,11,0)</f>
        <v>327779.39</v>
      </c>
      <c r="D364" s="106">
        <f t="shared" si="36"/>
        <v>1.0318629599827009</v>
      </c>
      <c r="E364" s="105">
        <v>317657.87</v>
      </c>
      <c r="F364" s="106">
        <f t="shared" si="37"/>
        <v>0.97358936479963221</v>
      </c>
      <c r="G364" s="102">
        <v>326275</v>
      </c>
      <c r="H364" s="127">
        <f t="shared" si="38"/>
        <v>2.5475307437048604</v>
      </c>
      <c r="I364" s="102">
        <v>128075</v>
      </c>
      <c r="J364" s="74" t="e">
        <f>#REF!/K364</f>
        <v>#REF!</v>
      </c>
      <c r="K364" s="73">
        <v>128539</v>
      </c>
    </row>
    <row r="365" spans="1:11">
      <c r="A365" s="103" t="s">
        <v>348</v>
      </c>
      <c r="B365" s="103" t="s">
        <v>756</v>
      </c>
      <c r="C365" s="102">
        <f>VLOOKUP(A365,'FY18 District Allocations'!$A$4:$K$409,11,0)</f>
        <v>341096.08</v>
      </c>
      <c r="D365" s="106">
        <f t="shared" si="36"/>
        <v>1.0633073872126824</v>
      </c>
      <c r="E365" s="105">
        <v>320787.84000000003</v>
      </c>
      <c r="F365" s="106">
        <f t="shared" si="37"/>
        <v>1.0296148747757261</v>
      </c>
      <c r="G365" s="102">
        <v>311561</v>
      </c>
      <c r="H365" s="127">
        <f t="shared" si="38"/>
        <v>0.91917287687560112</v>
      </c>
      <c r="I365" s="102">
        <v>338958</v>
      </c>
      <c r="J365" s="74" t="e">
        <f>#REF!/K365</f>
        <v>#REF!</v>
      </c>
      <c r="K365" s="73">
        <v>333539</v>
      </c>
    </row>
    <row r="366" spans="1:11">
      <c r="A366" s="103" t="s">
        <v>349</v>
      </c>
      <c r="B366" s="103" t="s">
        <v>757</v>
      </c>
      <c r="C366" s="102">
        <f>VLOOKUP(A366,'FY18 District Allocations'!$A$4:$K$409,11,0)</f>
        <v>135234.04</v>
      </c>
      <c r="D366" s="106">
        <f t="shared" si="36"/>
        <v>0.86920369552542842</v>
      </c>
      <c r="E366" s="105">
        <v>155583.82999999999</v>
      </c>
      <c r="F366" s="106">
        <f t="shared" si="37"/>
        <v>0.91008113198717788</v>
      </c>
      <c r="G366" s="102">
        <v>170956</v>
      </c>
      <c r="H366" s="127">
        <f t="shared" si="38"/>
        <v>1.2548426638871966</v>
      </c>
      <c r="I366" s="102">
        <v>136237</v>
      </c>
      <c r="J366" s="74" t="e">
        <f>#REF!/K366</f>
        <v>#REF!</v>
      </c>
      <c r="K366" s="73">
        <v>132798</v>
      </c>
    </row>
    <row r="367" spans="1:11">
      <c r="A367" s="103" t="s">
        <v>350</v>
      </c>
      <c r="B367" s="103" t="s">
        <v>773</v>
      </c>
      <c r="C367" s="102">
        <f>VLOOKUP(A367,'FY18 District Allocations'!$A$4:$K$409,11,0)</f>
        <v>68302.48</v>
      </c>
      <c r="D367" s="106">
        <f t="shared" si="36"/>
        <v>1.0145613228805128</v>
      </c>
      <c r="E367" s="105">
        <v>67322.179999999993</v>
      </c>
      <c r="F367" s="106">
        <f t="shared" si="37"/>
        <v>0.90031801647587451</v>
      </c>
      <c r="G367" s="102">
        <v>74776</v>
      </c>
      <c r="H367" s="127">
        <f t="shared" si="38"/>
        <v>1.0452042157054597</v>
      </c>
      <c r="I367" s="102">
        <v>71542</v>
      </c>
      <c r="J367" s="74" t="e">
        <f>#REF!/K367</f>
        <v>#REF!</v>
      </c>
      <c r="K367" s="73">
        <v>80442</v>
      </c>
    </row>
    <row r="368" spans="1:11">
      <c r="A368" s="103" t="s">
        <v>351</v>
      </c>
      <c r="B368" s="103" t="s">
        <v>758</v>
      </c>
      <c r="C368" s="102">
        <f>VLOOKUP(A368,'FY18 District Allocations'!$A$4:$K$409,11,0)</f>
        <v>100953.93</v>
      </c>
      <c r="D368" s="106">
        <f t="shared" si="36"/>
        <v>0.924703064627862</v>
      </c>
      <c r="E368" s="105">
        <v>109174.43</v>
      </c>
      <c r="F368" s="106">
        <f t="shared" si="37"/>
        <v>0.97321628825359463</v>
      </c>
      <c r="G368" s="102">
        <v>112179</v>
      </c>
      <c r="H368" s="127">
        <f t="shared" si="38"/>
        <v>0.89575514636600284</v>
      </c>
      <c r="I368" s="102">
        <v>125234</v>
      </c>
      <c r="J368" s="74" t="e">
        <f>#REF!/K368</f>
        <v>#REF!</v>
      </c>
      <c r="K368" s="73">
        <v>89126</v>
      </c>
    </row>
    <row r="369" spans="1:11">
      <c r="A369" s="103" t="s">
        <v>352</v>
      </c>
      <c r="B369" s="103" t="s">
        <v>774</v>
      </c>
      <c r="C369" s="102">
        <f>VLOOKUP(A369,'FY18 District Allocations'!$A$4:$K$409,11,0)</f>
        <v>200902.72</v>
      </c>
      <c r="D369" s="106">
        <f t="shared" si="36"/>
        <v>1.0930641475787461</v>
      </c>
      <c r="E369" s="105">
        <v>183797.74</v>
      </c>
      <c r="F369" s="106">
        <f t="shared" si="37"/>
        <v>1.0408928682671015</v>
      </c>
      <c r="G369" s="102">
        <v>176577</v>
      </c>
      <c r="H369" s="127">
        <f t="shared" si="38"/>
        <v>0.92079409280060076</v>
      </c>
      <c r="I369" s="102">
        <v>191766</v>
      </c>
      <c r="J369" s="74" t="e">
        <f>#REF!/K369</f>
        <v>#REF!</v>
      </c>
      <c r="K369" s="73">
        <v>168144</v>
      </c>
    </row>
    <row r="370" spans="1:11">
      <c r="A370" s="103" t="s">
        <v>353</v>
      </c>
      <c r="B370" s="103" t="s">
        <v>759</v>
      </c>
      <c r="C370" s="102">
        <f>VLOOKUP(A370,'FY18 District Allocations'!$A$4:$K$409,11,0)</f>
        <v>150479.67999999999</v>
      </c>
      <c r="D370" s="106">
        <f t="shared" si="36"/>
        <v>0.8499999887027937</v>
      </c>
      <c r="E370" s="105">
        <v>177034.92</v>
      </c>
      <c r="F370" s="106">
        <f t="shared" si="37"/>
        <v>0.90280640917111188</v>
      </c>
      <c r="G370" s="102">
        <v>196094</v>
      </c>
      <c r="H370" s="127">
        <f t="shared" si="38"/>
        <v>0.95554461862321349</v>
      </c>
      <c r="I370" s="102">
        <v>205217</v>
      </c>
      <c r="J370" s="74" t="e">
        <f>#REF!/K370</f>
        <v>#REF!</v>
      </c>
      <c r="K370" s="73">
        <v>216542</v>
      </c>
    </row>
    <row r="371" spans="1:11">
      <c r="A371" s="103" t="s">
        <v>871</v>
      </c>
      <c r="B371" s="103" t="s">
        <v>903</v>
      </c>
      <c r="C371" s="102">
        <f>VLOOKUP(A371,'FY18 District Allocations'!$A$4:$K$409,11,0)</f>
        <v>163535.84</v>
      </c>
      <c r="D371" s="106">
        <f t="shared" si="36"/>
        <v>1.12628749147205</v>
      </c>
      <c r="E371" s="105">
        <v>145199.01999999999</v>
      </c>
      <c r="F371" s="106">
        <f t="shared" si="37"/>
        <v>1.0559698333854532</v>
      </c>
      <c r="G371" s="102">
        <v>137503</v>
      </c>
      <c r="H371" s="127">
        <f t="shared" si="38"/>
        <v>1.0561068526398254</v>
      </c>
      <c r="I371" s="102">
        <v>130198</v>
      </c>
      <c r="J371" s="74"/>
      <c r="K371" s="77" t="s">
        <v>916</v>
      </c>
    </row>
    <row r="372" spans="1:11">
      <c r="A372" s="103" t="s">
        <v>354</v>
      </c>
      <c r="B372" s="103" t="s">
        <v>0</v>
      </c>
      <c r="C372" s="102">
        <f>VLOOKUP(A372,'FY18 District Allocations'!$A$4:$K$409,11,0)</f>
        <v>121518.33</v>
      </c>
      <c r="D372" s="106">
        <f t="shared" si="36"/>
        <v>0.99226128447342887</v>
      </c>
      <c r="E372" s="105">
        <v>122466.06</v>
      </c>
      <c r="F372" s="106">
        <f t="shared" si="37"/>
        <v>0.92602635936755662</v>
      </c>
      <c r="G372" s="102">
        <v>132249</v>
      </c>
      <c r="H372" s="127">
        <f t="shared" si="38"/>
        <v>1.0706687176165803</v>
      </c>
      <c r="I372" s="102">
        <v>123520</v>
      </c>
      <c r="J372" s="76" t="s">
        <v>921</v>
      </c>
      <c r="K372" s="77" t="s">
        <v>916</v>
      </c>
    </row>
    <row r="373" spans="1:11">
      <c r="A373" s="103" t="s">
        <v>355</v>
      </c>
      <c r="B373" s="103" t="s">
        <v>775</v>
      </c>
      <c r="C373" s="102">
        <f>VLOOKUP(A373,'FY18 District Allocations'!$A$4:$K$409,11,0)</f>
        <v>400956.49</v>
      </c>
      <c r="D373" s="106">
        <f t="shared" si="36"/>
        <v>1.0062435277215291</v>
      </c>
      <c r="E373" s="105">
        <v>398468.64</v>
      </c>
      <c r="F373" s="106">
        <f t="shared" si="37"/>
        <v>0.97496847313059243</v>
      </c>
      <c r="G373" s="102">
        <v>408699</v>
      </c>
      <c r="H373" s="127">
        <f t="shared" si="38"/>
        <v>0.99564419823283079</v>
      </c>
      <c r="I373" s="102">
        <v>410487</v>
      </c>
      <c r="J373" s="74" t="e">
        <f>#REF!/K373</f>
        <v>#REF!</v>
      </c>
      <c r="K373" s="73">
        <v>380795</v>
      </c>
    </row>
    <row r="374" spans="1:11">
      <c r="A374" s="103" t="s">
        <v>356</v>
      </c>
      <c r="B374" s="103" t="s">
        <v>776</v>
      </c>
      <c r="C374" s="102">
        <f>VLOOKUP(A374,'FY18 District Allocations'!$A$4:$K$409,11,0)</f>
        <v>714888.79</v>
      </c>
      <c r="D374" s="106">
        <f t="shared" si="36"/>
        <v>1.1362341108105496</v>
      </c>
      <c r="E374" s="105">
        <v>629173.85</v>
      </c>
      <c r="F374" s="106">
        <f t="shared" si="37"/>
        <v>0.91628949951503957</v>
      </c>
      <c r="G374" s="102">
        <v>686654</v>
      </c>
      <c r="H374" s="127">
        <f t="shared" si="38"/>
        <v>0.95380136210903266</v>
      </c>
      <c r="I374" s="102">
        <v>719913</v>
      </c>
      <c r="J374" s="74" t="e">
        <f>#REF!/K374</f>
        <v>#REF!</v>
      </c>
      <c r="K374" s="73">
        <v>662247</v>
      </c>
    </row>
    <row r="375" spans="1:11">
      <c r="A375" s="103" t="s">
        <v>357</v>
      </c>
      <c r="B375" s="103" t="s">
        <v>777</v>
      </c>
      <c r="C375" s="102">
        <f>VLOOKUP(A375,'FY18 District Allocations'!$A$4:$K$409,11,0)</f>
        <v>635265.75</v>
      </c>
      <c r="D375" s="106">
        <f t="shared" si="36"/>
        <v>0.94376357401810285</v>
      </c>
      <c r="E375" s="105">
        <v>673119.59</v>
      </c>
      <c r="F375" s="106">
        <f t="shared" si="37"/>
        <v>0.95898276132267668</v>
      </c>
      <c r="G375" s="102">
        <v>701910</v>
      </c>
      <c r="H375" s="127">
        <f t="shared" si="38"/>
        <v>0.95053471047631688</v>
      </c>
      <c r="I375" s="102">
        <v>738437</v>
      </c>
      <c r="J375" s="74" t="e">
        <f>#REF!/K375</f>
        <v>#REF!</v>
      </c>
      <c r="K375" s="73">
        <v>801145</v>
      </c>
    </row>
    <row r="376" spans="1:11">
      <c r="A376" s="103" t="s">
        <v>358</v>
      </c>
      <c r="B376" s="103" t="s">
        <v>760</v>
      </c>
      <c r="C376" s="102">
        <f>VLOOKUP(A376,'FY18 District Allocations'!$A$4:$K$409,11,0)</f>
        <v>534657.17000000004</v>
      </c>
      <c r="D376" s="106">
        <f t="shared" si="36"/>
        <v>0.91451887040294533</v>
      </c>
      <c r="E376" s="105">
        <v>584632.18999999994</v>
      </c>
      <c r="F376" s="106">
        <f t="shared" si="37"/>
        <v>0.94531844126445141</v>
      </c>
      <c r="G376" s="102">
        <v>618450</v>
      </c>
      <c r="H376" s="127">
        <f t="shared" si="38"/>
        <v>0.99158090174618929</v>
      </c>
      <c r="I376" s="102">
        <v>623701</v>
      </c>
      <c r="J376" s="74" t="e">
        <f>#REF!/K376</f>
        <v>#REF!</v>
      </c>
      <c r="K376" s="73">
        <v>680178</v>
      </c>
    </row>
    <row r="377" spans="1:11">
      <c r="A377" s="103" t="s">
        <v>359</v>
      </c>
      <c r="B377" s="103" t="s">
        <v>1</v>
      </c>
      <c r="C377" s="102">
        <f>VLOOKUP(A377,'FY18 District Allocations'!$A$4:$K$409,11,0)</f>
        <v>188759.55</v>
      </c>
      <c r="D377" s="106">
        <f t="shared" si="36"/>
        <v>0.9000000143039123</v>
      </c>
      <c r="E377" s="105">
        <v>209732.83</v>
      </c>
      <c r="F377" s="106">
        <f t="shared" si="37"/>
        <v>0.9028960906457042</v>
      </c>
      <c r="G377" s="102">
        <v>232289</v>
      </c>
      <c r="H377" s="127">
        <f t="shared" si="38"/>
        <v>0.97572542298838982</v>
      </c>
      <c r="I377" s="102">
        <v>238068</v>
      </c>
      <c r="J377" s="74" t="e">
        <f>#REF!/K377</f>
        <v>#REF!</v>
      </c>
      <c r="K377" s="73">
        <v>210162</v>
      </c>
    </row>
    <row r="378" spans="1:11">
      <c r="A378" s="103" t="s">
        <v>360</v>
      </c>
      <c r="B378" s="103" t="s">
        <v>761</v>
      </c>
      <c r="C378" s="102">
        <f>VLOOKUP(A378,'FY18 District Allocations'!$A$4:$K$409,11,0)</f>
        <v>94346.83</v>
      </c>
      <c r="D378" s="106">
        <f t="shared" si="36"/>
        <v>0.84999992792551249</v>
      </c>
      <c r="E378" s="105">
        <v>110996.28</v>
      </c>
      <c r="F378" s="106">
        <f t="shared" si="37"/>
        <v>0.90339296469324304</v>
      </c>
      <c r="G378" s="102">
        <v>122866</v>
      </c>
      <c r="H378" s="127">
        <f t="shared" si="38"/>
        <v>1.0469422360830627</v>
      </c>
      <c r="I378" s="102">
        <v>117357</v>
      </c>
      <c r="J378" s="74" t="e">
        <f>#REF!/K378</f>
        <v>#REF!</v>
      </c>
      <c r="K378" s="73">
        <v>93459</v>
      </c>
    </row>
    <row r="379" spans="1:11">
      <c r="A379" s="103" t="s">
        <v>361</v>
      </c>
      <c r="B379" s="103" t="s">
        <v>762</v>
      </c>
      <c r="C379" s="102">
        <f>VLOOKUP(A379,'FY18 District Allocations'!$A$4:$K$409,11,0)</f>
        <v>269375.5</v>
      </c>
      <c r="D379" s="106">
        <f t="shared" si="36"/>
        <v>1.0464155879914327</v>
      </c>
      <c r="E379" s="105">
        <v>257426.88</v>
      </c>
      <c r="F379" s="106">
        <f t="shared" si="37"/>
        <v>0.85854462865318626</v>
      </c>
      <c r="G379" s="102">
        <v>299841</v>
      </c>
      <c r="H379" s="127">
        <f t="shared" si="38"/>
        <v>1.2108916888781196</v>
      </c>
      <c r="I379" s="102">
        <v>247620</v>
      </c>
      <c r="J379" s="74" t="e">
        <f>#REF!/K379</f>
        <v>#REF!</v>
      </c>
      <c r="K379" s="73">
        <v>252914</v>
      </c>
    </row>
    <row r="380" spans="1:11">
      <c r="A380" s="103" t="s">
        <v>362</v>
      </c>
      <c r="B380" s="103" t="s">
        <v>778</v>
      </c>
      <c r="C380" s="102">
        <f>VLOOKUP(A380,'FY18 District Allocations'!$A$4:$K$409,11,0)</f>
        <v>95174.09</v>
      </c>
      <c r="D380" s="106">
        <f t="shared" si="36"/>
        <v>0.94879082468879516</v>
      </c>
      <c r="E380" s="105">
        <v>100310.93</v>
      </c>
      <c r="F380" s="106">
        <f t="shared" si="37"/>
        <v>0.8524911615732399</v>
      </c>
      <c r="G380" s="102">
        <v>117668</v>
      </c>
      <c r="H380" s="127">
        <f t="shared" si="38"/>
        <v>0.90363009438091801</v>
      </c>
      <c r="I380" s="102">
        <v>130217</v>
      </c>
      <c r="J380" s="74" t="e">
        <f>#REF!/K380</f>
        <v>#REF!</v>
      </c>
      <c r="K380" s="73">
        <v>155369</v>
      </c>
    </row>
    <row r="381" spans="1:11">
      <c r="A381" s="103" t="s">
        <v>363</v>
      </c>
      <c r="B381" s="103" t="s">
        <v>763</v>
      </c>
      <c r="C381" s="102">
        <f>VLOOKUP(A381,'FY18 District Allocations'!$A$4:$K$409,11,0)</f>
        <v>83079.539999999994</v>
      </c>
      <c r="D381" s="106">
        <f t="shared" si="36"/>
        <v>0.80382124882469019</v>
      </c>
      <c r="E381" s="105">
        <v>103355.74</v>
      </c>
      <c r="F381" s="106">
        <f t="shared" si="37"/>
        <v>0.85862179540432326</v>
      </c>
      <c r="G381" s="102">
        <v>120374</v>
      </c>
      <c r="H381" s="127">
        <f t="shared" si="38"/>
        <v>1.4219696880205073</v>
      </c>
      <c r="I381" s="102">
        <v>84653</v>
      </c>
      <c r="J381" s="74" t="e">
        <f>#REF!/K381</f>
        <v>#REF!</v>
      </c>
      <c r="K381" s="73">
        <v>75367</v>
      </c>
    </row>
    <row r="382" spans="1:11">
      <c r="A382" s="103" t="s">
        <v>364</v>
      </c>
      <c r="B382" s="103" t="s">
        <v>779</v>
      </c>
      <c r="C382" s="102">
        <f>VLOOKUP(A382,'FY18 District Allocations'!$A$4:$K$409,11,0)</f>
        <v>288190.3</v>
      </c>
      <c r="D382" s="106">
        <f t="shared" si="36"/>
        <v>0.93584228039382422</v>
      </c>
      <c r="E382" s="105">
        <v>307947.51</v>
      </c>
      <c r="F382" s="106">
        <f t="shared" si="37"/>
        <v>1.0635419566291024</v>
      </c>
      <c r="G382" s="102">
        <v>289549</v>
      </c>
      <c r="H382" s="127">
        <f t="shared" si="38"/>
        <v>0.93924030102504219</v>
      </c>
      <c r="I382" s="102">
        <v>308280</v>
      </c>
      <c r="J382" s="74" t="e">
        <f>#REF!/K382</f>
        <v>#REF!</v>
      </c>
      <c r="K382" s="73">
        <v>333153</v>
      </c>
    </row>
    <row r="383" spans="1:11">
      <c r="A383" s="103" t="s">
        <v>365</v>
      </c>
      <c r="B383" s="103" t="s">
        <v>764</v>
      </c>
      <c r="C383" s="102">
        <f>VLOOKUP(A383,'FY18 District Allocations'!$A$4:$K$409,11,0)</f>
        <v>47720.53</v>
      </c>
      <c r="D383" s="106">
        <f t="shared" si="36"/>
        <v>0.92196089553634464</v>
      </c>
      <c r="E383" s="105">
        <v>51759.82</v>
      </c>
      <c r="F383" s="106">
        <f t="shared" ref="F383:F404" si="39">E383/G383</f>
        <v>0.89954501216545013</v>
      </c>
      <c r="G383" s="102">
        <v>57540</v>
      </c>
      <c r="H383" s="127">
        <f t="shared" ref="H383:H402" si="40">G383/I383</f>
        <v>1.0066127847171198</v>
      </c>
      <c r="I383" s="102">
        <v>57162</v>
      </c>
      <c r="J383" s="74" t="e">
        <f>#REF!/K383</f>
        <v>#REF!</v>
      </c>
      <c r="K383" s="73">
        <v>50309</v>
      </c>
    </row>
    <row r="384" spans="1:11">
      <c r="A384" s="103" t="s">
        <v>366</v>
      </c>
      <c r="B384" s="103" t="s">
        <v>765</v>
      </c>
      <c r="C384" s="102">
        <f>VLOOKUP(A384,'FY18 District Allocations'!$A$4:$K$409,11,0)</f>
        <v>144178.76</v>
      </c>
      <c r="D384" s="106">
        <f t="shared" si="36"/>
        <v>1.0324362346272697</v>
      </c>
      <c r="E384" s="105">
        <v>139649.07</v>
      </c>
      <c r="F384" s="106">
        <f t="shared" si="39"/>
        <v>0.97631431028335336</v>
      </c>
      <c r="G384" s="102">
        <v>143037</v>
      </c>
      <c r="H384" s="127">
        <f t="shared" si="40"/>
        <v>1.1572385560104206</v>
      </c>
      <c r="I384" s="102">
        <v>123602</v>
      </c>
      <c r="J384" s="74" t="e">
        <f>#REF!/K384</f>
        <v>#REF!</v>
      </c>
      <c r="K384" s="73">
        <v>116809</v>
      </c>
    </row>
    <row r="385" spans="1:11">
      <c r="A385" s="103" t="s">
        <v>367</v>
      </c>
      <c r="B385" s="103" t="s">
        <v>780</v>
      </c>
      <c r="C385" s="102">
        <f>VLOOKUP(A385,'FY18 District Allocations'!$A$4:$K$409,11,0)</f>
        <v>95218.92</v>
      </c>
      <c r="D385" s="106">
        <f t="shared" si="36"/>
        <v>0.85548131477163991</v>
      </c>
      <c r="E385" s="105">
        <v>111304.5</v>
      </c>
      <c r="F385" s="106">
        <f t="shared" si="39"/>
        <v>0.9260018802153096</v>
      </c>
      <c r="G385" s="102">
        <v>120199</v>
      </c>
      <c r="H385" s="127">
        <f t="shared" si="40"/>
        <v>0.91488179507086209</v>
      </c>
      <c r="I385" s="102">
        <v>131382</v>
      </c>
      <c r="J385" s="74" t="e">
        <f>#REF!/K385</f>
        <v>#REF!</v>
      </c>
      <c r="K385" s="73">
        <v>72284</v>
      </c>
    </row>
    <row r="386" spans="1:11">
      <c r="A386" s="103" t="s">
        <v>368</v>
      </c>
      <c r="B386" s="103" t="s">
        <v>766</v>
      </c>
      <c r="C386" s="102">
        <f>VLOOKUP(A386,'FY18 District Allocations'!$A$4:$K$409,11,0)</f>
        <v>339331.76</v>
      </c>
      <c r="D386" s="106">
        <f t="shared" si="36"/>
        <v>1.0561848980380517</v>
      </c>
      <c r="E386" s="105">
        <v>321280.64000000001</v>
      </c>
      <c r="F386" s="106">
        <f t="shared" si="39"/>
        <v>1.0385970175308155</v>
      </c>
      <c r="G386" s="102">
        <v>309341</v>
      </c>
      <c r="H386" s="127">
        <f t="shared" si="40"/>
        <v>1.0528069429081937</v>
      </c>
      <c r="I386" s="102">
        <v>293825</v>
      </c>
      <c r="J386" s="74" t="e">
        <f>#REF!/K386</f>
        <v>#REF!</v>
      </c>
      <c r="K386" s="73">
        <v>289200</v>
      </c>
    </row>
    <row r="387" spans="1:11">
      <c r="A387" s="103" t="s">
        <v>369</v>
      </c>
      <c r="B387" s="103" t="s">
        <v>767</v>
      </c>
      <c r="C387" s="102">
        <f>VLOOKUP(A387,'FY18 District Allocations'!$A$4:$K$409,11,0)</f>
        <v>77351.16</v>
      </c>
      <c r="D387" s="106">
        <f t="shared" si="36"/>
        <v>1.2132455250576539</v>
      </c>
      <c r="E387" s="105">
        <v>63755.57</v>
      </c>
      <c r="F387" s="106">
        <f t="shared" si="39"/>
        <v>1.0318104871338405</v>
      </c>
      <c r="G387" s="102">
        <v>61790</v>
      </c>
      <c r="H387" s="127">
        <f t="shared" si="40"/>
        <v>1.1095150024240901</v>
      </c>
      <c r="I387" s="102">
        <v>55691</v>
      </c>
      <c r="J387" s="74" t="e">
        <f>#REF!/K387</f>
        <v>#REF!</v>
      </c>
      <c r="K387" s="73">
        <v>69821</v>
      </c>
    </row>
    <row r="388" spans="1:11">
      <c r="A388" s="103" t="s">
        <v>370</v>
      </c>
      <c r="B388" s="103" t="s">
        <v>856</v>
      </c>
      <c r="C388" s="102">
        <f>VLOOKUP(A388,'FY18 District Allocations'!$A$4:$K$409,11,0)</f>
        <v>193107.64</v>
      </c>
      <c r="D388" s="106">
        <f t="shared" si="36"/>
        <v>1.0723503540420929</v>
      </c>
      <c r="E388" s="105">
        <v>180078.87</v>
      </c>
      <c r="F388" s="106">
        <f t="shared" si="39"/>
        <v>0.88217306533549533</v>
      </c>
      <c r="G388" s="102">
        <v>204131</v>
      </c>
      <c r="H388" s="127">
        <f t="shared" si="40"/>
        <v>1.1725736409172374</v>
      </c>
      <c r="I388" s="102">
        <v>174088</v>
      </c>
      <c r="J388" s="74" t="e">
        <f>#REF!/K388</f>
        <v>#REF!</v>
      </c>
      <c r="K388" s="73">
        <v>162753</v>
      </c>
    </row>
    <row r="389" spans="1:11">
      <c r="A389" s="103" t="s">
        <v>371</v>
      </c>
      <c r="B389" s="103" t="s">
        <v>768</v>
      </c>
      <c r="C389" s="102">
        <f>VLOOKUP(A389,'FY18 District Allocations'!$A$4:$K$409,11,0)</f>
        <v>93630.71</v>
      </c>
      <c r="D389" s="106">
        <f t="shared" ref="D389:D409" si="41">C389/E389</f>
        <v>0.96679697623967054</v>
      </c>
      <c r="E389" s="105">
        <v>96846.3</v>
      </c>
      <c r="F389" s="106">
        <f t="shared" si="39"/>
        <v>0.88872646184340931</v>
      </c>
      <c r="G389" s="102">
        <v>108972</v>
      </c>
      <c r="H389" s="127">
        <f t="shared" si="40"/>
        <v>0.89268628350481682</v>
      </c>
      <c r="I389" s="102">
        <v>122072</v>
      </c>
      <c r="J389" s="74" t="e">
        <f>#REF!/K389</f>
        <v>#REF!</v>
      </c>
      <c r="K389" s="73">
        <v>84857</v>
      </c>
    </row>
    <row r="390" spans="1:11">
      <c r="A390" s="103" t="s">
        <v>372</v>
      </c>
      <c r="B390" s="103" t="s">
        <v>769</v>
      </c>
      <c r="C390" s="102">
        <f>VLOOKUP(A390,'FY18 District Allocations'!$A$4:$K$409,11,0)</f>
        <v>95073.93</v>
      </c>
      <c r="D390" s="106">
        <f t="shared" si="41"/>
        <v>0.96824270754565656</v>
      </c>
      <c r="E390" s="105">
        <v>98192.25</v>
      </c>
      <c r="F390" s="106">
        <f t="shared" si="39"/>
        <v>1.1284519910360282</v>
      </c>
      <c r="G390" s="102">
        <v>87015</v>
      </c>
      <c r="H390" s="127">
        <f t="shared" si="40"/>
        <v>1.4415526324508796</v>
      </c>
      <c r="I390" s="102">
        <v>60362</v>
      </c>
      <c r="J390" s="74" t="e">
        <f>#REF!/K390</f>
        <v>#REF!</v>
      </c>
      <c r="K390" s="73">
        <v>78585</v>
      </c>
    </row>
    <row r="391" spans="1:11">
      <c r="A391" s="103" t="s">
        <v>373</v>
      </c>
      <c r="B391" s="103" t="s">
        <v>770</v>
      </c>
      <c r="C391" s="102">
        <f>VLOOKUP(A391,'FY18 District Allocations'!$A$4:$K$409,11,0)</f>
        <v>268439.74</v>
      </c>
      <c r="D391" s="106">
        <f t="shared" si="41"/>
        <v>1.1242237921147209</v>
      </c>
      <c r="E391" s="105">
        <v>238777.85</v>
      </c>
      <c r="F391" s="106">
        <f t="shared" si="39"/>
        <v>0.98824528801662126</v>
      </c>
      <c r="G391" s="102">
        <v>241618</v>
      </c>
      <c r="H391" s="127">
        <f t="shared" si="40"/>
        <v>0.88296472789463687</v>
      </c>
      <c r="I391" s="102">
        <v>273644</v>
      </c>
      <c r="J391" s="74" t="e">
        <f>#REF!/K391</f>
        <v>#REF!</v>
      </c>
      <c r="K391" s="73">
        <v>271749</v>
      </c>
    </row>
    <row r="392" spans="1:11">
      <c r="A392" s="103" t="s">
        <v>374</v>
      </c>
      <c r="B392" s="103" t="s">
        <v>771</v>
      </c>
      <c r="C392" s="102">
        <f>VLOOKUP(A392,'FY18 District Allocations'!$A$4:$K$409,11,0)</f>
        <v>55960.33</v>
      </c>
      <c r="D392" s="106">
        <f t="shared" si="41"/>
        <v>1.0091855905882998</v>
      </c>
      <c r="E392" s="105">
        <v>55450.98</v>
      </c>
      <c r="F392" s="106">
        <f t="shared" si="39"/>
        <v>0.98058285734495754</v>
      </c>
      <c r="G392" s="102">
        <v>56549</v>
      </c>
      <c r="H392" s="127">
        <f t="shared" si="40"/>
        <v>0.97744321913782972</v>
      </c>
      <c r="I392" s="102">
        <v>57854</v>
      </c>
      <c r="J392" s="74" t="e">
        <f>#REF!/K392</f>
        <v>#REF!</v>
      </c>
      <c r="K392" s="73">
        <v>69356</v>
      </c>
    </row>
    <row r="393" spans="1:11">
      <c r="A393" s="103" t="s">
        <v>375</v>
      </c>
      <c r="B393" s="103" t="s">
        <v>772</v>
      </c>
      <c r="C393" s="102">
        <f>VLOOKUP(A393,'FY18 District Allocations'!$A$4:$K$409,11,0)</f>
        <v>41745.279999999999</v>
      </c>
      <c r="D393" s="106">
        <f t="shared" si="41"/>
        <v>1.0051907417605372</v>
      </c>
      <c r="E393" s="105">
        <v>41529.71</v>
      </c>
      <c r="F393" s="106">
        <f t="shared" si="39"/>
        <v>1.0911928847316008</v>
      </c>
      <c r="G393" s="102">
        <v>38059</v>
      </c>
      <c r="H393" s="127">
        <f t="shared" si="40"/>
        <v>1.3838629917824159</v>
      </c>
      <c r="I393" s="102">
        <v>27502</v>
      </c>
      <c r="J393" s="74" t="e">
        <f>#REF!/K393</f>
        <v>#REF!</v>
      </c>
      <c r="K393" s="73">
        <v>25657</v>
      </c>
    </row>
    <row r="394" spans="1:11">
      <c r="A394" s="103" t="s">
        <v>872</v>
      </c>
      <c r="B394" s="103" t="s">
        <v>873</v>
      </c>
      <c r="C394" s="102">
        <f>VLOOKUP(A394,'FY18 District Allocations'!$A$4:$K$409,11,0)</f>
        <v>257498.08</v>
      </c>
      <c r="D394" s="106">
        <f t="shared" si="41"/>
        <v>0.96724751533859399</v>
      </c>
      <c r="E394" s="105">
        <v>266217.36</v>
      </c>
      <c r="F394" s="106">
        <f t="shared" si="39"/>
        <v>0.95052846936334445</v>
      </c>
      <c r="G394" s="102">
        <v>280073</v>
      </c>
      <c r="H394" s="127">
        <f t="shared" si="40"/>
        <v>1.228169495836275</v>
      </c>
      <c r="I394" s="102">
        <v>228041</v>
      </c>
      <c r="J394" s="74"/>
      <c r="K394" s="77" t="s">
        <v>916</v>
      </c>
    </row>
    <row r="395" spans="1:11">
      <c r="A395" s="103" t="s">
        <v>874</v>
      </c>
      <c r="B395" s="103" t="s">
        <v>875</v>
      </c>
      <c r="C395" s="102">
        <f>VLOOKUP(A395,'FY18 District Allocations'!$A$4:$K$409,11,0)</f>
        <v>314742.18</v>
      </c>
      <c r="D395" s="106">
        <f t="shared" si="41"/>
        <v>0.94999999396331314</v>
      </c>
      <c r="E395" s="105">
        <v>331307.56</v>
      </c>
      <c r="F395" s="106">
        <f t="shared" si="39"/>
        <v>1.4257023349484901</v>
      </c>
      <c r="G395" s="102">
        <v>232382</v>
      </c>
      <c r="H395" s="127">
        <f t="shared" si="40"/>
        <v>1.5279845348623129</v>
      </c>
      <c r="I395" s="102">
        <v>152084</v>
      </c>
      <c r="J395" s="74"/>
      <c r="K395" s="77" t="s">
        <v>916</v>
      </c>
    </row>
    <row r="396" spans="1:11">
      <c r="A396" s="103" t="s">
        <v>876</v>
      </c>
      <c r="B396" s="103" t="s">
        <v>877</v>
      </c>
      <c r="C396" s="102">
        <f>VLOOKUP(A396,'FY18 District Allocations'!$A$4:$K$409,11,0)</f>
        <v>177416.03</v>
      </c>
      <c r="D396" s="106">
        <f t="shared" si="41"/>
        <v>0.89999996449024511</v>
      </c>
      <c r="E396" s="105">
        <v>197128.93</v>
      </c>
      <c r="F396" s="106">
        <f t="shared" si="39"/>
        <v>1.2113046497194928</v>
      </c>
      <c r="G396" s="102">
        <v>162741</v>
      </c>
      <c r="H396" s="127">
        <f t="shared" si="40"/>
        <v>1.5356836175252186</v>
      </c>
      <c r="I396" s="102">
        <v>105973</v>
      </c>
      <c r="J396" s="74"/>
      <c r="K396" s="77" t="s">
        <v>916</v>
      </c>
    </row>
    <row r="397" spans="1:11">
      <c r="A397" s="103" t="s">
        <v>878</v>
      </c>
      <c r="B397" s="103" t="s">
        <v>904</v>
      </c>
      <c r="C397" s="102">
        <f>VLOOKUP(A397,'FY18 District Allocations'!$A$4:$K$409,11,0)</f>
        <v>214407.75</v>
      </c>
      <c r="D397" s="106">
        <f t="shared" si="41"/>
        <v>0.95234451949759424</v>
      </c>
      <c r="E397" s="105">
        <v>225136.75</v>
      </c>
      <c r="F397" s="106">
        <f t="shared" si="39"/>
        <v>1.5342561673708601</v>
      </c>
      <c r="G397" s="102">
        <v>146740</v>
      </c>
      <c r="H397" s="127">
        <f t="shared" si="40"/>
        <v>1.2568306010928962</v>
      </c>
      <c r="I397" s="102">
        <v>116754</v>
      </c>
      <c r="J397" s="74"/>
      <c r="K397" s="77" t="s">
        <v>916</v>
      </c>
    </row>
    <row r="398" spans="1:11">
      <c r="A398" s="103" t="s">
        <v>879</v>
      </c>
      <c r="B398" s="103" t="s">
        <v>880</v>
      </c>
      <c r="C398" s="102">
        <f>VLOOKUP(A398,'FY18 District Allocations'!$A$4:$K$409,11,0)</f>
        <v>624501.74</v>
      </c>
      <c r="D398" s="106">
        <f t="shared" si="41"/>
        <v>0.95000000380303184</v>
      </c>
      <c r="E398" s="105">
        <v>657370.25</v>
      </c>
      <c r="F398" s="106">
        <f t="shared" si="39"/>
        <v>1.4998727993720966</v>
      </c>
      <c r="G398" s="102">
        <v>438284</v>
      </c>
      <c r="H398" s="127">
        <f t="shared" si="40"/>
        <v>1.0534812058629823</v>
      </c>
      <c r="I398" s="102">
        <v>416034</v>
      </c>
      <c r="J398" s="74"/>
      <c r="K398" s="77" t="s">
        <v>916</v>
      </c>
    </row>
    <row r="399" spans="1:11">
      <c r="A399" s="103" t="s">
        <v>881</v>
      </c>
      <c r="B399" s="103" t="s">
        <v>882</v>
      </c>
      <c r="C399" s="102">
        <f>VLOOKUP(A399,'FY18 District Allocations'!$A$4:$K$409,11,0)</f>
        <v>82315.009999999995</v>
      </c>
      <c r="D399" s="106">
        <f t="shared" si="41"/>
        <v>0.90298231497585801</v>
      </c>
      <c r="E399" s="105">
        <v>91159.05</v>
      </c>
      <c r="F399" s="106">
        <f t="shared" si="39"/>
        <v>1.1021393768664387</v>
      </c>
      <c r="G399" s="102">
        <v>82711</v>
      </c>
      <c r="H399" s="127">
        <f t="shared" si="40"/>
        <v>1.08564565668233</v>
      </c>
      <c r="I399" s="102">
        <v>76186</v>
      </c>
      <c r="J399" s="74"/>
      <c r="K399" s="77" t="s">
        <v>916</v>
      </c>
    </row>
    <row r="400" spans="1:11">
      <c r="A400" s="103" t="s">
        <v>889</v>
      </c>
      <c r="B400" s="103" t="s">
        <v>905</v>
      </c>
      <c r="C400" s="102">
        <f>VLOOKUP(A400,'FY18 District Allocations'!$A$4:$K$409,11,0)</f>
        <v>135884.34</v>
      </c>
      <c r="D400" s="106">
        <f t="shared" si="41"/>
        <v>0.94999998252190099</v>
      </c>
      <c r="E400" s="105">
        <v>143036.15</v>
      </c>
      <c r="F400" s="106">
        <f t="shared" si="39"/>
        <v>1.5161610540486108</v>
      </c>
      <c r="G400" s="102">
        <v>94341</v>
      </c>
      <c r="H400" s="127">
        <f t="shared" si="40"/>
        <v>2.3382987161056858</v>
      </c>
      <c r="I400" s="102">
        <v>40346</v>
      </c>
      <c r="J400" s="74"/>
      <c r="K400" s="77" t="s">
        <v>916</v>
      </c>
    </row>
    <row r="401" spans="1:19">
      <c r="A401" s="103" t="s">
        <v>884</v>
      </c>
      <c r="B401" s="103" t="s">
        <v>906</v>
      </c>
      <c r="C401" s="102">
        <f>VLOOKUP(A401,'FY18 District Allocations'!$A$4:$K$409,11,0)</f>
        <v>197320.61</v>
      </c>
      <c r="D401" s="106">
        <f t="shared" si="41"/>
        <v>0.94999997833475214</v>
      </c>
      <c r="E401" s="105">
        <v>207705.91</v>
      </c>
      <c r="F401" s="106">
        <f t="shared" si="39"/>
        <v>1.4488717676848706</v>
      </c>
      <c r="G401" s="102">
        <v>143357</v>
      </c>
      <c r="H401" s="127">
        <f t="shared" si="40"/>
        <v>2.4685229190343354</v>
      </c>
      <c r="I401" s="102">
        <v>58074</v>
      </c>
      <c r="J401" s="74"/>
      <c r="K401" s="77" t="s">
        <v>916</v>
      </c>
    </row>
    <row r="402" spans="1:19">
      <c r="A402" s="103" t="s">
        <v>888</v>
      </c>
      <c r="B402" s="103" t="s">
        <v>907</v>
      </c>
      <c r="C402" s="102">
        <f>VLOOKUP(A402,'FY18 District Allocations'!$A$4:$K$409,11,0)</f>
        <v>130245.68</v>
      </c>
      <c r="D402" s="106">
        <f t="shared" si="41"/>
        <v>0.90004330025624957</v>
      </c>
      <c r="E402" s="105">
        <v>144710.46</v>
      </c>
      <c r="F402" s="106">
        <f t="shared" si="39"/>
        <v>1.8072542212009191</v>
      </c>
      <c r="G402" s="102">
        <v>80072</v>
      </c>
      <c r="H402" s="127">
        <f t="shared" si="40"/>
        <v>2.1126619350412916</v>
      </c>
      <c r="I402" s="102">
        <v>37901</v>
      </c>
      <c r="J402" s="74"/>
      <c r="K402" s="77" t="s">
        <v>916</v>
      </c>
    </row>
    <row r="403" spans="1:19">
      <c r="A403" s="90" t="s">
        <v>931</v>
      </c>
      <c r="B403" s="90" t="s">
        <v>932</v>
      </c>
      <c r="C403" s="102">
        <f>VLOOKUP(A403,'FY18 District Allocations'!$A$4:$K$409,11,0)</f>
        <v>118380.09</v>
      </c>
      <c r="D403" s="106">
        <f t="shared" si="41"/>
        <v>0.95183232004569551</v>
      </c>
      <c r="E403" s="105">
        <v>124370.74</v>
      </c>
      <c r="F403" s="106">
        <f t="shared" si="39"/>
        <v>1.951097201305221</v>
      </c>
      <c r="G403" s="102">
        <v>63744</v>
      </c>
      <c r="H403" s="128" t="s">
        <v>921</v>
      </c>
      <c r="I403" s="104" t="s">
        <v>916</v>
      </c>
      <c r="J403" s="74"/>
      <c r="K403" s="77" t="s">
        <v>916</v>
      </c>
    </row>
    <row r="404" spans="1:19">
      <c r="A404" s="103" t="s">
        <v>911</v>
      </c>
      <c r="B404" s="103" t="s">
        <v>908</v>
      </c>
      <c r="C404" s="102">
        <f>VLOOKUP(A404,'FY18 District Allocations'!$A$4:$K$409,11,0)</f>
        <v>110175.46</v>
      </c>
      <c r="D404" s="106">
        <f t="shared" si="41"/>
        <v>1.0501437120554662</v>
      </c>
      <c r="E404" s="105">
        <v>104914.65</v>
      </c>
      <c r="F404" s="106">
        <f t="shared" si="39"/>
        <v>1.0169498672043114</v>
      </c>
      <c r="G404" s="102">
        <v>103166</v>
      </c>
      <c r="H404" s="128" t="s">
        <v>921</v>
      </c>
      <c r="I404" s="104" t="s">
        <v>916</v>
      </c>
      <c r="J404" s="74"/>
      <c r="K404" s="77" t="s">
        <v>916</v>
      </c>
    </row>
    <row r="405" spans="1:19">
      <c r="A405" s="92" t="s">
        <v>975</v>
      </c>
      <c r="B405" s="90" t="s">
        <v>976</v>
      </c>
      <c r="C405" s="102">
        <f>VLOOKUP(A405,'FY18 District Allocations'!$A$4:$K$409,11,0)</f>
        <v>113266.8</v>
      </c>
      <c r="D405" s="106">
        <f t="shared" si="41"/>
        <v>0.9</v>
      </c>
      <c r="E405" s="105">
        <v>125852</v>
      </c>
      <c r="F405" s="107" t="s">
        <v>921</v>
      </c>
      <c r="G405" s="104" t="s">
        <v>916</v>
      </c>
      <c r="H405" s="128"/>
      <c r="I405" s="104" t="s">
        <v>916</v>
      </c>
      <c r="J405" s="74"/>
      <c r="K405" s="77"/>
    </row>
    <row r="406" spans="1:19">
      <c r="A406" s="90" t="s">
        <v>977</v>
      </c>
      <c r="B406" s="90" t="s">
        <v>978</v>
      </c>
      <c r="C406" s="102">
        <f>VLOOKUP(A406,'FY18 District Allocations'!$A$4:$K$409,11,0)</f>
        <v>18750</v>
      </c>
      <c r="D406" s="107" t="s">
        <v>921</v>
      </c>
      <c r="E406" s="107"/>
      <c r="F406" s="107"/>
      <c r="G406" s="104" t="s">
        <v>916</v>
      </c>
      <c r="H406" s="128"/>
      <c r="I406" s="104" t="s">
        <v>916</v>
      </c>
      <c r="J406" s="74"/>
      <c r="K406" s="77"/>
    </row>
    <row r="407" spans="1:19">
      <c r="A407" s="90" t="s">
        <v>979</v>
      </c>
      <c r="B407" s="90" t="s">
        <v>980</v>
      </c>
      <c r="C407" s="102">
        <f>VLOOKUP(A407,'FY18 District Allocations'!$A$4:$K$409,11,0)</f>
        <v>28750</v>
      </c>
      <c r="D407" s="107" t="s">
        <v>921</v>
      </c>
      <c r="E407" s="107"/>
      <c r="F407" s="107"/>
      <c r="G407" s="104" t="s">
        <v>916</v>
      </c>
      <c r="H407" s="128"/>
      <c r="I407" s="104" t="s">
        <v>916</v>
      </c>
      <c r="J407" s="74"/>
      <c r="K407" s="77"/>
    </row>
    <row r="408" spans="1:19">
      <c r="A408" s="103" t="s">
        <v>883</v>
      </c>
      <c r="B408" s="103" t="s">
        <v>909</v>
      </c>
      <c r="C408" s="102">
        <f>VLOOKUP(A408,'FY18 District Allocations'!$A$4:$K$409,11,0)</f>
        <v>240395.41</v>
      </c>
      <c r="D408" s="106">
        <f t="shared" si="41"/>
        <v>0.97461406228721725</v>
      </c>
      <c r="E408" s="105">
        <v>246657.03</v>
      </c>
      <c r="F408" s="106">
        <f>E408/G408</f>
        <v>0.90251052868449078</v>
      </c>
      <c r="G408" s="102">
        <v>273301</v>
      </c>
      <c r="H408" s="127">
        <f>G408/I408</f>
        <v>2.4276806097160164</v>
      </c>
      <c r="I408" s="102">
        <v>112577</v>
      </c>
      <c r="J408" s="74"/>
      <c r="K408" s="77" t="s">
        <v>916</v>
      </c>
      <c r="M408" s="78"/>
      <c r="N408" s="78"/>
      <c r="O408" s="78"/>
      <c r="P408" s="78"/>
      <c r="Q408" s="78"/>
      <c r="R408" s="78"/>
      <c r="S408" s="78"/>
    </row>
    <row r="409" spans="1:19">
      <c r="A409" s="103" t="s">
        <v>885</v>
      </c>
      <c r="B409" s="103" t="s">
        <v>886</v>
      </c>
      <c r="C409" s="102">
        <f>VLOOKUP(A409,'FY18 District Allocations'!$A$4:$K$409,11,0)</f>
        <v>286671.71000000002</v>
      </c>
      <c r="D409" s="106">
        <f t="shared" si="41"/>
        <v>1.3649348439975961</v>
      </c>
      <c r="E409" s="105">
        <v>210025.93</v>
      </c>
      <c r="F409" s="106">
        <f>E409/G409</f>
        <v>1.8659848962729331</v>
      </c>
      <c r="G409" s="102">
        <v>112555</v>
      </c>
      <c r="H409" s="127">
        <f>G409/I409</f>
        <v>1.0343987795463736</v>
      </c>
      <c r="I409" s="102">
        <v>108812</v>
      </c>
      <c r="J409" s="74"/>
      <c r="K409" s="77" t="s">
        <v>916</v>
      </c>
    </row>
    <row r="410" spans="1:19">
      <c r="C410" s="112"/>
      <c r="E410" s="112"/>
    </row>
  </sheetData>
  <autoFilter ref="A3:K409">
    <sortState ref="A4:K409">
      <sortCondition ref="A3:A409"/>
    </sortState>
  </autoFilter>
  <printOptions horizontalCentered="1"/>
  <pageMargins left="0.25" right="0.25" top="0.5" bottom="0.5" header="0.25" footer="0.25"/>
  <pageSetup scale="72" fitToHeight="7" orientation="portrait" r:id="rId1"/>
  <headerFooter alignWithMargins="0">
    <oddFooter xml:space="preserve">&amp;LMassachusetts Department of Elementary and Secondary Education&amp;C&amp;P of &amp;N&amp;RJuly 2017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DESE-231-34856</_dlc_DocId>
    <_dlc_DocIdUrl xmlns="733efe1c-5bbe-4968-87dc-d400e65c879f">
      <Url>https://sharepoint.doemass.org/ese/webteam/cps/_layouts/DocIdRedir.aspx?ID=DESE-231-34856</Url>
      <Description>DESE-231-34856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0D04506-8F27-4962-8E47-EABCD03D5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82DFB9-5509-4AD5-89FB-A974CD6570F5}">
  <ds:schemaRefs>
    <ds:schemaRef ds:uri="http://schemas.microsoft.com/sharepoint/v3/contenttype/forms"/>
  </ds:schemaRefs>
</ds:datastoreItem>
</file>

<file path=customXml/itemProps3.xml><?xml version="1.0" encoding="utf-8"?>
<ds:datastoreItem xmlns:ds="http://schemas.openxmlformats.org/officeDocument/2006/customXml" ds:itemID="{E16BFEA5-FF2B-43EE-914A-C852DB45E4E0}">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6509A27E-B369-41A4-94AF-15385A1051A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Overview</vt:lpstr>
      <vt:lpstr>Data Definitions</vt:lpstr>
      <vt:lpstr>FY18 District Allocations</vt:lpstr>
      <vt:lpstr>Neglected and Delinquent Sites</vt:lpstr>
      <vt:lpstr>State Agencies</vt:lpstr>
      <vt:lpstr>Four-Year Summary</vt:lpstr>
      <vt:lpstr>'Data Definitions'!Print_Area</vt:lpstr>
      <vt:lpstr>'Four-Year Summary'!Print_Area</vt:lpstr>
      <vt:lpstr>'FY18 District Allocations'!Print_Area</vt:lpstr>
      <vt:lpstr>'Neglected and Delinquent Sites'!Print_Area</vt:lpstr>
      <vt:lpstr>Overview!Print_Area</vt:lpstr>
      <vt:lpstr>'State Agencies'!Print_Area</vt:lpstr>
      <vt:lpstr>'Data Definitions'!Print_Titles</vt:lpstr>
      <vt:lpstr>'Four-Year Summary'!Print_Titles</vt:lpstr>
      <vt:lpstr>'FY18 District Allocations'!Print_Titles</vt:lpstr>
      <vt:lpstr>'Neglected and Delinquent Sites'!Print_Titles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FY 2018 Title I, Parts A &amp; D Grant Allocations</dc:title>
  <dc:creator>ESE</dc:creator>
  <cp:lastModifiedBy>dzou</cp:lastModifiedBy>
  <cp:lastPrinted>2017-07-12T17:35:41Z</cp:lastPrinted>
  <dcterms:created xsi:type="dcterms:W3CDTF">2007-04-12T15:05:09Z</dcterms:created>
  <dcterms:modified xsi:type="dcterms:W3CDTF">2017-07-19T15:12:21Z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19 2017</vt:lpwstr>
  </property>
</Properties>
</file>