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1.xml" ContentType="application/vnd.openxmlformats-officedocument.drawing+xml"/>
  <Override PartName="/xl/comments6.xml" ContentType="application/vnd.openxmlformats-officedocument.spreadsheetml.comments+xml"/>
  <Override PartName="/xl/drawings/drawing2.xml" ContentType="application/vnd.openxmlformats-officedocument.drawing+xml"/>
  <Override PartName="/xl/comments7.xml" ContentType="application/vnd.openxmlformats-officedocument.spreadsheetml.comments+xml"/>
  <Override PartName="/xl/comments8.xml" ContentType="application/vnd.openxmlformats-officedocument.spreadsheetml.comments+xml"/>
  <Override PartName="/xl/drawings/drawing3.xml" ContentType="application/vnd.openxmlformats-officedocument.drawing+xml"/>
  <Override PartName="/xl/comments9.xml" ContentType="application/vnd.openxmlformats-officedocument.spreadsheetml.comments+xml"/>
  <Override PartName="/xl/drawings/drawing4.xml" ContentType="application/vnd.openxmlformats-officedocument.drawing+xml"/>
  <Override PartName="/xl/comments10.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C:\Users\dzou\Desktop\14937\"/>
    </mc:Choice>
  </mc:AlternateContent>
  <xr:revisionPtr revIDLastSave="0" documentId="13_ncr:1_{31EF40F3-939A-42EE-BD9D-39AC6922F103}" xr6:coauthVersionLast="36" xr6:coauthVersionMax="36" xr10:uidLastSave="{00000000-0000-0000-0000-000000000000}"/>
  <bookViews>
    <workbookView xWindow="0" yWindow="0" windowWidth="19200" windowHeight="6900" tabRatio="940" xr2:uid="{00000000-000D-0000-FFFF-FFFF00000000}"/>
  </bookViews>
  <sheets>
    <sheet name="Cover" sheetId="81" r:id="rId1"/>
    <sheet name="ABE Class Plan" sheetId="79" r:id="rId2"/>
    <sheet name="ESOL Class Plan" sheetId="80" r:id="rId3"/>
    <sheet name=" Budget" sheetId="77" r:id="rId4"/>
    <sheet name="Match ABE Class Plan" sheetId="109" r:id="rId5"/>
    <sheet name="Match ESOL Class Plan" sheetId="110" r:id="rId6"/>
    <sheet name=" Match Budget" sheetId="83" r:id="rId7"/>
    <sheet name=" Sub Budget" sheetId="84" r:id="rId8"/>
    <sheet name=" Sub Budget (2)" sheetId="114" r:id="rId9"/>
    <sheet name="CALC Summary" sheetId="78" r:id="rId10"/>
    <sheet name="IET Class Plan" sheetId="74" state="hidden" r:id="rId11"/>
    <sheet name="IET Budget" sheetId="87" state="hidden" r:id="rId12"/>
    <sheet name="IET Match Budget" sheetId="88" state="hidden" r:id="rId13"/>
    <sheet name="IET Sub Budget" sheetId="89" state="hidden" r:id="rId14"/>
    <sheet name="IET Sub Budget 2" sheetId="90" state="hidden" r:id="rId15"/>
    <sheet name="IET Summary" sheetId="97" state="hidden" r:id="rId16"/>
    <sheet name="IET II Class Plan" sheetId="92" state="hidden" r:id="rId17"/>
    <sheet name="IET II Budget" sheetId="93" state="hidden" r:id="rId18"/>
    <sheet name="IET II Match Budget" sheetId="94" state="hidden" r:id="rId19"/>
    <sheet name="IET II Sub Budget" sheetId="95" state="hidden" r:id="rId20"/>
    <sheet name="IET II Sub Budget 2" sheetId="96" state="hidden" r:id="rId21"/>
    <sheet name="IET II Summary" sheetId="91" state="hidden" r:id="rId22"/>
    <sheet name="GRANT SUMMARY" sheetId="99" state="hidden" r:id="rId23"/>
    <sheet name="State Grant - ISA crosswalk" sheetId="108" state="hidden" r:id="rId24"/>
    <sheet name="Federal Grant - ISA crosswalk" sheetId="107" state="hidden" r:id="rId25"/>
    <sheet name="Indirect Cost Calculator" sheetId="47" state="hidden" r:id="rId26"/>
    <sheet name="Sub Indirect Cost Calculator" sheetId="111" state="hidden" r:id="rId27"/>
    <sheet name="Sub Indirect Cost Calculator 2" sheetId="112" state="hidden" r:id="rId28"/>
    <sheet name="IET IELCE Ind Cost Calc" sheetId="101" state="hidden" r:id="rId29"/>
    <sheet name="IET IELCE II Ind Cost Calc" sheetId="102" state="hidden" r:id="rId30"/>
    <sheet name="Sum Indirect Cost Calcu" sheetId="100" state="hidden" r:id="rId31"/>
    <sheet name="DROP-DOWNS" sheetId="7" state="hidden" r:id="rId32"/>
  </sheets>
  <externalReferences>
    <externalReference r:id="rId33"/>
    <externalReference r:id="rId34"/>
    <externalReference r:id="rId35"/>
    <externalReference r:id="rId36"/>
    <externalReference r:id="rId37"/>
    <externalReference r:id="rId38"/>
    <externalReference r:id="rId39"/>
    <externalReference r:id="rId40"/>
    <externalReference r:id="rId41"/>
  </externalReferences>
  <definedNames>
    <definedName name="aaa" localSheetId="8">#REF!</definedName>
    <definedName name="aaa" localSheetId="4">#REF!</definedName>
    <definedName name="aaa" localSheetId="5">#REF!</definedName>
    <definedName name="aaa" localSheetId="26">#REF!</definedName>
    <definedName name="aaa" localSheetId="27">#REF!</definedName>
    <definedName name="aaa">#REF!</definedName>
    <definedName name="ABE_2">'DROP-DOWNS'!$B$1:$B$20</definedName>
    <definedName name="ABE_CLASS_PLAN">'DROP-DOWNS'!$B$2:$B$19</definedName>
    <definedName name="AdminSal">[1]dropdowns!$B$3:$B$5</definedName>
    <definedName name="apples">'DROP-DOWNS'!$A$3:$A$10</definedName>
    <definedName name="CALCSubGrantee" localSheetId="8">#REF!</definedName>
    <definedName name="CALCSubGrantee" localSheetId="24">#REF!</definedName>
    <definedName name="CALCSubGrantee" localSheetId="22">#REF!</definedName>
    <definedName name="CALCSubGrantee" localSheetId="11">#REF!</definedName>
    <definedName name="CALCSubGrantee" localSheetId="29">#REF!</definedName>
    <definedName name="CALCSubGrantee" localSheetId="28">#REF!</definedName>
    <definedName name="CALCSubGrantee" localSheetId="17">#REF!</definedName>
    <definedName name="CALCSubGrantee" localSheetId="16">#REF!</definedName>
    <definedName name="CALCSubGrantee" localSheetId="18">#REF!</definedName>
    <definedName name="CALCSubGrantee" localSheetId="19">#REF!</definedName>
    <definedName name="CALCSubGrantee" localSheetId="20">#REF!</definedName>
    <definedName name="CALCSubGrantee" localSheetId="21">#REF!</definedName>
    <definedName name="CALCSubGrantee" localSheetId="12">#REF!</definedName>
    <definedName name="CALCSubGrantee" localSheetId="13">#REF!</definedName>
    <definedName name="CALCSubGrantee" localSheetId="14">#REF!</definedName>
    <definedName name="CALCSubGrantee" localSheetId="15">#REF!</definedName>
    <definedName name="CALCSubGrantee" localSheetId="4">#REF!</definedName>
    <definedName name="CALCSubGrantee" localSheetId="5">#REF!</definedName>
    <definedName name="CALCSubGrantee" localSheetId="23">#REF!</definedName>
    <definedName name="CALCSubGrantee" localSheetId="26">#REF!</definedName>
    <definedName name="CALCSubGrantee" localSheetId="27">#REF!</definedName>
    <definedName name="CALCSubGrantee" localSheetId="30">#REF!</definedName>
    <definedName name="CALCSubGrantee">#REF!</definedName>
    <definedName name="ContrServ">[1]dropdowns!$B$39:$B$47</definedName>
    <definedName name="CORE_ABE">'DROP-DOWNS'!$B$2:$B$19</definedName>
    <definedName name="CORE_ABE_DROP_DOWN_LIST">'DROP-DOWNS'!$B$2:$B$19</definedName>
    <definedName name="Core_ESOL">'DROP-DOWNS'!$F$2:$F$4</definedName>
    <definedName name="dataDistr">[2]DataDistrictList!$A$2:$P$79</definedName>
    <definedName name="ESOL">'DROP-DOWNS'!$A$3:$A$10</definedName>
    <definedName name="ESOL_2">'DROP-DOWNS'!$F$1:$F$15</definedName>
    <definedName name="ESOL2">'DROP-DOWNS'!$F$1:$F$4</definedName>
    <definedName name="fruits" localSheetId="1">'[3]DROP-DOWNS'!$A$3:$A$10</definedName>
    <definedName name="fruits" localSheetId="2">'[3]DROP-DOWNS'!$A$3:$A$10</definedName>
    <definedName name="fruits" localSheetId="24">'[4]DROP-DOWNS'!$A$3:$A$10</definedName>
    <definedName name="fruits" localSheetId="4">'[3]DROP-DOWNS'!$A$3:$A$10</definedName>
    <definedName name="fruits" localSheetId="5">'[3]DROP-DOWNS'!$A$3:$A$10</definedName>
    <definedName name="fruits" localSheetId="23">'[5]DROP-DOWNS'!$A$3:$A$10</definedName>
    <definedName name="fruits">'DROP-DOWNS'!$A$3:$A$10</definedName>
    <definedName name="fruity">'DROP-DOWNS'!$A$3:$A$10</definedName>
    <definedName name="fund_list">[6]Fund_List!$A$2:$A$8</definedName>
    <definedName name="IELCE">'DROP-DOWNS'!$D$2:$D$4</definedName>
    <definedName name="IET">'DROP-DOWNS'!$D$2</definedName>
    <definedName name="IET_2">'DROP-DOWNS'!$C$1:$C$2</definedName>
    <definedName name="IET_CLASS_PLAM" localSheetId="3">#REF!</definedName>
    <definedName name="IET_CLASS_PLAM" localSheetId="6">#REF!</definedName>
    <definedName name="IET_CLASS_PLAM" localSheetId="7">#REF!</definedName>
    <definedName name="IET_CLASS_PLAM" localSheetId="8">#REF!</definedName>
    <definedName name="IET_CLASS_PLAM" localSheetId="1">#REF!</definedName>
    <definedName name="IET_CLASS_PLAM" localSheetId="9">#REF!</definedName>
    <definedName name="IET_CLASS_PLAM" localSheetId="2">#REF!</definedName>
    <definedName name="IET_CLASS_PLAM" localSheetId="24">#REF!</definedName>
    <definedName name="IET_CLASS_PLAM" localSheetId="22">#REF!</definedName>
    <definedName name="IET_CLASS_PLAM" localSheetId="11">#REF!</definedName>
    <definedName name="IET_CLASS_PLAM" localSheetId="10">#REF!</definedName>
    <definedName name="IET_CLASS_PLAM" localSheetId="29">#REF!</definedName>
    <definedName name="IET_CLASS_PLAM" localSheetId="28">#REF!</definedName>
    <definedName name="IET_CLASS_PLAM" localSheetId="17">#REF!</definedName>
    <definedName name="IET_CLASS_PLAM" localSheetId="16">#REF!</definedName>
    <definedName name="IET_CLASS_PLAM" localSheetId="18">#REF!</definedName>
    <definedName name="IET_CLASS_PLAM" localSheetId="19">#REF!</definedName>
    <definedName name="IET_CLASS_PLAM" localSheetId="20">#REF!</definedName>
    <definedName name="IET_CLASS_PLAM" localSheetId="21">#REF!</definedName>
    <definedName name="IET_CLASS_PLAM" localSheetId="12">#REF!</definedName>
    <definedName name="IET_CLASS_PLAM" localSheetId="13">#REF!</definedName>
    <definedName name="IET_CLASS_PLAM" localSheetId="14">#REF!</definedName>
    <definedName name="IET_CLASS_PLAM" localSheetId="15">#REF!</definedName>
    <definedName name="IET_CLASS_PLAM" localSheetId="4">#REF!</definedName>
    <definedName name="IET_CLASS_PLAM" localSheetId="5">#REF!</definedName>
    <definedName name="IET_CLASS_PLAM" localSheetId="23">#REF!</definedName>
    <definedName name="IET_CLASS_PLAM" localSheetId="26">#REF!</definedName>
    <definedName name="IET_CLASS_PLAM" localSheetId="27">#REF!</definedName>
    <definedName name="IET_CLASS_PLAM" localSheetId="30">#REF!</definedName>
    <definedName name="IET_CLASS_PLAM">#REF!</definedName>
    <definedName name="InstrSal">[1]dropdowns!$B$7:$B$18</definedName>
    <definedName name="Math" localSheetId="1">'ABE Class Plan'!fruits</definedName>
    <definedName name="Math" localSheetId="2">'ESOL Class Plan'!fruits</definedName>
    <definedName name="Math" localSheetId="24">'Federal Grant - ISA crosswalk'!fruits</definedName>
    <definedName name="Math" localSheetId="4">'Match ABE Class Plan'!fruits</definedName>
    <definedName name="Math" localSheetId="5">'Match ESOL Class Plan'!fruits</definedName>
    <definedName name="Math" localSheetId="23">'State Grant - ISA crosswalk'!fruits</definedName>
    <definedName name="Math">fruits</definedName>
    <definedName name="Months">'DROP-DOWNS'!$H$1:$H$13</definedName>
    <definedName name="my_fund" localSheetId="3">#REF!</definedName>
    <definedName name="my_fund" localSheetId="6">#REF!</definedName>
    <definedName name="my_fund" localSheetId="7">#REF!</definedName>
    <definedName name="my_fund" localSheetId="8">#REF!</definedName>
    <definedName name="my_fund" localSheetId="1">#REF!</definedName>
    <definedName name="my_fund" localSheetId="9">#REF!</definedName>
    <definedName name="my_fund" localSheetId="2">#REF!</definedName>
    <definedName name="my_fund" localSheetId="24">#REF!</definedName>
    <definedName name="my_fund" localSheetId="22">#REF!</definedName>
    <definedName name="my_fund" localSheetId="11">#REF!</definedName>
    <definedName name="my_fund" localSheetId="10">#REF!</definedName>
    <definedName name="my_fund" localSheetId="29">#REF!</definedName>
    <definedName name="my_fund" localSheetId="28">#REF!</definedName>
    <definedName name="my_fund" localSheetId="17">#REF!</definedName>
    <definedName name="my_fund" localSheetId="16">#REF!</definedName>
    <definedName name="my_fund" localSheetId="18">#REF!</definedName>
    <definedName name="my_fund" localSheetId="19">#REF!</definedName>
    <definedName name="my_fund" localSheetId="20">#REF!</definedName>
    <definedName name="my_fund" localSheetId="21">#REF!</definedName>
    <definedName name="my_fund" localSheetId="12">#REF!</definedName>
    <definedName name="my_fund" localSheetId="13">#REF!</definedName>
    <definedName name="my_fund" localSheetId="14">#REF!</definedName>
    <definedName name="my_fund" localSheetId="15">#REF!</definedName>
    <definedName name="my_fund" localSheetId="4">#REF!</definedName>
    <definedName name="my_fund" localSheetId="5">#REF!</definedName>
    <definedName name="my_fund" localSheetId="23">#REF!</definedName>
    <definedName name="my_fund" localSheetId="26">#REF!</definedName>
    <definedName name="my_fund" localSheetId="27">#REF!</definedName>
    <definedName name="my_fund" localSheetId="30">#REF!</definedName>
    <definedName name="my_fund">#REF!</definedName>
    <definedName name="Other">[1]dropdowns!$B$58:$B$70</definedName>
    <definedName name="ParentInvolvement" localSheetId="3">'[7]770 Form 1'!#REF!</definedName>
    <definedName name="ParentInvolvement" localSheetId="6">'[7]770 Form 1'!#REF!</definedName>
    <definedName name="ParentInvolvement" localSheetId="7">'[7]770 Form 1'!#REF!</definedName>
    <definedName name="ParentInvolvement" localSheetId="8">'[7]770 Form 1'!#REF!</definedName>
    <definedName name="ParentInvolvement" localSheetId="1">'[7]770 Form 1'!#REF!</definedName>
    <definedName name="ParentInvolvement" localSheetId="9">'[7]770 Form 1'!#REF!</definedName>
    <definedName name="ParentInvolvement" localSheetId="2">'[7]770 Form 1'!#REF!</definedName>
    <definedName name="ParentInvolvement" localSheetId="22">'[7]770 Form 1'!#REF!</definedName>
    <definedName name="ParentInvolvement" localSheetId="11">'[7]770 Form 1'!#REF!</definedName>
    <definedName name="ParentInvolvement" localSheetId="10">'[7]770 Form 1'!#REF!</definedName>
    <definedName name="ParentInvolvement" localSheetId="29">'[7]770 Form 1'!#REF!</definedName>
    <definedName name="ParentInvolvement" localSheetId="28">'[7]770 Form 1'!#REF!</definedName>
    <definedName name="ParentInvolvement" localSheetId="17">'[7]770 Form 1'!#REF!</definedName>
    <definedName name="ParentInvolvement" localSheetId="16">'[7]770 Form 1'!#REF!</definedName>
    <definedName name="ParentInvolvement" localSheetId="18">'[7]770 Form 1'!#REF!</definedName>
    <definedName name="ParentInvolvement" localSheetId="19">'[7]770 Form 1'!#REF!</definedName>
    <definedName name="ParentInvolvement" localSheetId="20">'[7]770 Form 1'!#REF!</definedName>
    <definedName name="ParentInvolvement" localSheetId="21">'[7]770 Form 1'!#REF!</definedName>
    <definedName name="ParentInvolvement" localSheetId="12">'[7]770 Form 1'!#REF!</definedName>
    <definedName name="ParentInvolvement" localSheetId="13">'[7]770 Form 1'!#REF!</definedName>
    <definedName name="ParentInvolvement" localSheetId="14">'[7]770 Form 1'!#REF!</definedName>
    <definedName name="ParentInvolvement" localSheetId="15">'[7]770 Form 1'!#REF!</definedName>
    <definedName name="ParentInvolvement" localSheetId="4">'[7]770 Form 1'!#REF!</definedName>
    <definedName name="ParentInvolvement" localSheetId="5">'[7]770 Form 1'!#REF!</definedName>
    <definedName name="ParentInvolvement" localSheetId="23">'[7]770 Form 1'!#REF!</definedName>
    <definedName name="ParentInvolvement" localSheetId="26">'[7]770 Form 1'!#REF!</definedName>
    <definedName name="ParentInvolvement" localSheetId="27">'[7]770 Form 1'!#REF!</definedName>
    <definedName name="ParentInvolvement" localSheetId="30">'[7]770 Form 1'!#REF!</definedName>
    <definedName name="ParentInvolvement">'[7]770 Form 1'!#REF!</definedName>
    <definedName name="ParentInvperSchl" localSheetId="3">'[7]770 Form 1'!#REF!</definedName>
    <definedName name="ParentInvperSchl" localSheetId="6">'[7]770 Form 1'!#REF!</definedName>
    <definedName name="ParentInvperSchl" localSheetId="7">'[7]770 Form 1'!#REF!</definedName>
    <definedName name="ParentInvperSchl" localSheetId="8">'[7]770 Form 1'!#REF!</definedName>
    <definedName name="ParentInvperSchl" localSheetId="1">'[7]770 Form 1'!#REF!</definedName>
    <definedName name="ParentInvperSchl" localSheetId="9">'[7]770 Form 1'!#REF!</definedName>
    <definedName name="ParentInvperSchl" localSheetId="2">'[7]770 Form 1'!#REF!</definedName>
    <definedName name="ParentInvperSchl" localSheetId="22">'[7]770 Form 1'!#REF!</definedName>
    <definedName name="ParentInvperSchl" localSheetId="11">'[7]770 Form 1'!#REF!</definedName>
    <definedName name="ParentInvperSchl" localSheetId="10">'[7]770 Form 1'!#REF!</definedName>
    <definedName name="ParentInvperSchl" localSheetId="29">'[7]770 Form 1'!#REF!</definedName>
    <definedName name="ParentInvperSchl" localSheetId="28">'[7]770 Form 1'!#REF!</definedName>
    <definedName name="ParentInvperSchl" localSheetId="17">'[7]770 Form 1'!#REF!</definedName>
    <definedName name="ParentInvperSchl" localSheetId="16">'[7]770 Form 1'!#REF!</definedName>
    <definedName name="ParentInvperSchl" localSheetId="18">'[7]770 Form 1'!#REF!</definedName>
    <definedName name="ParentInvperSchl" localSheetId="19">'[7]770 Form 1'!#REF!</definedName>
    <definedName name="ParentInvperSchl" localSheetId="20">'[7]770 Form 1'!#REF!</definedName>
    <definedName name="ParentInvperSchl" localSheetId="21">'[7]770 Form 1'!#REF!</definedName>
    <definedName name="ParentInvperSchl" localSheetId="12">'[7]770 Form 1'!#REF!</definedName>
    <definedName name="ParentInvperSchl" localSheetId="13">'[7]770 Form 1'!#REF!</definedName>
    <definedName name="ParentInvperSchl" localSheetId="14">'[7]770 Form 1'!#REF!</definedName>
    <definedName name="ParentInvperSchl" localSheetId="15">'[7]770 Form 1'!#REF!</definedName>
    <definedName name="ParentInvperSchl" localSheetId="4">'[7]770 Form 1'!#REF!</definedName>
    <definedName name="ParentInvperSchl" localSheetId="5">'[7]770 Form 1'!#REF!</definedName>
    <definedName name="ParentInvperSchl" localSheetId="23">'[7]770 Form 1'!#REF!</definedName>
    <definedName name="ParentInvperSchl" localSheetId="26">'[7]770 Form 1'!#REF!</definedName>
    <definedName name="ParentInvperSchl" localSheetId="27">'[7]770 Form 1'!#REF!</definedName>
    <definedName name="ParentInvperSchl" localSheetId="30">'[7]770 Form 1'!#REF!</definedName>
    <definedName name="ParentInvperSchl">'[7]770 Form 1'!#REF!</definedName>
    <definedName name="Primary240">[1]dropdowns!$C$2:$C$17</definedName>
    <definedName name="_xlnm.Print_Area" localSheetId="29" xml:space="preserve">                                      'IET IELCE II Ind Cost Calc'!$A$1:$E$31</definedName>
    <definedName name="_xlnm.Print_Area" localSheetId="28" xml:space="preserve">                                      'IET IELCE Ind Cost Calc'!$A$1:$E$31</definedName>
    <definedName name="_xlnm.Print_Area" localSheetId="25" xml:space="preserve">                                      'Indirect Cost Calculator'!$A$1:$E$31</definedName>
    <definedName name="_xlnm.Print_Area" localSheetId="26" xml:space="preserve">                                      'Sub Indirect Cost Calculator'!$A$1:$E$31</definedName>
    <definedName name="_xlnm.Print_Area" localSheetId="27" xml:space="preserve">                                      'Sub Indirect Cost Calculator 2'!$A$1:$E$31</definedName>
    <definedName name="_xlnm.Print_Area" localSheetId="30" xml:space="preserve">                                      'Sum Indirect Cost Calcu'!$A$1:$E$31</definedName>
    <definedName name="_xlnm.Print_Titles" localSheetId="1">'ABE Class Plan'!$2:$4</definedName>
    <definedName name="_xlnm.Print_Titles" localSheetId="9">'CALC Summary'!$3:$3</definedName>
    <definedName name="_xlnm.Print_Titles" localSheetId="2">'ESOL Class Plan'!$2:$4</definedName>
    <definedName name="_xlnm.Print_Titles" localSheetId="22">'GRANT SUMMARY'!$3:$3</definedName>
    <definedName name="_xlnm.Print_Titles" localSheetId="10">'IET Class Plan'!$1:$1</definedName>
    <definedName name="_xlnm.Print_Titles" localSheetId="16">'IET II Class Plan'!$1:$1</definedName>
    <definedName name="_xlnm.Print_Titles" localSheetId="21">'IET II Summary'!$3:$3</definedName>
    <definedName name="_xlnm.Print_Titles" localSheetId="15">'IET Summary'!$3:$3</definedName>
    <definedName name="_xlnm.Print_Titles" localSheetId="4">'Match ABE Class Plan'!$2:$4</definedName>
    <definedName name="_xlnm.Print_Titles" localSheetId="5">'Match ESOL Class Plan'!$2:$4</definedName>
    <definedName name="Range" localSheetId="3">#REF!</definedName>
    <definedName name="Range" localSheetId="6">#REF!</definedName>
    <definedName name="Range" localSheetId="7">#REF!</definedName>
    <definedName name="Range" localSheetId="8">#REF!</definedName>
    <definedName name="Range" localSheetId="1">#REF!</definedName>
    <definedName name="Range" localSheetId="9">#REF!</definedName>
    <definedName name="Range" localSheetId="2">#REF!</definedName>
    <definedName name="Range" localSheetId="24">#REF!</definedName>
    <definedName name="Range" localSheetId="22">#REF!</definedName>
    <definedName name="Range" localSheetId="11">#REF!</definedName>
    <definedName name="Range" localSheetId="10">#REF!</definedName>
    <definedName name="Range" localSheetId="29">#REF!</definedName>
    <definedName name="Range" localSheetId="28">#REF!</definedName>
    <definedName name="Range" localSheetId="17">#REF!</definedName>
    <definedName name="Range" localSheetId="16">#REF!</definedName>
    <definedName name="Range" localSheetId="18">#REF!</definedName>
    <definedName name="Range" localSheetId="19">#REF!</definedName>
    <definedName name="Range" localSheetId="20">#REF!</definedName>
    <definedName name="Range" localSheetId="21">#REF!</definedName>
    <definedName name="Range" localSheetId="12">#REF!</definedName>
    <definedName name="Range" localSheetId="13">#REF!</definedName>
    <definedName name="Range" localSheetId="14">#REF!</definedName>
    <definedName name="Range" localSheetId="15">#REF!</definedName>
    <definedName name="Range" localSheetId="4">#REF!</definedName>
    <definedName name="Range" localSheetId="5">#REF!</definedName>
    <definedName name="Range" localSheetId="23">#REF!</definedName>
    <definedName name="Range" localSheetId="26">#REF!</definedName>
    <definedName name="Range" localSheetId="27">#REF!</definedName>
    <definedName name="Range" localSheetId="30">#REF!</definedName>
    <definedName name="Range">#REF!</definedName>
    <definedName name="Range1" localSheetId="3">#REF!</definedName>
    <definedName name="Range1" localSheetId="6">#REF!</definedName>
    <definedName name="Range1" localSheetId="7">#REF!</definedName>
    <definedName name="Range1" localSheetId="8">#REF!</definedName>
    <definedName name="Range1" localSheetId="9">#REF!</definedName>
    <definedName name="Range1" localSheetId="24">#REF!</definedName>
    <definedName name="Range1" localSheetId="22">#REF!</definedName>
    <definedName name="Range1" localSheetId="11">#REF!</definedName>
    <definedName name="Range1" localSheetId="10">#REF!</definedName>
    <definedName name="Range1" localSheetId="29">#REF!</definedName>
    <definedName name="Range1" localSheetId="28">#REF!</definedName>
    <definedName name="Range1" localSheetId="17">#REF!</definedName>
    <definedName name="Range1" localSheetId="16">#REF!</definedName>
    <definedName name="Range1" localSheetId="18">#REF!</definedName>
    <definedName name="Range1" localSheetId="19">#REF!</definedName>
    <definedName name="Range1" localSheetId="20">#REF!</definedName>
    <definedName name="Range1" localSheetId="21">#REF!</definedName>
    <definedName name="Range1" localSheetId="12">#REF!</definedName>
    <definedName name="Range1" localSheetId="13">#REF!</definedName>
    <definedName name="Range1" localSheetId="14">#REF!</definedName>
    <definedName name="Range1" localSheetId="15">#REF!</definedName>
    <definedName name="Range1" localSheetId="4">#REF!</definedName>
    <definedName name="Range1" localSheetId="5">#REF!</definedName>
    <definedName name="Range1" localSheetId="23">#REF!</definedName>
    <definedName name="Range1" localSheetId="26">#REF!</definedName>
    <definedName name="Range1" localSheetId="27">#REF!</definedName>
    <definedName name="Range1" localSheetId="30">#REF!</definedName>
    <definedName name="Range1">#REF!</definedName>
    <definedName name="RESERVATIONS" localSheetId="3">#REF!</definedName>
    <definedName name="RESERVATIONS" localSheetId="6">#REF!</definedName>
    <definedName name="RESERVATIONS" localSheetId="7">#REF!</definedName>
    <definedName name="RESERVATIONS" localSheetId="8">#REF!</definedName>
    <definedName name="RESERVATIONS" localSheetId="1">#REF!</definedName>
    <definedName name="RESERVATIONS" localSheetId="9">#REF!</definedName>
    <definedName name="RESERVATIONS" localSheetId="2">#REF!</definedName>
    <definedName name="RESERVATIONS" localSheetId="24">#REF!</definedName>
    <definedName name="RESERVATIONS" localSheetId="22">#REF!</definedName>
    <definedName name="RESERVATIONS" localSheetId="11">#REF!</definedName>
    <definedName name="RESERVATIONS" localSheetId="10">#REF!</definedName>
    <definedName name="RESERVATIONS" localSheetId="29">#REF!</definedName>
    <definedName name="RESERVATIONS" localSheetId="28">#REF!</definedName>
    <definedName name="RESERVATIONS" localSheetId="17">#REF!</definedName>
    <definedName name="RESERVATIONS" localSheetId="16">#REF!</definedName>
    <definedName name="RESERVATIONS" localSheetId="18">#REF!</definedName>
    <definedName name="RESERVATIONS" localSheetId="19">#REF!</definedName>
    <definedName name="RESERVATIONS" localSheetId="20">#REF!</definedName>
    <definedName name="RESERVATIONS" localSheetId="21">#REF!</definedName>
    <definedName name="RESERVATIONS" localSheetId="12">#REF!</definedName>
    <definedName name="RESERVATIONS" localSheetId="13">#REF!</definedName>
    <definedName name="RESERVATIONS" localSheetId="14">#REF!</definedName>
    <definedName name="RESERVATIONS" localSheetId="15">#REF!</definedName>
    <definedName name="RESERVATIONS" localSheetId="4">#REF!</definedName>
    <definedName name="RESERVATIONS" localSheetId="5">#REF!</definedName>
    <definedName name="RESERVATIONS" localSheetId="23">#REF!</definedName>
    <definedName name="RESERVATIONS" localSheetId="26">#REF!</definedName>
    <definedName name="RESERVATIONS" localSheetId="27">#REF!</definedName>
    <definedName name="RESERVATIONS" localSheetId="30">#REF!</definedName>
    <definedName name="RESERVATIONS">#REF!</definedName>
    <definedName name="Select">"this,that,other"</definedName>
    <definedName name="Select_Core">'DROP-DOWNS'!$B$1:$B$19</definedName>
    <definedName name="Stipends">[1]dropdowns!$B$26:$B$30</definedName>
    <definedName name="SupplMat">[1]dropdowns!$B$49:$B$56</definedName>
    <definedName name="SuppSal">[1]dropdowns!$B$20:$B$24</definedName>
    <definedName name="T" localSheetId="3">'[7]770 Form 1'!#REF!</definedName>
    <definedName name="T" localSheetId="6">'[7]770 Form 1'!#REF!</definedName>
    <definedName name="T" localSheetId="7">'[7]770 Form 1'!#REF!</definedName>
    <definedName name="T" localSheetId="8">'[7]770 Form 1'!#REF!</definedName>
    <definedName name="T" localSheetId="1">'[7]770 Form 1'!#REF!</definedName>
    <definedName name="T" localSheetId="9">'[7]770 Form 1'!#REF!</definedName>
    <definedName name="T" localSheetId="2">'[7]770 Form 1'!#REF!</definedName>
    <definedName name="T" localSheetId="22">'[7]770 Form 1'!#REF!</definedName>
    <definedName name="T" localSheetId="11">'[7]770 Form 1'!#REF!</definedName>
    <definedName name="T" localSheetId="10">'[7]770 Form 1'!#REF!</definedName>
    <definedName name="T" localSheetId="29">'[7]770 Form 1'!#REF!</definedName>
    <definedName name="T" localSheetId="28">'[7]770 Form 1'!#REF!</definedName>
    <definedName name="T" localSheetId="17">'[7]770 Form 1'!#REF!</definedName>
    <definedName name="T" localSheetId="16">'[7]770 Form 1'!#REF!</definedName>
    <definedName name="T" localSheetId="18">'[7]770 Form 1'!#REF!</definedName>
    <definedName name="T" localSheetId="19">'[7]770 Form 1'!#REF!</definedName>
    <definedName name="T" localSheetId="20">'[7]770 Form 1'!#REF!</definedName>
    <definedName name="T" localSheetId="21">'[7]770 Form 1'!#REF!</definedName>
    <definedName name="T" localSheetId="12">'[7]770 Form 1'!#REF!</definedName>
    <definedName name="T" localSheetId="13">'[7]770 Form 1'!#REF!</definedName>
    <definedName name="T" localSheetId="14">'[7]770 Form 1'!#REF!</definedName>
    <definedName name="T" localSheetId="15">'[7]770 Form 1'!#REF!</definedName>
    <definedName name="T" localSheetId="4">'[7]770 Form 1'!#REF!</definedName>
    <definedName name="T" localSheetId="5">'[7]770 Form 1'!#REF!</definedName>
    <definedName name="T" localSheetId="23">'[7]770 Form 1'!#REF!</definedName>
    <definedName name="T" localSheetId="26">'[7]770 Form 1'!#REF!</definedName>
    <definedName name="T" localSheetId="27">'[7]770 Form 1'!#REF!</definedName>
    <definedName name="T" localSheetId="30">'[7]770 Form 1'!#REF!</definedName>
    <definedName name="T">'[7]770 Form 1'!#REF!</definedName>
    <definedName name="test" localSheetId="3">#REF!</definedName>
    <definedName name="test" localSheetId="6">#REF!</definedName>
    <definedName name="test" localSheetId="7">#REF!</definedName>
    <definedName name="test" localSheetId="8">#REF!</definedName>
    <definedName name="test" localSheetId="1">#REF!</definedName>
    <definedName name="test" localSheetId="9">#REF!</definedName>
    <definedName name="test" localSheetId="2">#REF!</definedName>
    <definedName name="test" localSheetId="24">#REF!</definedName>
    <definedName name="test" localSheetId="22">#REF!</definedName>
    <definedName name="test" localSheetId="11">#REF!</definedName>
    <definedName name="test" localSheetId="10">#REF!</definedName>
    <definedName name="test" localSheetId="29">#REF!</definedName>
    <definedName name="test" localSheetId="28">#REF!</definedName>
    <definedName name="test" localSheetId="17">#REF!</definedName>
    <definedName name="test" localSheetId="16">#REF!</definedName>
    <definedName name="test" localSheetId="18">#REF!</definedName>
    <definedName name="test" localSheetId="19">#REF!</definedName>
    <definedName name="test" localSheetId="20">#REF!</definedName>
    <definedName name="test" localSheetId="21">#REF!</definedName>
    <definedName name="test" localSheetId="12">#REF!</definedName>
    <definedName name="test" localSheetId="13">#REF!</definedName>
    <definedName name="test" localSheetId="14">#REF!</definedName>
    <definedName name="test" localSheetId="15">#REF!</definedName>
    <definedName name="test" localSheetId="4">#REF!</definedName>
    <definedName name="test" localSheetId="5">#REF!</definedName>
    <definedName name="test" localSheetId="23">#REF!</definedName>
    <definedName name="test" localSheetId="26">#REF!</definedName>
    <definedName name="test" localSheetId="27">#REF!</definedName>
    <definedName name="test" localSheetId="30">#REF!</definedName>
    <definedName name="test">#REF!</definedName>
    <definedName name="Test1" localSheetId="3">#REF!</definedName>
    <definedName name="Test1" localSheetId="6">#REF!</definedName>
    <definedName name="Test1" localSheetId="7">#REF!</definedName>
    <definedName name="Test1" localSheetId="8">#REF!</definedName>
    <definedName name="Test1" localSheetId="1">#REF!</definedName>
    <definedName name="Test1" localSheetId="9">#REF!</definedName>
    <definedName name="Test1" localSheetId="2">#REF!</definedName>
    <definedName name="Test1" localSheetId="24">#REF!</definedName>
    <definedName name="Test1" localSheetId="22">#REF!</definedName>
    <definedName name="Test1" localSheetId="11">#REF!</definedName>
    <definedName name="Test1" localSheetId="10">#REF!</definedName>
    <definedName name="Test1" localSheetId="29">#REF!</definedName>
    <definedName name="Test1" localSheetId="28">#REF!</definedName>
    <definedName name="Test1" localSheetId="17">#REF!</definedName>
    <definedName name="Test1" localSheetId="16">#REF!</definedName>
    <definedName name="Test1" localSheetId="18">#REF!</definedName>
    <definedName name="Test1" localSheetId="19">#REF!</definedName>
    <definedName name="Test1" localSheetId="20">#REF!</definedName>
    <definedName name="Test1" localSheetId="21">#REF!</definedName>
    <definedName name="Test1" localSheetId="12">#REF!</definedName>
    <definedName name="Test1" localSheetId="13">#REF!</definedName>
    <definedName name="Test1" localSheetId="14">#REF!</definedName>
    <definedName name="Test1" localSheetId="15">#REF!</definedName>
    <definedName name="Test1" localSheetId="4">#REF!</definedName>
    <definedName name="Test1" localSheetId="5">#REF!</definedName>
    <definedName name="Test1" localSheetId="23">#REF!</definedName>
    <definedName name="Test1" localSheetId="26">#REF!</definedName>
    <definedName name="Test1" localSheetId="27">#REF!</definedName>
    <definedName name="Test1" localSheetId="30">#REF!</definedName>
    <definedName name="Test1">#REF!</definedName>
    <definedName name="TitleI" localSheetId="3">#REF!</definedName>
    <definedName name="TitleI" localSheetId="6">#REF!</definedName>
    <definedName name="TitleI" localSheetId="7">#REF!</definedName>
    <definedName name="TitleI" localSheetId="8">#REF!</definedName>
    <definedName name="TitleI" localSheetId="1">#REF!</definedName>
    <definedName name="TitleI" localSheetId="9">#REF!</definedName>
    <definedName name="TitleI" localSheetId="2">#REF!</definedName>
    <definedName name="TitleI" localSheetId="24">#REF!</definedName>
    <definedName name="TitleI" localSheetId="22">#REF!</definedName>
    <definedName name="TitleI" localSheetId="11">#REF!</definedName>
    <definedName name="TitleI" localSheetId="10">#REF!</definedName>
    <definedName name="TitleI" localSheetId="29">#REF!</definedName>
    <definedName name="TitleI" localSheetId="28">#REF!</definedName>
    <definedName name="TitleI" localSheetId="17">#REF!</definedName>
    <definedName name="TitleI" localSheetId="16">#REF!</definedName>
    <definedName name="TitleI" localSheetId="18">#REF!</definedName>
    <definedName name="TitleI" localSheetId="19">#REF!</definedName>
    <definedName name="TitleI" localSheetId="20">#REF!</definedName>
    <definedName name="TitleI" localSheetId="21">#REF!</definedName>
    <definedName name="TitleI" localSheetId="12">#REF!</definedName>
    <definedName name="TitleI" localSheetId="13">#REF!</definedName>
    <definedName name="TitleI" localSheetId="14">#REF!</definedName>
    <definedName name="TitleI" localSheetId="15">#REF!</definedName>
    <definedName name="TitleI" localSheetId="4">#REF!</definedName>
    <definedName name="TitleI" localSheetId="5">#REF!</definedName>
    <definedName name="TitleI" localSheetId="23">#REF!</definedName>
    <definedName name="TitleI" localSheetId="26">#REF!</definedName>
    <definedName name="TitleI" localSheetId="27">#REF!</definedName>
    <definedName name="TitleI" localSheetId="30">#REF!</definedName>
    <definedName name="TitleI">#REF!</definedName>
    <definedName name="TitleIIA" localSheetId="3">#REF!</definedName>
    <definedName name="TitleIIA" localSheetId="6">#REF!</definedName>
    <definedName name="TitleIIA" localSheetId="7">#REF!</definedName>
    <definedName name="TitleIIA" localSheetId="8">#REF!</definedName>
    <definedName name="TitleIIA" localSheetId="1">#REF!</definedName>
    <definedName name="TitleIIA" localSheetId="9">#REF!</definedName>
    <definedName name="TitleIIA" localSheetId="2">#REF!</definedName>
    <definedName name="TitleIIA" localSheetId="24">#REF!</definedName>
    <definedName name="TitleIIA" localSheetId="22">#REF!</definedName>
    <definedName name="TitleIIA" localSheetId="11">#REF!</definedName>
    <definedName name="TitleIIA" localSheetId="10">#REF!</definedName>
    <definedName name="TitleIIA" localSheetId="29">#REF!</definedName>
    <definedName name="TitleIIA" localSheetId="28">#REF!</definedName>
    <definedName name="TitleIIA" localSheetId="17">#REF!</definedName>
    <definedName name="TitleIIA" localSheetId="16">#REF!</definedName>
    <definedName name="TitleIIA" localSheetId="18">#REF!</definedName>
    <definedName name="TitleIIA" localSheetId="19">#REF!</definedName>
    <definedName name="TitleIIA" localSheetId="20">#REF!</definedName>
    <definedName name="TitleIIA" localSheetId="21">#REF!</definedName>
    <definedName name="TitleIIA" localSheetId="12">#REF!</definedName>
    <definedName name="TitleIIA" localSheetId="13">#REF!</definedName>
    <definedName name="TitleIIA" localSheetId="14">#REF!</definedName>
    <definedName name="TitleIIA" localSheetId="15">#REF!</definedName>
    <definedName name="TitleIIA" localSheetId="4">#REF!</definedName>
    <definedName name="TitleIIA" localSheetId="5">#REF!</definedName>
    <definedName name="TitleIIA" localSheetId="23">#REF!</definedName>
    <definedName name="TitleIIA" localSheetId="26">#REF!</definedName>
    <definedName name="TitleIIA" localSheetId="27">#REF!</definedName>
    <definedName name="TitleIIA" localSheetId="30">#REF!</definedName>
    <definedName name="TitleIIA">#REF!</definedName>
    <definedName name="TitleIID" localSheetId="3">#REF!</definedName>
    <definedName name="TitleIID" localSheetId="6">#REF!</definedName>
    <definedName name="TitleIID" localSheetId="7">#REF!</definedName>
    <definedName name="TitleIID" localSheetId="8">#REF!</definedName>
    <definedName name="TitleIID" localSheetId="1">#REF!</definedName>
    <definedName name="TitleIID" localSheetId="9">#REF!</definedName>
    <definedName name="TitleIID" localSheetId="2">#REF!</definedName>
    <definedName name="TitleIID" localSheetId="24">#REF!</definedName>
    <definedName name="TitleIID" localSheetId="22">#REF!</definedName>
    <definedName name="TitleIID" localSheetId="11">#REF!</definedName>
    <definedName name="TitleIID" localSheetId="10">#REF!</definedName>
    <definedName name="TitleIID" localSheetId="29">#REF!</definedName>
    <definedName name="TitleIID" localSheetId="28">#REF!</definedName>
    <definedName name="TitleIID" localSheetId="17">#REF!</definedName>
    <definedName name="TitleIID" localSheetId="16">#REF!</definedName>
    <definedName name="TitleIID" localSheetId="18">#REF!</definedName>
    <definedName name="TitleIID" localSheetId="19">#REF!</definedName>
    <definedName name="TitleIID" localSheetId="20">#REF!</definedName>
    <definedName name="TitleIID" localSheetId="21">#REF!</definedName>
    <definedName name="TitleIID" localSheetId="12">#REF!</definedName>
    <definedName name="TitleIID" localSheetId="13">#REF!</definedName>
    <definedName name="TitleIID" localSheetId="14">#REF!</definedName>
    <definedName name="TitleIID" localSheetId="15">#REF!</definedName>
    <definedName name="TitleIID" localSheetId="4">#REF!</definedName>
    <definedName name="TitleIID" localSheetId="5">#REF!</definedName>
    <definedName name="TitleIID" localSheetId="23">#REF!</definedName>
    <definedName name="TitleIID" localSheetId="26">#REF!</definedName>
    <definedName name="TitleIID" localSheetId="27">#REF!</definedName>
    <definedName name="TitleIID" localSheetId="30">#REF!</definedName>
    <definedName name="TitleIID">#REF!</definedName>
    <definedName name="TitleIII" localSheetId="3">#REF!</definedName>
    <definedName name="TitleIII" localSheetId="6">#REF!</definedName>
    <definedName name="TitleIII" localSheetId="7">#REF!</definedName>
    <definedName name="TitleIII" localSheetId="8">#REF!</definedName>
    <definedName name="TitleIII" localSheetId="1">#REF!</definedName>
    <definedName name="TitleIII" localSheetId="9">#REF!</definedName>
    <definedName name="TitleIII" localSheetId="2">#REF!</definedName>
    <definedName name="TitleIII" localSheetId="24">#REF!</definedName>
    <definedName name="TitleIII" localSheetId="22">#REF!</definedName>
    <definedName name="TitleIII" localSheetId="11">#REF!</definedName>
    <definedName name="TitleIII" localSheetId="10">#REF!</definedName>
    <definedName name="TitleIII" localSheetId="29">#REF!</definedName>
    <definedName name="TitleIII" localSheetId="28">#REF!</definedName>
    <definedName name="TitleIII" localSheetId="17">#REF!</definedName>
    <definedName name="TitleIII" localSheetId="16">#REF!</definedName>
    <definedName name="TitleIII" localSheetId="18">#REF!</definedName>
    <definedName name="TitleIII" localSheetId="19">#REF!</definedName>
    <definedName name="TitleIII" localSheetId="20">#REF!</definedName>
    <definedName name="TitleIII" localSheetId="21">#REF!</definedName>
    <definedName name="TitleIII" localSheetId="12">#REF!</definedName>
    <definedName name="TitleIII" localSheetId="13">#REF!</definedName>
    <definedName name="TitleIII" localSheetId="14">#REF!</definedName>
    <definedName name="TitleIII" localSheetId="15">#REF!</definedName>
    <definedName name="TitleIII" localSheetId="4">#REF!</definedName>
    <definedName name="TitleIII" localSheetId="5">#REF!</definedName>
    <definedName name="TitleIII" localSheetId="23">#REF!</definedName>
    <definedName name="TitleIII" localSheetId="26">#REF!</definedName>
    <definedName name="TitleIII" localSheetId="27">#REF!</definedName>
    <definedName name="TitleIII" localSheetId="30">#REF!</definedName>
    <definedName name="TitleIII">#REF!</definedName>
    <definedName name="TitleIV" localSheetId="3">#REF!</definedName>
    <definedName name="TitleIV" localSheetId="6">#REF!</definedName>
    <definedName name="TitleIV" localSheetId="7">#REF!</definedName>
    <definedName name="TitleIV" localSheetId="8">#REF!</definedName>
    <definedName name="TitleIV" localSheetId="1">#REF!</definedName>
    <definedName name="TitleIV" localSheetId="9">#REF!</definedName>
    <definedName name="TitleIV" localSheetId="2">#REF!</definedName>
    <definedName name="TitleIV" localSheetId="24">#REF!</definedName>
    <definedName name="TitleIV" localSheetId="22">#REF!</definedName>
    <definedName name="TitleIV" localSheetId="11">#REF!</definedName>
    <definedName name="TitleIV" localSheetId="10">#REF!</definedName>
    <definedName name="TitleIV" localSheetId="29">#REF!</definedName>
    <definedName name="TitleIV" localSheetId="28">#REF!</definedName>
    <definedName name="TitleIV" localSheetId="17">#REF!</definedName>
    <definedName name="TitleIV" localSheetId="16">#REF!</definedName>
    <definedName name="TitleIV" localSheetId="18">#REF!</definedName>
    <definedName name="TitleIV" localSheetId="19">#REF!</definedName>
    <definedName name="TitleIV" localSheetId="20">#REF!</definedName>
    <definedName name="TitleIV" localSheetId="21">#REF!</definedName>
    <definedName name="TitleIV" localSheetId="12">#REF!</definedName>
    <definedName name="TitleIV" localSheetId="13">#REF!</definedName>
    <definedName name="TitleIV" localSheetId="14">#REF!</definedName>
    <definedName name="TitleIV" localSheetId="15">#REF!</definedName>
    <definedName name="TitleIV" localSheetId="4">#REF!</definedName>
    <definedName name="TitleIV" localSheetId="5">#REF!</definedName>
    <definedName name="TitleIV" localSheetId="23">#REF!</definedName>
    <definedName name="TitleIV" localSheetId="26">#REF!</definedName>
    <definedName name="TitleIV" localSheetId="27">#REF!</definedName>
    <definedName name="TitleIV" localSheetId="30">#REF!</definedName>
    <definedName name="TitleIV">#REF!</definedName>
    <definedName name="TitleV" localSheetId="3">#REF!</definedName>
    <definedName name="TitleV" localSheetId="6">#REF!</definedName>
    <definedName name="TitleV" localSheetId="7">#REF!</definedName>
    <definedName name="TitleV" localSheetId="8">#REF!</definedName>
    <definedName name="TitleV" localSheetId="1">#REF!</definedName>
    <definedName name="TitleV" localSheetId="9">#REF!</definedName>
    <definedName name="TitleV" localSheetId="2">#REF!</definedName>
    <definedName name="TitleV" localSheetId="24">#REF!</definedName>
    <definedName name="TitleV" localSheetId="22">#REF!</definedName>
    <definedName name="TitleV" localSheetId="11">#REF!</definedName>
    <definedName name="TitleV" localSheetId="10">#REF!</definedName>
    <definedName name="TitleV" localSheetId="29">#REF!</definedName>
    <definedName name="TitleV" localSheetId="28">#REF!</definedName>
    <definedName name="TitleV" localSheetId="17">#REF!</definedName>
    <definedName name="TitleV" localSheetId="16">#REF!</definedName>
    <definedName name="TitleV" localSheetId="18">#REF!</definedName>
    <definedName name="TitleV" localSheetId="19">#REF!</definedName>
    <definedName name="TitleV" localSheetId="20">#REF!</definedName>
    <definedName name="TitleV" localSheetId="21">#REF!</definedName>
    <definedName name="TitleV" localSheetId="12">#REF!</definedName>
    <definedName name="TitleV" localSheetId="13">#REF!</definedName>
    <definedName name="TitleV" localSheetId="14">#REF!</definedName>
    <definedName name="TitleV" localSheetId="15">#REF!</definedName>
    <definedName name="TitleV" localSheetId="4">#REF!</definedName>
    <definedName name="TitleV" localSheetId="5">#REF!</definedName>
    <definedName name="TitleV" localSheetId="23">#REF!</definedName>
    <definedName name="TitleV" localSheetId="26">#REF!</definedName>
    <definedName name="TitleV" localSheetId="27">#REF!</definedName>
    <definedName name="TitleV" localSheetId="30">#REF!</definedName>
    <definedName name="TitleV">#REF!</definedName>
    <definedName name="Travel">[1]dropdowns!$B$32:$B$37</definedName>
    <definedName name="valAddr1">[8]DataLookupValues!$B$8</definedName>
    <definedName name="valAllocation240">[1]DataLookupValues!$F$2</definedName>
    <definedName name="valCEIS240">'[1]6. CEIS 240'!$J$16</definedName>
    <definedName name="valCtyStZip">[8]DataLookupValues!$B$10</definedName>
    <definedName name="valDistr">[9]DataLookupValues!$B$6</definedName>
    <definedName name="valDistrName">[8]DataLookupValues!$B$7</definedName>
    <definedName name="valemail">[8]DataLookupValues!$F$9</definedName>
    <definedName name="valM3">'[1]7. M3 240'!$J$24</definedName>
    <definedName name="valname">[8]DataLookupValues!$F$7</definedName>
    <definedName name="valorg4code">[8]DataLookupValues!$D$7</definedName>
    <definedName name="valphonenum">[8]DataLookupValues!$F$8</definedName>
    <definedName name="valProshare240">'[1]5. Equitable Services 240'!$K$50</definedName>
    <definedName name="veggies">'DROP-DOWNS'!$A$3:$A$10</definedName>
    <definedName name="WTF">'DROP-DOWNS'!$A$3:$A$10</definedName>
  </definedNames>
  <calcPr calcId="191029"/>
  <customWorkbookViews>
    <customWorkbookView name="wstevens-carter - Personal View" guid="{3AA004D7-1BCB-479A-9134-355EA2FAD760}" mergeInterval="0" personalView="1" maximized="1" xWindow="1" yWindow="1" windowWidth="1440" windowHeight="709" tabRatio="940" activeSheetId="1"/>
  </customWorkbookViews>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R83" i="77" l="1"/>
  <c r="J58" i="78" l="1"/>
  <c r="J50" i="78" l="1"/>
  <c r="J49" i="78"/>
  <c r="J34" i="78"/>
  <c r="D11" i="112" l="1"/>
  <c r="R79" i="114"/>
  <c r="T65" i="114"/>
  <c r="R65" i="114"/>
  <c r="T58" i="114"/>
  <c r="R58" i="114"/>
  <c r="T57" i="114"/>
  <c r="R57" i="114"/>
  <c r="T56" i="114"/>
  <c r="T59" i="114" s="1"/>
  <c r="U81" i="114" s="1"/>
  <c r="R56" i="114"/>
  <c r="R53" i="114"/>
  <c r="U46" i="114"/>
  <c r="T46" i="114"/>
  <c r="R46" i="114"/>
  <c r="E93" i="114" s="1"/>
  <c r="F93" i="114" s="1"/>
  <c r="U45" i="114"/>
  <c r="T45" i="114"/>
  <c r="R45" i="114"/>
  <c r="E92" i="114" s="1"/>
  <c r="F92" i="114" s="1"/>
  <c r="U44" i="114"/>
  <c r="T44" i="114"/>
  <c r="R44" i="114"/>
  <c r="E91" i="114" s="1"/>
  <c r="F91" i="114" s="1"/>
  <c r="U43" i="114"/>
  <c r="T43" i="114"/>
  <c r="R43" i="114"/>
  <c r="E90" i="114" s="1"/>
  <c r="F90" i="114" s="1"/>
  <c r="R34" i="114"/>
  <c r="F89" i="114" s="1"/>
  <c r="O28" i="114"/>
  <c r="R28" i="114" s="1"/>
  <c r="N28" i="114"/>
  <c r="O27" i="114"/>
  <c r="R27" i="114" s="1"/>
  <c r="N27" i="114"/>
  <c r="O23" i="114"/>
  <c r="R23" i="114" s="1"/>
  <c r="N23" i="114"/>
  <c r="O22" i="114"/>
  <c r="R22" i="114" s="1"/>
  <c r="N22" i="114"/>
  <c r="R21" i="114"/>
  <c r="O21" i="114"/>
  <c r="Q21" i="114" s="1"/>
  <c r="N21" i="114"/>
  <c r="O20" i="114"/>
  <c r="R20" i="114" s="1"/>
  <c r="N20" i="114"/>
  <c r="O19" i="114"/>
  <c r="Q19" i="114" s="1"/>
  <c r="N19" i="114"/>
  <c r="O18" i="114"/>
  <c r="R18" i="114" s="1"/>
  <c r="N18" i="114"/>
  <c r="O17" i="114"/>
  <c r="Q17" i="114" s="1"/>
  <c r="N17" i="114"/>
  <c r="O13" i="114"/>
  <c r="R13" i="114" s="1"/>
  <c r="N13" i="114"/>
  <c r="O12" i="114"/>
  <c r="R12" i="114" s="1"/>
  <c r="N12" i="114"/>
  <c r="O11" i="114"/>
  <c r="R11" i="114" s="1"/>
  <c r="N11" i="114"/>
  <c r="N13" i="84"/>
  <c r="N12" i="84"/>
  <c r="N11" i="84"/>
  <c r="Q13" i="114" l="1"/>
  <c r="R19" i="114"/>
  <c r="Q28" i="114"/>
  <c r="T47" i="114"/>
  <c r="R29" i="114"/>
  <c r="R59" i="114"/>
  <c r="F94" i="114"/>
  <c r="G73" i="114" s="1"/>
  <c r="Q23" i="114"/>
  <c r="R17" i="114"/>
  <c r="R24" i="114" s="1"/>
  <c r="Q11" i="114"/>
  <c r="R14" i="114"/>
  <c r="G72" i="114"/>
  <c r="G71" i="114"/>
  <c r="Q20" i="114"/>
  <c r="Q18" i="114"/>
  <c r="Q22" i="114"/>
  <c r="Q12" i="114"/>
  <c r="Q14" i="114" s="1"/>
  <c r="R37" i="114" s="1"/>
  <c r="Q27" i="114"/>
  <c r="Q29" i="114" s="1"/>
  <c r="R39" i="114" s="1"/>
  <c r="R47" i="114"/>
  <c r="D11" i="111"/>
  <c r="T65" i="84"/>
  <c r="R65" i="84"/>
  <c r="F95" i="114" l="1"/>
  <c r="Q24" i="114"/>
  <c r="R38" i="114"/>
  <c r="R40" i="114" s="1"/>
  <c r="N71" i="114" s="1"/>
  <c r="T24" i="114"/>
  <c r="T29" i="114"/>
  <c r="T14" i="114"/>
  <c r="D21" i="112"/>
  <c r="D22" i="112" s="1"/>
  <c r="C21" i="112"/>
  <c r="C22" i="112" s="1"/>
  <c r="C12" i="112"/>
  <c r="C13" i="112" s="1"/>
  <c r="D21" i="111"/>
  <c r="D22" i="111" s="1"/>
  <c r="C21" i="111"/>
  <c r="C22" i="111" s="1"/>
  <c r="C12" i="111"/>
  <c r="C13" i="111" s="1"/>
  <c r="N27" i="84"/>
  <c r="N24" i="77"/>
  <c r="N23" i="77"/>
  <c r="N22" i="77"/>
  <c r="N21" i="77"/>
  <c r="N15" i="77"/>
  <c r="N69" i="114" l="1"/>
  <c r="R80" i="114"/>
  <c r="N70" i="114"/>
  <c r="J103" i="110"/>
  <c r="H103" i="110"/>
  <c r="J102" i="110"/>
  <c r="H102" i="110"/>
  <c r="J101" i="110"/>
  <c r="H101" i="110"/>
  <c r="J100" i="110"/>
  <c r="H100" i="110"/>
  <c r="J99" i="110"/>
  <c r="H99" i="110"/>
  <c r="J98" i="110"/>
  <c r="H98" i="110"/>
  <c r="J97" i="110"/>
  <c r="H97" i="110"/>
  <c r="J96" i="110"/>
  <c r="H96" i="110"/>
  <c r="J95" i="110"/>
  <c r="H95" i="110"/>
  <c r="J94" i="110"/>
  <c r="H94" i="110"/>
  <c r="J93" i="110"/>
  <c r="H93" i="110"/>
  <c r="J92" i="110"/>
  <c r="H92" i="110"/>
  <c r="J91" i="110"/>
  <c r="H91" i="110"/>
  <c r="J90" i="110"/>
  <c r="H90" i="110"/>
  <c r="J89" i="110"/>
  <c r="H89" i="110"/>
  <c r="J88" i="110"/>
  <c r="H88" i="110"/>
  <c r="J87" i="110"/>
  <c r="H87" i="110"/>
  <c r="J86" i="110"/>
  <c r="H86" i="110"/>
  <c r="J85" i="110"/>
  <c r="H85" i="110"/>
  <c r="J84" i="110"/>
  <c r="H84" i="110"/>
  <c r="J83" i="110"/>
  <c r="H83" i="110"/>
  <c r="J82" i="110"/>
  <c r="H82" i="110"/>
  <c r="J81" i="110"/>
  <c r="H81" i="110"/>
  <c r="J80" i="110"/>
  <c r="H80" i="110"/>
  <c r="J79" i="110"/>
  <c r="H79" i="110"/>
  <c r="J78" i="110"/>
  <c r="H78" i="110"/>
  <c r="J77" i="110"/>
  <c r="H77" i="110"/>
  <c r="J76" i="110"/>
  <c r="H76" i="110"/>
  <c r="J75" i="110"/>
  <c r="H75" i="110"/>
  <c r="J74" i="110"/>
  <c r="H74" i="110"/>
  <c r="J73" i="110"/>
  <c r="H73" i="110"/>
  <c r="J72" i="110"/>
  <c r="H72" i="110"/>
  <c r="J71" i="110"/>
  <c r="H71" i="110"/>
  <c r="J70" i="110"/>
  <c r="H70" i="110"/>
  <c r="J69" i="110"/>
  <c r="H69" i="110"/>
  <c r="J68" i="110"/>
  <c r="H68" i="110"/>
  <c r="J67" i="110"/>
  <c r="H67" i="110"/>
  <c r="J66" i="110"/>
  <c r="H66" i="110"/>
  <c r="J65" i="110"/>
  <c r="H65" i="110"/>
  <c r="J64" i="110"/>
  <c r="H64" i="110"/>
  <c r="J63" i="110"/>
  <c r="H63" i="110"/>
  <c r="J62" i="110"/>
  <c r="H62" i="110"/>
  <c r="J61" i="110"/>
  <c r="H61" i="110"/>
  <c r="J60" i="110"/>
  <c r="H60" i="110"/>
  <c r="J59" i="110"/>
  <c r="H59" i="110"/>
  <c r="J58" i="110"/>
  <c r="H58" i="110"/>
  <c r="J57" i="110"/>
  <c r="H57" i="110"/>
  <c r="J56" i="110"/>
  <c r="H56" i="110"/>
  <c r="J55" i="110"/>
  <c r="H55" i="110"/>
  <c r="J54" i="110"/>
  <c r="H54" i="110"/>
  <c r="J53" i="110"/>
  <c r="H53" i="110"/>
  <c r="J52" i="110"/>
  <c r="H52" i="110"/>
  <c r="J51" i="110"/>
  <c r="H51" i="110"/>
  <c r="J50" i="110"/>
  <c r="H50" i="110"/>
  <c r="J49" i="110"/>
  <c r="H49" i="110"/>
  <c r="J48" i="110"/>
  <c r="H48" i="110"/>
  <c r="J47" i="110"/>
  <c r="H47" i="110"/>
  <c r="J46" i="110"/>
  <c r="H46" i="110"/>
  <c r="J45" i="110"/>
  <c r="H45" i="110"/>
  <c r="J44" i="110"/>
  <c r="H44" i="110"/>
  <c r="J43" i="110"/>
  <c r="H43" i="110"/>
  <c r="J42" i="110"/>
  <c r="H42" i="110"/>
  <c r="J41" i="110"/>
  <c r="H41" i="110"/>
  <c r="J40" i="110"/>
  <c r="H40" i="110"/>
  <c r="J39" i="110"/>
  <c r="H39" i="110"/>
  <c r="J38" i="110"/>
  <c r="H38" i="110"/>
  <c r="J37" i="110"/>
  <c r="H37" i="110"/>
  <c r="J36" i="110"/>
  <c r="H36" i="110"/>
  <c r="J35" i="110"/>
  <c r="H35" i="110"/>
  <c r="J34" i="110"/>
  <c r="H34" i="110"/>
  <c r="J33" i="110"/>
  <c r="H33" i="110"/>
  <c r="J32" i="110"/>
  <c r="H32" i="110"/>
  <c r="J31" i="110"/>
  <c r="H31" i="110"/>
  <c r="J30" i="110"/>
  <c r="H30" i="110"/>
  <c r="J29" i="110"/>
  <c r="H29" i="110"/>
  <c r="J28" i="110"/>
  <c r="H28" i="110"/>
  <c r="J27" i="110"/>
  <c r="H27" i="110"/>
  <c r="J26" i="110"/>
  <c r="H26" i="110"/>
  <c r="J25" i="110"/>
  <c r="H25" i="110"/>
  <c r="J24" i="110"/>
  <c r="H24" i="110"/>
  <c r="J23" i="110"/>
  <c r="H23" i="110"/>
  <c r="J22" i="110"/>
  <c r="H22" i="110"/>
  <c r="J21" i="110"/>
  <c r="H21" i="110"/>
  <c r="J20" i="110"/>
  <c r="H20" i="110"/>
  <c r="J19" i="110"/>
  <c r="H19" i="110"/>
  <c r="J18" i="110"/>
  <c r="H18" i="110"/>
  <c r="J17" i="110"/>
  <c r="H17" i="110"/>
  <c r="J16" i="110"/>
  <c r="H16" i="110"/>
  <c r="J15" i="110"/>
  <c r="H15" i="110"/>
  <c r="J14" i="110"/>
  <c r="H14" i="110"/>
  <c r="J13" i="110"/>
  <c r="H13" i="110"/>
  <c r="J12" i="110"/>
  <c r="H12" i="110"/>
  <c r="J11" i="110"/>
  <c r="H11" i="110"/>
  <c r="J10" i="110"/>
  <c r="H10" i="110"/>
  <c r="J9" i="110"/>
  <c r="H9" i="110"/>
  <c r="J8" i="110"/>
  <c r="H8" i="110"/>
  <c r="J7" i="110"/>
  <c r="H7" i="110"/>
  <c r="J6" i="110"/>
  <c r="H6" i="110"/>
  <c r="J5" i="110"/>
  <c r="H5" i="110"/>
  <c r="D4" i="110"/>
  <c r="I19" i="78" s="1"/>
  <c r="C18" i="81" s="1"/>
  <c r="A1" i="110"/>
  <c r="J103" i="109"/>
  <c r="H103" i="109"/>
  <c r="J102" i="109"/>
  <c r="H102" i="109"/>
  <c r="J101" i="109"/>
  <c r="H101" i="109"/>
  <c r="J100" i="109"/>
  <c r="H100" i="109"/>
  <c r="J99" i="109"/>
  <c r="H99" i="109"/>
  <c r="J98" i="109"/>
  <c r="H98" i="109"/>
  <c r="J97" i="109"/>
  <c r="H97" i="109"/>
  <c r="J96" i="109"/>
  <c r="H96" i="109"/>
  <c r="J95" i="109"/>
  <c r="H95" i="109"/>
  <c r="J94" i="109"/>
  <c r="H94" i="109"/>
  <c r="J93" i="109"/>
  <c r="H93" i="109"/>
  <c r="J92" i="109"/>
  <c r="H92" i="109"/>
  <c r="J91" i="109"/>
  <c r="H91" i="109"/>
  <c r="J90" i="109"/>
  <c r="H90" i="109"/>
  <c r="J89" i="109"/>
  <c r="H89" i="109"/>
  <c r="J88" i="109"/>
  <c r="H88" i="109"/>
  <c r="J87" i="109"/>
  <c r="H87" i="109"/>
  <c r="J86" i="109"/>
  <c r="H86" i="109"/>
  <c r="J85" i="109"/>
  <c r="H85" i="109"/>
  <c r="J84" i="109"/>
  <c r="H84" i="109"/>
  <c r="J83" i="109"/>
  <c r="H83" i="109"/>
  <c r="J82" i="109"/>
  <c r="H82" i="109"/>
  <c r="J81" i="109"/>
  <c r="H81" i="109"/>
  <c r="J80" i="109"/>
  <c r="H80" i="109"/>
  <c r="J79" i="109"/>
  <c r="H79" i="109"/>
  <c r="J78" i="109"/>
  <c r="H78" i="109"/>
  <c r="J77" i="109"/>
  <c r="H77" i="109"/>
  <c r="J76" i="109"/>
  <c r="H76" i="109"/>
  <c r="J75" i="109"/>
  <c r="H75" i="109"/>
  <c r="J74" i="109"/>
  <c r="H74" i="109"/>
  <c r="J73" i="109"/>
  <c r="H73" i="109"/>
  <c r="J72" i="109"/>
  <c r="H72" i="109"/>
  <c r="J71" i="109"/>
  <c r="H71" i="109"/>
  <c r="J70" i="109"/>
  <c r="H70" i="109"/>
  <c r="J69" i="109"/>
  <c r="H69" i="109"/>
  <c r="J68" i="109"/>
  <c r="H68" i="109"/>
  <c r="J67" i="109"/>
  <c r="H67" i="109"/>
  <c r="J66" i="109"/>
  <c r="H66" i="109"/>
  <c r="J65" i="109"/>
  <c r="H65" i="109"/>
  <c r="J64" i="109"/>
  <c r="H64" i="109"/>
  <c r="J63" i="109"/>
  <c r="H63" i="109"/>
  <c r="J62" i="109"/>
  <c r="H62" i="109"/>
  <c r="J61" i="109"/>
  <c r="H61" i="109"/>
  <c r="J60" i="109"/>
  <c r="H60" i="109"/>
  <c r="J59" i="109"/>
  <c r="H59" i="109"/>
  <c r="J58" i="109"/>
  <c r="H58" i="109"/>
  <c r="J57" i="109"/>
  <c r="H57" i="109"/>
  <c r="J56" i="109"/>
  <c r="H56" i="109"/>
  <c r="J55" i="109"/>
  <c r="H55" i="109"/>
  <c r="J54" i="109"/>
  <c r="H54" i="109"/>
  <c r="J53" i="109"/>
  <c r="H53" i="109"/>
  <c r="J52" i="109"/>
  <c r="H52" i="109"/>
  <c r="J51" i="109"/>
  <c r="H51" i="109"/>
  <c r="J50" i="109"/>
  <c r="H50" i="109"/>
  <c r="J49" i="109"/>
  <c r="H49" i="109"/>
  <c r="J48" i="109"/>
  <c r="H48" i="109"/>
  <c r="J47" i="109"/>
  <c r="H47" i="109"/>
  <c r="J46" i="109"/>
  <c r="H46" i="109"/>
  <c r="J45" i="109"/>
  <c r="H45" i="109"/>
  <c r="J44" i="109"/>
  <c r="H44" i="109"/>
  <c r="J43" i="109"/>
  <c r="H43" i="109"/>
  <c r="J42" i="109"/>
  <c r="H42" i="109"/>
  <c r="J41" i="109"/>
  <c r="H41" i="109"/>
  <c r="J40" i="109"/>
  <c r="H40" i="109"/>
  <c r="J39" i="109"/>
  <c r="H39" i="109"/>
  <c r="J38" i="109"/>
  <c r="H38" i="109"/>
  <c r="J37" i="109"/>
  <c r="H37" i="109"/>
  <c r="J36" i="109"/>
  <c r="H36" i="109"/>
  <c r="J35" i="109"/>
  <c r="H35" i="109"/>
  <c r="J34" i="109"/>
  <c r="H34" i="109"/>
  <c r="J33" i="109"/>
  <c r="H33" i="109"/>
  <c r="J32" i="109"/>
  <c r="H32" i="109"/>
  <c r="J31" i="109"/>
  <c r="H31" i="109"/>
  <c r="J30" i="109"/>
  <c r="H30" i="109"/>
  <c r="J29" i="109"/>
  <c r="H29" i="109"/>
  <c r="J28" i="109"/>
  <c r="H28" i="109"/>
  <c r="J27" i="109"/>
  <c r="H27" i="109"/>
  <c r="J26" i="109"/>
  <c r="H26" i="109"/>
  <c r="J25" i="109"/>
  <c r="H25" i="109"/>
  <c r="J24" i="109"/>
  <c r="H24" i="109"/>
  <c r="J23" i="109"/>
  <c r="H23" i="109"/>
  <c r="J22" i="109"/>
  <c r="H22" i="109"/>
  <c r="J21" i="109"/>
  <c r="H21" i="109"/>
  <c r="J20" i="109"/>
  <c r="H20" i="109"/>
  <c r="J19" i="109"/>
  <c r="H19" i="109"/>
  <c r="J18" i="109"/>
  <c r="H18" i="109"/>
  <c r="J17" i="109"/>
  <c r="H17" i="109"/>
  <c r="J16" i="109"/>
  <c r="H16" i="109"/>
  <c r="J15" i="109"/>
  <c r="H15" i="109"/>
  <c r="J14" i="109"/>
  <c r="H14" i="109"/>
  <c r="J13" i="109"/>
  <c r="H13" i="109"/>
  <c r="J12" i="109"/>
  <c r="H12" i="109"/>
  <c r="J11" i="109"/>
  <c r="H11" i="109"/>
  <c r="J10" i="109"/>
  <c r="H10" i="109"/>
  <c r="J9" i="109"/>
  <c r="H9" i="109"/>
  <c r="J8" i="109"/>
  <c r="H8" i="109"/>
  <c r="J7" i="109"/>
  <c r="H7" i="109"/>
  <c r="J6" i="109"/>
  <c r="H6" i="109"/>
  <c r="J5" i="109"/>
  <c r="H5" i="109"/>
  <c r="D4" i="109"/>
  <c r="I18" i="78" s="1"/>
  <c r="C17" i="81" s="1"/>
  <c r="A1" i="109"/>
  <c r="I20" i="78" l="1"/>
  <c r="D10" i="112"/>
  <c r="J4" i="110"/>
  <c r="J19" i="78" s="1"/>
  <c r="J4" i="109"/>
  <c r="J18" i="78" s="1"/>
  <c r="F24" i="108"/>
  <c r="E9" i="108"/>
  <c r="E7" i="108"/>
  <c r="E24" i="108" s="1"/>
  <c r="D10" i="108" s="1"/>
  <c r="D24" i="108" s="1"/>
  <c r="D26" i="108" s="1"/>
  <c r="N18" i="90" l="1"/>
  <c r="O18" i="90"/>
  <c r="Q18" i="90" s="1"/>
  <c r="V48" i="90"/>
  <c r="V48" i="96"/>
  <c r="V48" i="95"/>
  <c r="V47" i="93"/>
  <c r="V48" i="89"/>
  <c r="V47" i="87"/>
  <c r="V77" i="96"/>
  <c r="V77" i="95"/>
  <c r="V79" i="93"/>
  <c r="V77" i="89"/>
  <c r="V79" i="87"/>
  <c r="V77" i="90"/>
  <c r="R18" i="90" l="1"/>
  <c r="J106" i="99"/>
  <c r="J111" i="99"/>
  <c r="F43" i="107"/>
  <c r="E28" i="107"/>
  <c r="E26" i="107"/>
  <c r="F24" i="107"/>
  <c r="E9" i="107"/>
  <c r="E7" i="107"/>
  <c r="E43" i="107" l="1"/>
  <c r="D29" i="107" s="1"/>
  <c r="D43" i="107" s="1"/>
  <c r="E24" i="107"/>
  <c r="D10" i="107" s="1"/>
  <c r="D24" i="107" s="1"/>
  <c r="D44" i="107" s="1"/>
  <c r="J52" i="91" l="1"/>
  <c r="J51" i="91"/>
  <c r="J50" i="91"/>
  <c r="J52" i="97"/>
  <c r="J51" i="97"/>
  <c r="J50" i="97"/>
  <c r="J57" i="78" l="1"/>
  <c r="J45" i="99" s="1"/>
  <c r="J43" i="78"/>
  <c r="N72" i="77"/>
  <c r="R59" i="96" l="1"/>
  <c r="R58" i="96"/>
  <c r="R57" i="96"/>
  <c r="R47" i="96"/>
  <c r="R46" i="96"/>
  <c r="R45" i="96"/>
  <c r="R44" i="96"/>
  <c r="R59" i="95"/>
  <c r="R58" i="95"/>
  <c r="R57" i="95"/>
  <c r="R47" i="95"/>
  <c r="R46" i="95"/>
  <c r="R45" i="95"/>
  <c r="R44" i="95"/>
  <c r="R58" i="94"/>
  <c r="R57" i="94"/>
  <c r="R56" i="94"/>
  <c r="R46" i="94"/>
  <c r="R45" i="94"/>
  <c r="R44" i="94"/>
  <c r="R43" i="94"/>
  <c r="R58" i="93"/>
  <c r="R57" i="93"/>
  <c r="R56" i="93"/>
  <c r="R46" i="93"/>
  <c r="R45" i="93"/>
  <c r="R44" i="93"/>
  <c r="R43" i="93"/>
  <c r="R59" i="90"/>
  <c r="R58" i="90"/>
  <c r="R57" i="90"/>
  <c r="R47" i="90"/>
  <c r="R46" i="90"/>
  <c r="R45" i="90"/>
  <c r="R44" i="90"/>
  <c r="R59" i="89"/>
  <c r="R58" i="89"/>
  <c r="R57" i="89"/>
  <c r="R47" i="89"/>
  <c r="R46" i="89"/>
  <c r="R45" i="89"/>
  <c r="R44" i="89"/>
  <c r="R58" i="88"/>
  <c r="R57" i="88"/>
  <c r="R56" i="88"/>
  <c r="R46" i="88"/>
  <c r="R45" i="88"/>
  <c r="R44" i="88"/>
  <c r="R43" i="88"/>
  <c r="R58" i="87"/>
  <c r="R57" i="87"/>
  <c r="R56" i="87"/>
  <c r="R46" i="87"/>
  <c r="R45" i="87"/>
  <c r="R44" i="87"/>
  <c r="R43" i="87"/>
  <c r="R58" i="84"/>
  <c r="R57" i="84"/>
  <c r="R56" i="84"/>
  <c r="R46" i="84"/>
  <c r="E93" i="84" s="1"/>
  <c r="F93" i="84" s="1"/>
  <c r="R45" i="84"/>
  <c r="E92" i="84" s="1"/>
  <c r="F92" i="84" s="1"/>
  <c r="R44" i="84"/>
  <c r="E91" i="84" s="1"/>
  <c r="F91" i="84" s="1"/>
  <c r="R43" i="84"/>
  <c r="N71" i="83"/>
  <c r="R62" i="83"/>
  <c r="R61" i="83"/>
  <c r="R60" i="83"/>
  <c r="R50" i="83"/>
  <c r="R49" i="83"/>
  <c r="R48" i="83"/>
  <c r="R47" i="83"/>
  <c r="R62" i="77"/>
  <c r="R61" i="77"/>
  <c r="R60" i="77"/>
  <c r="R50" i="77"/>
  <c r="R49" i="77"/>
  <c r="R48" i="77"/>
  <c r="R47" i="77"/>
  <c r="E90" i="84" l="1"/>
  <c r="F90" i="84" s="1"/>
  <c r="N11" i="88"/>
  <c r="O11" i="88"/>
  <c r="N12" i="88"/>
  <c r="O12" i="88"/>
  <c r="G71" i="84" l="1"/>
  <c r="G72" i="84"/>
  <c r="N68" i="93"/>
  <c r="G73" i="87"/>
  <c r="E88" i="87" l="1"/>
  <c r="F88" i="87" s="1"/>
  <c r="J52" i="99" l="1"/>
  <c r="B2" i="99"/>
  <c r="B2" i="78" l="1"/>
  <c r="G2" i="78"/>
  <c r="E7" i="83" l="1"/>
  <c r="E5" i="83"/>
  <c r="D11" i="83"/>
  <c r="E7" i="77"/>
  <c r="E5" i="77"/>
  <c r="E9" i="83" l="1"/>
  <c r="E9" i="77"/>
  <c r="D11" i="100"/>
  <c r="D11" i="47"/>
  <c r="N67" i="94"/>
  <c r="N67" i="88"/>
  <c r="N68" i="87"/>
  <c r="D21" i="102"/>
  <c r="D22" i="102" s="1"/>
  <c r="C21" i="102"/>
  <c r="C22" i="102" s="1"/>
  <c r="C12" i="102"/>
  <c r="C13" i="102" s="1"/>
  <c r="D21" i="101"/>
  <c r="D22" i="101" s="1"/>
  <c r="C21" i="101"/>
  <c r="C22" i="101" s="1"/>
  <c r="C12" i="101"/>
  <c r="C13" i="101" s="1"/>
  <c r="D21" i="100"/>
  <c r="D22" i="100" s="1"/>
  <c r="C21" i="100"/>
  <c r="C22" i="100" s="1"/>
  <c r="C12" i="100"/>
  <c r="C13" i="100" s="1"/>
  <c r="J92" i="99"/>
  <c r="J91" i="99"/>
  <c r="J7" i="99"/>
  <c r="J6" i="99"/>
  <c r="J8" i="99"/>
  <c r="J42" i="97" l="1"/>
  <c r="J36" i="97"/>
  <c r="B29" i="97"/>
  <c r="J27" i="97"/>
  <c r="J7" i="97"/>
  <c r="J6" i="97"/>
  <c r="J5" i="97"/>
  <c r="R77" i="96"/>
  <c r="V66" i="96"/>
  <c r="R66" i="96"/>
  <c r="T59" i="96"/>
  <c r="T58" i="96"/>
  <c r="T57" i="96"/>
  <c r="V54" i="96"/>
  <c r="R54" i="96"/>
  <c r="Z47" i="96"/>
  <c r="Y47" i="96"/>
  <c r="T47" i="96"/>
  <c r="Z46" i="96"/>
  <c r="Y46" i="96"/>
  <c r="T46" i="96"/>
  <c r="Z45" i="96"/>
  <c r="Y45" i="96"/>
  <c r="T45" i="96"/>
  <c r="Z44" i="96"/>
  <c r="Y44" i="96"/>
  <c r="T44" i="96"/>
  <c r="R35" i="96"/>
  <c r="V35" i="96"/>
  <c r="O29" i="96"/>
  <c r="R29" i="96" s="1"/>
  <c r="N29" i="96"/>
  <c r="O28" i="96"/>
  <c r="R28" i="96" s="1"/>
  <c r="N28" i="96"/>
  <c r="V24" i="96"/>
  <c r="O24" i="96"/>
  <c r="R24" i="96" s="1"/>
  <c r="N24" i="96"/>
  <c r="V23" i="96"/>
  <c r="O23" i="96"/>
  <c r="N23" i="96"/>
  <c r="V22" i="96"/>
  <c r="O22" i="96"/>
  <c r="R22" i="96" s="1"/>
  <c r="N22" i="96"/>
  <c r="V21" i="96"/>
  <c r="O21" i="96"/>
  <c r="R21" i="96" s="1"/>
  <c r="N21" i="96"/>
  <c r="V20" i="96"/>
  <c r="O20" i="96"/>
  <c r="R20" i="96" s="1"/>
  <c r="N20" i="96"/>
  <c r="V19" i="96"/>
  <c r="O19" i="96"/>
  <c r="N19" i="96"/>
  <c r="V18" i="96"/>
  <c r="O18" i="96"/>
  <c r="R18" i="96" s="1"/>
  <c r="N18" i="96"/>
  <c r="O14" i="96"/>
  <c r="Q14" i="96" s="1"/>
  <c r="N14" i="96"/>
  <c r="O13" i="96"/>
  <c r="Q13" i="96" s="1"/>
  <c r="N13" i="96"/>
  <c r="O12" i="96"/>
  <c r="Q12" i="96" s="1"/>
  <c r="N12" i="96"/>
  <c r="B2" i="96"/>
  <c r="R77" i="95"/>
  <c r="V66" i="95"/>
  <c r="R66" i="95"/>
  <c r="T59" i="95"/>
  <c r="T58" i="95"/>
  <c r="T57" i="95"/>
  <c r="V54" i="95"/>
  <c r="R54" i="95"/>
  <c r="Z47" i="95"/>
  <c r="Y47" i="95"/>
  <c r="T47" i="95"/>
  <c r="Z46" i="95"/>
  <c r="Y46" i="95"/>
  <c r="T46" i="95"/>
  <c r="Z45" i="95"/>
  <c r="Y45" i="95"/>
  <c r="T45" i="95"/>
  <c r="Z44" i="95"/>
  <c r="Y44" i="95"/>
  <c r="T44" i="95"/>
  <c r="R35" i="95"/>
  <c r="V35" i="95"/>
  <c r="O29" i="95"/>
  <c r="R29" i="95" s="1"/>
  <c r="N29" i="95"/>
  <c r="O28" i="95"/>
  <c r="Q28" i="95" s="1"/>
  <c r="N28" i="95"/>
  <c r="V24" i="95"/>
  <c r="O24" i="95"/>
  <c r="R24" i="95" s="1"/>
  <c r="N24" i="95"/>
  <c r="V23" i="95"/>
  <c r="O23" i="95"/>
  <c r="N23" i="95"/>
  <c r="V22" i="95"/>
  <c r="O22" i="95"/>
  <c r="R22" i="95" s="1"/>
  <c r="N22" i="95"/>
  <c r="V21" i="95"/>
  <c r="O21" i="95"/>
  <c r="N21" i="95"/>
  <c r="V20" i="95"/>
  <c r="O20" i="95"/>
  <c r="R20" i="95" s="1"/>
  <c r="N20" i="95"/>
  <c r="V19" i="95"/>
  <c r="O19" i="95"/>
  <c r="N19" i="95"/>
  <c r="V18" i="95"/>
  <c r="O18" i="95"/>
  <c r="R18" i="95" s="1"/>
  <c r="N18" i="95"/>
  <c r="O14" i="95"/>
  <c r="Q14" i="95" s="1"/>
  <c r="N14" i="95"/>
  <c r="O13" i="95"/>
  <c r="Q13" i="95" s="1"/>
  <c r="N13" i="95"/>
  <c r="O12" i="95"/>
  <c r="Q12" i="95" s="1"/>
  <c r="N12" i="95"/>
  <c r="B2" i="95"/>
  <c r="R76" i="94"/>
  <c r="R65" i="94"/>
  <c r="T58" i="94"/>
  <c r="T57" i="94"/>
  <c r="T56" i="94"/>
  <c r="R53" i="94"/>
  <c r="Z46" i="94"/>
  <c r="Y46" i="94"/>
  <c r="T46" i="94"/>
  <c r="Z45" i="94"/>
  <c r="Y45" i="94"/>
  <c r="T45" i="94"/>
  <c r="Z44" i="94"/>
  <c r="Y44" i="94"/>
  <c r="T44" i="94"/>
  <c r="Z43" i="94"/>
  <c r="Y43" i="94"/>
  <c r="T43" i="94"/>
  <c r="R34" i="94"/>
  <c r="O28" i="94"/>
  <c r="R28" i="94" s="1"/>
  <c r="N28" i="94"/>
  <c r="O27" i="94"/>
  <c r="R27" i="94" s="1"/>
  <c r="N27" i="94"/>
  <c r="O23" i="94"/>
  <c r="R23" i="94" s="1"/>
  <c r="N23" i="94"/>
  <c r="O22" i="94"/>
  <c r="N22" i="94"/>
  <c r="O21" i="94"/>
  <c r="R21" i="94" s="1"/>
  <c r="N21" i="94"/>
  <c r="O20" i="94"/>
  <c r="N20" i="94"/>
  <c r="O19" i="94"/>
  <c r="R19" i="94" s="1"/>
  <c r="N19" i="94"/>
  <c r="O18" i="94"/>
  <c r="N18" i="94"/>
  <c r="O17" i="94"/>
  <c r="R17" i="94" s="1"/>
  <c r="N17" i="94"/>
  <c r="O13" i="94"/>
  <c r="Q13" i="94" s="1"/>
  <c r="N13" i="94"/>
  <c r="O12" i="94"/>
  <c r="R12" i="94" s="1"/>
  <c r="N12" i="94"/>
  <c r="O11" i="94"/>
  <c r="Q11" i="94" s="1"/>
  <c r="N11" i="94"/>
  <c r="D5" i="94"/>
  <c r="B2" i="94"/>
  <c r="R79" i="93"/>
  <c r="V65" i="93"/>
  <c r="R65" i="93"/>
  <c r="T58" i="93"/>
  <c r="T57" i="93"/>
  <c r="T56" i="93"/>
  <c r="V53" i="93"/>
  <c r="R53" i="93"/>
  <c r="Z46" i="93"/>
  <c r="Y46" i="93"/>
  <c r="T46" i="93"/>
  <c r="E91" i="93"/>
  <c r="F91" i="93" s="1"/>
  <c r="Z45" i="93"/>
  <c r="Y45" i="93"/>
  <c r="T45" i="93"/>
  <c r="E90" i="93"/>
  <c r="F90" i="93" s="1"/>
  <c r="Z44" i="93"/>
  <c r="Y44" i="93"/>
  <c r="Z43" i="93"/>
  <c r="Y43" i="93"/>
  <c r="R34" i="93"/>
  <c r="O28" i="93"/>
  <c r="Q28" i="93" s="1"/>
  <c r="N28" i="93"/>
  <c r="O27" i="93"/>
  <c r="R27" i="93" s="1"/>
  <c r="N27" i="93"/>
  <c r="V23" i="93"/>
  <c r="O23" i="93"/>
  <c r="N23" i="93"/>
  <c r="V22" i="93"/>
  <c r="O22" i="93"/>
  <c r="R22" i="93" s="1"/>
  <c r="N22" i="93"/>
  <c r="V21" i="93"/>
  <c r="O21" i="93"/>
  <c r="N21" i="93"/>
  <c r="V20" i="93"/>
  <c r="O20" i="93"/>
  <c r="R20" i="93" s="1"/>
  <c r="N20" i="93"/>
  <c r="V19" i="93"/>
  <c r="O19" i="93"/>
  <c r="N19" i="93"/>
  <c r="V18" i="93"/>
  <c r="O18" i="93"/>
  <c r="R18" i="93" s="1"/>
  <c r="N18" i="93"/>
  <c r="V17" i="93"/>
  <c r="O17" i="93"/>
  <c r="Q17" i="93" s="1"/>
  <c r="N17" i="93"/>
  <c r="O13" i="93"/>
  <c r="R13" i="93" s="1"/>
  <c r="N13" i="93"/>
  <c r="O12" i="93"/>
  <c r="R12" i="93" s="1"/>
  <c r="N12" i="93"/>
  <c r="O11" i="93"/>
  <c r="R11" i="93" s="1"/>
  <c r="N11" i="93"/>
  <c r="D5" i="93"/>
  <c r="B2" i="93"/>
  <c r="F14" i="92"/>
  <c r="F13" i="92"/>
  <c r="F12" i="92"/>
  <c r="F11" i="92"/>
  <c r="F10" i="92"/>
  <c r="F9" i="92"/>
  <c r="F8" i="92"/>
  <c r="F7" i="92"/>
  <c r="B2" i="92"/>
  <c r="Q19" i="95" l="1"/>
  <c r="R19" i="95"/>
  <c r="Q21" i="93"/>
  <c r="R21" i="93"/>
  <c r="Q19" i="93"/>
  <c r="R19" i="93"/>
  <c r="Q23" i="96"/>
  <c r="R23" i="96"/>
  <c r="Q20" i="94"/>
  <c r="R20" i="94"/>
  <c r="Q18" i="94"/>
  <c r="R18" i="94"/>
  <c r="Q22" i="94"/>
  <c r="R22" i="94"/>
  <c r="Q23" i="93"/>
  <c r="R23" i="93"/>
  <c r="Q23" i="95"/>
  <c r="R23" i="95"/>
  <c r="Q21" i="95"/>
  <c r="R21" i="95"/>
  <c r="Q19" i="96"/>
  <c r="R19" i="96"/>
  <c r="T44" i="93"/>
  <c r="E89" i="93"/>
  <c r="F89" i="93" s="1"/>
  <c r="T43" i="93"/>
  <c r="E88" i="93"/>
  <c r="F88" i="93" s="1"/>
  <c r="G73" i="93"/>
  <c r="F92" i="93"/>
  <c r="F87" i="93"/>
  <c r="Q20" i="96"/>
  <c r="Q20" i="95"/>
  <c r="R12" i="96"/>
  <c r="R28" i="93"/>
  <c r="R29" i="93" s="1"/>
  <c r="Q12" i="94"/>
  <c r="Q14" i="94" s="1"/>
  <c r="R37" i="94" s="1"/>
  <c r="R13" i="96"/>
  <c r="T47" i="94"/>
  <c r="R59" i="94"/>
  <c r="R28" i="95"/>
  <c r="R30" i="95" s="1"/>
  <c r="J53" i="97"/>
  <c r="F16" i="92"/>
  <c r="R14" i="93"/>
  <c r="T59" i="93"/>
  <c r="V34" i="93"/>
  <c r="Q20" i="93"/>
  <c r="R11" i="94"/>
  <c r="T60" i="95"/>
  <c r="Q15" i="96"/>
  <c r="R38" i="96" s="1"/>
  <c r="Q24" i="96"/>
  <c r="R47" i="94"/>
  <c r="V24" i="93"/>
  <c r="Q27" i="93"/>
  <c r="Q29" i="93" s="1"/>
  <c r="R39" i="93" s="1"/>
  <c r="R60" i="95"/>
  <c r="R29" i="94"/>
  <c r="Q18" i="95"/>
  <c r="Q24" i="95"/>
  <c r="V25" i="96"/>
  <c r="V78" i="96" s="1"/>
  <c r="R48" i="96"/>
  <c r="R13" i="94"/>
  <c r="T60" i="96"/>
  <c r="R48" i="95"/>
  <c r="T48" i="96"/>
  <c r="R14" i="96"/>
  <c r="R59" i="93"/>
  <c r="T59" i="94"/>
  <c r="V25" i="95"/>
  <c r="V78" i="95" s="1"/>
  <c r="T48" i="95"/>
  <c r="R13" i="95"/>
  <c r="R30" i="96"/>
  <c r="R60" i="96"/>
  <c r="Q29" i="96"/>
  <c r="Q22" i="96"/>
  <c r="Q21" i="96"/>
  <c r="Q28" i="96"/>
  <c r="Q18" i="96"/>
  <c r="Q15" i="95"/>
  <c r="R38" i="95" s="1"/>
  <c r="R12" i="95"/>
  <c r="R14" i="95"/>
  <c r="Q29" i="95"/>
  <c r="Q30" i="95" s="1"/>
  <c r="R40" i="95" s="1"/>
  <c r="Q22" i="95"/>
  <c r="Q27" i="94"/>
  <c r="Q17" i="94"/>
  <c r="Q19" i="94"/>
  <c r="Q21" i="94"/>
  <c r="Q23" i="94"/>
  <c r="Q28" i="94"/>
  <c r="Q12" i="93"/>
  <c r="Q18" i="93"/>
  <c r="R47" i="93"/>
  <c r="Q11" i="93"/>
  <c r="Q13" i="93"/>
  <c r="R17" i="93"/>
  <c r="Q22" i="93"/>
  <c r="J42" i="91"/>
  <c r="J36" i="91"/>
  <c r="J27" i="91"/>
  <c r="V80" i="93" l="1"/>
  <c r="G72" i="93"/>
  <c r="J62" i="91"/>
  <c r="J61" i="91"/>
  <c r="T47" i="93"/>
  <c r="F93" i="93"/>
  <c r="D10" i="102" s="1"/>
  <c r="D12" i="102" s="1"/>
  <c r="D13" i="102" s="1"/>
  <c r="G71" i="93"/>
  <c r="R25" i="96"/>
  <c r="R15" i="96"/>
  <c r="T15" i="96" s="1"/>
  <c r="Q29" i="94"/>
  <c r="R39" i="94" s="1"/>
  <c r="R24" i="94"/>
  <c r="R25" i="95"/>
  <c r="R14" i="94"/>
  <c r="T14" i="94" s="1"/>
  <c r="Q24" i="93"/>
  <c r="R38" i="93" s="1"/>
  <c r="Q25" i="95"/>
  <c r="R39" i="95" s="1"/>
  <c r="R24" i="93"/>
  <c r="Q14" i="93"/>
  <c r="R37" i="93" s="1"/>
  <c r="Q30" i="96"/>
  <c r="R40" i="96" s="1"/>
  <c r="R15" i="95"/>
  <c r="T15" i="95" s="1"/>
  <c r="T29" i="93"/>
  <c r="Q25" i="96"/>
  <c r="R39" i="96" s="1"/>
  <c r="T30" i="95"/>
  <c r="Q24" i="94"/>
  <c r="R38" i="94" s="1"/>
  <c r="J49" i="91" l="1"/>
  <c r="N73" i="93"/>
  <c r="T25" i="95"/>
  <c r="T24" i="93"/>
  <c r="R40" i="94"/>
  <c r="N68" i="94" s="1"/>
  <c r="N69" i="94" s="1"/>
  <c r="R40" i="93"/>
  <c r="R41" i="95"/>
  <c r="N69" i="95" s="1"/>
  <c r="N70" i="95" s="1"/>
  <c r="T29" i="94"/>
  <c r="T14" i="93"/>
  <c r="T30" i="96"/>
  <c r="T25" i="96"/>
  <c r="T24" i="94"/>
  <c r="R41" i="96"/>
  <c r="N69" i="96" s="1"/>
  <c r="N70" i="96" s="1"/>
  <c r="J5" i="91"/>
  <c r="B29" i="91"/>
  <c r="J7" i="91"/>
  <c r="J6" i="91"/>
  <c r="R77" i="90"/>
  <c r="V66" i="90"/>
  <c r="R66" i="90"/>
  <c r="T59" i="90"/>
  <c r="T58" i="90"/>
  <c r="T57" i="90"/>
  <c r="V54" i="90"/>
  <c r="R54" i="90"/>
  <c r="Z47" i="90"/>
  <c r="Y47" i="90"/>
  <c r="T47" i="90"/>
  <c r="Z46" i="90"/>
  <c r="Y46" i="90"/>
  <c r="T46" i="90"/>
  <c r="Z45" i="90"/>
  <c r="Y45" i="90"/>
  <c r="T45" i="90"/>
  <c r="Z44" i="90"/>
  <c r="Y44" i="90"/>
  <c r="T44" i="90"/>
  <c r="R35" i="90"/>
  <c r="V35" i="90"/>
  <c r="O29" i="90"/>
  <c r="R29" i="90" s="1"/>
  <c r="N29" i="90"/>
  <c r="O28" i="90"/>
  <c r="Q28" i="90" s="1"/>
  <c r="N28" i="90"/>
  <c r="V24" i="90"/>
  <c r="O24" i="90"/>
  <c r="R24" i="90" s="1"/>
  <c r="N24" i="90"/>
  <c r="V23" i="90"/>
  <c r="O23" i="90"/>
  <c r="R23" i="90" s="1"/>
  <c r="N23" i="90"/>
  <c r="V22" i="90"/>
  <c r="O22" i="90"/>
  <c r="N22" i="90"/>
  <c r="V21" i="90"/>
  <c r="O21" i="90"/>
  <c r="N21" i="90"/>
  <c r="V20" i="90"/>
  <c r="O20" i="90"/>
  <c r="R20" i="90" s="1"/>
  <c r="N20" i="90"/>
  <c r="V19" i="90"/>
  <c r="O19" i="90"/>
  <c r="R19" i="90" s="1"/>
  <c r="N19" i="90"/>
  <c r="V18" i="90"/>
  <c r="O14" i="90"/>
  <c r="Q14" i="90" s="1"/>
  <c r="N14" i="90"/>
  <c r="O13" i="90"/>
  <c r="R13" i="90" s="1"/>
  <c r="N13" i="90"/>
  <c r="O12" i="90"/>
  <c r="Q12" i="90" s="1"/>
  <c r="N12" i="90"/>
  <c r="B2" i="90"/>
  <c r="Q21" i="90" l="1"/>
  <c r="R21" i="90"/>
  <c r="Q22" i="90"/>
  <c r="R22" i="90"/>
  <c r="N69" i="93"/>
  <c r="N70" i="93" s="1"/>
  <c r="R80" i="93"/>
  <c r="R77" i="94"/>
  <c r="R78" i="95"/>
  <c r="R48" i="90"/>
  <c r="R78" i="96"/>
  <c r="T48" i="90"/>
  <c r="V25" i="90"/>
  <c r="V78" i="90" s="1"/>
  <c r="Q13" i="90"/>
  <c r="Q15" i="90" s="1"/>
  <c r="R38" i="90" s="1"/>
  <c r="R28" i="90"/>
  <c r="R30" i="90" s="1"/>
  <c r="T60" i="90"/>
  <c r="Q19" i="90"/>
  <c r="R60" i="90"/>
  <c r="J53" i="91"/>
  <c r="J46" i="99" s="1"/>
  <c r="J47" i="99" s="1"/>
  <c r="Q23" i="90"/>
  <c r="R12" i="90"/>
  <c r="R14" i="90"/>
  <c r="Q20" i="90"/>
  <c r="Q29" i="90"/>
  <c r="Q30" i="90" s="1"/>
  <c r="R40" i="90" s="1"/>
  <c r="Q24" i="90"/>
  <c r="J7" i="78"/>
  <c r="J6" i="78"/>
  <c r="I16" i="107" l="1"/>
  <c r="F6" i="107" s="1"/>
  <c r="I16" i="108"/>
  <c r="F6" i="108" s="1"/>
  <c r="Q25" i="90"/>
  <c r="R39" i="90" s="1"/>
  <c r="R15" i="90"/>
  <c r="T15" i="90" s="1"/>
  <c r="R25" i="90"/>
  <c r="J8" i="97"/>
  <c r="J8" i="91"/>
  <c r="T30" i="90"/>
  <c r="R77" i="89"/>
  <c r="V66" i="89"/>
  <c r="R66" i="89"/>
  <c r="T59" i="89"/>
  <c r="T57" i="89"/>
  <c r="V54" i="89"/>
  <c r="R54" i="89"/>
  <c r="Z47" i="89"/>
  <c r="Y47" i="89"/>
  <c r="T47" i="89"/>
  <c r="Z46" i="89"/>
  <c r="Y46" i="89"/>
  <c r="T46" i="89"/>
  <c r="Z45" i="89"/>
  <c r="Y45" i="89"/>
  <c r="T45" i="89"/>
  <c r="Z44" i="89"/>
  <c r="Y44" i="89"/>
  <c r="T44" i="89"/>
  <c r="R35" i="89"/>
  <c r="V34" i="89"/>
  <c r="V35" i="89" s="1"/>
  <c r="O29" i="89"/>
  <c r="Q29" i="89" s="1"/>
  <c r="N29" i="89"/>
  <c r="O28" i="89"/>
  <c r="R28" i="89" s="1"/>
  <c r="N28" i="89"/>
  <c r="V24" i="89"/>
  <c r="O24" i="89"/>
  <c r="R24" i="89" s="1"/>
  <c r="N24" i="89"/>
  <c r="V23" i="89"/>
  <c r="O23" i="89"/>
  <c r="R23" i="89" s="1"/>
  <c r="N23" i="89"/>
  <c r="V22" i="89"/>
  <c r="O22" i="89"/>
  <c r="R22" i="89" s="1"/>
  <c r="N22" i="89"/>
  <c r="V21" i="89"/>
  <c r="O21" i="89"/>
  <c r="R21" i="89" s="1"/>
  <c r="N21" i="89"/>
  <c r="V20" i="89"/>
  <c r="O20" i="89"/>
  <c r="N20" i="89"/>
  <c r="V19" i="89"/>
  <c r="O19" i="89"/>
  <c r="N19" i="89"/>
  <c r="V18" i="89"/>
  <c r="O18" i="89"/>
  <c r="R18" i="89" s="1"/>
  <c r="N18" i="89"/>
  <c r="O14" i="89"/>
  <c r="R14" i="89" s="1"/>
  <c r="N14" i="89"/>
  <c r="O13" i="89"/>
  <c r="Q13" i="89" s="1"/>
  <c r="N13" i="89"/>
  <c r="O12" i="89"/>
  <c r="R12" i="89" s="1"/>
  <c r="N12" i="89"/>
  <c r="B2" i="89"/>
  <c r="R76" i="88"/>
  <c r="R65" i="88"/>
  <c r="T58" i="88"/>
  <c r="T57" i="88"/>
  <c r="T56" i="88"/>
  <c r="R53" i="88"/>
  <c r="Z46" i="88"/>
  <c r="Y46" i="88"/>
  <c r="T46" i="88"/>
  <c r="Z45" i="88"/>
  <c r="Y45" i="88"/>
  <c r="T45" i="88"/>
  <c r="Z44" i="88"/>
  <c r="Y44" i="88"/>
  <c r="T44" i="88"/>
  <c r="Z43" i="88"/>
  <c r="Y43" i="88"/>
  <c r="R34" i="88"/>
  <c r="O28" i="88"/>
  <c r="R28" i="88" s="1"/>
  <c r="N28" i="88"/>
  <c r="O27" i="88"/>
  <c r="Q27" i="88" s="1"/>
  <c r="N27" i="88"/>
  <c r="O23" i="88"/>
  <c r="R23" i="88" s="1"/>
  <c r="N23" i="88"/>
  <c r="O22" i="88"/>
  <c r="R22" i="88" s="1"/>
  <c r="N22" i="88"/>
  <c r="O21" i="88"/>
  <c r="R21" i="88" s="1"/>
  <c r="N21" i="88"/>
  <c r="O20" i="88"/>
  <c r="N20" i="88"/>
  <c r="O19" i="88"/>
  <c r="N19" i="88"/>
  <c r="O18" i="88"/>
  <c r="N18" i="88"/>
  <c r="O17" i="88"/>
  <c r="R17" i="88" s="1"/>
  <c r="N17" i="88"/>
  <c r="O13" i="88"/>
  <c r="R13" i="88" s="1"/>
  <c r="N13" i="88"/>
  <c r="Q12" i="88"/>
  <c r="R11" i="88"/>
  <c r="D5" i="88"/>
  <c r="B2" i="88"/>
  <c r="V65" i="87"/>
  <c r="J109" i="99" s="1"/>
  <c r="V53" i="87"/>
  <c r="J107" i="99" s="1"/>
  <c r="Q18" i="88" l="1"/>
  <c r="R18" i="88"/>
  <c r="Q19" i="88"/>
  <c r="R19" i="88"/>
  <c r="Q20" i="88"/>
  <c r="R20" i="88"/>
  <c r="Q19" i="89"/>
  <c r="R19" i="89"/>
  <c r="Q20" i="89"/>
  <c r="R20" i="89"/>
  <c r="T25" i="90"/>
  <c r="V34" i="87"/>
  <c r="J104" i="99" s="1"/>
  <c r="R60" i="89"/>
  <c r="Q21" i="88"/>
  <c r="R47" i="88"/>
  <c r="R29" i="89"/>
  <c r="R30" i="89" s="1"/>
  <c r="T58" i="89"/>
  <c r="T60" i="89" s="1"/>
  <c r="R41" i="90"/>
  <c r="N69" i="90" s="1"/>
  <c r="N70" i="90" s="1"/>
  <c r="J41" i="97"/>
  <c r="J41" i="91"/>
  <c r="Q28" i="88"/>
  <c r="Q29" i="88" s="1"/>
  <c r="R39" i="88" s="1"/>
  <c r="J43" i="97"/>
  <c r="J43" i="91"/>
  <c r="R27" i="88"/>
  <c r="R29" i="88" s="1"/>
  <c r="Q17" i="88"/>
  <c r="R59" i="88"/>
  <c r="T59" i="88"/>
  <c r="Q28" i="89"/>
  <c r="Q30" i="89" s="1"/>
  <c r="R40" i="89" s="1"/>
  <c r="Q21" i="89"/>
  <c r="V25" i="89"/>
  <c r="Q18" i="89"/>
  <c r="T48" i="89"/>
  <c r="Q22" i="89"/>
  <c r="R13" i="89"/>
  <c r="R15" i="89" s="1"/>
  <c r="Q24" i="89"/>
  <c r="R48" i="89"/>
  <c r="Q14" i="89"/>
  <c r="Q12" i="89"/>
  <c r="Q23" i="89"/>
  <c r="R12" i="88"/>
  <c r="R14" i="88" s="1"/>
  <c r="Q23" i="88"/>
  <c r="Q11" i="88"/>
  <c r="Q13" i="88"/>
  <c r="Q22" i="88"/>
  <c r="T43" i="88"/>
  <c r="T47" i="88" s="1"/>
  <c r="V23" i="87"/>
  <c r="V22" i="87"/>
  <c r="V21" i="87"/>
  <c r="V20" i="87"/>
  <c r="V19" i="87"/>
  <c r="V18" i="87"/>
  <c r="V17" i="87"/>
  <c r="Y46" i="87"/>
  <c r="Y45" i="87"/>
  <c r="Y44" i="87"/>
  <c r="Y43" i="87"/>
  <c r="R79" i="87"/>
  <c r="R65" i="87"/>
  <c r="J43" i="99" s="1"/>
  <c r="T58" i="87"/>
  <c r="J40" i="99"/>
  <c r="T57" i="87"/>
  <c r="T56" i="87"/>
  <c r="R53" i="87"/>
  <c r="J37" i="99" s="1"/>
  <c r="Z46" i="87"/>
  <c r="T46" i="87"/>
  <c r="E91" i="87"/>
  <c r="F91" i="87" s="1"/>
  <c r="Z45" i="87"/>
  <c r="Z44" i="87"/>
  <c r="Z43" i="87"/>
  <c r="T43" i="87"/>
  <c r="R34" i="87"/>
  <c r="O28" i="87"/>
  <c r="R28" i="87" s="1"/>
  <c r="N28" i="87"/>
  <c r="O27" i="87"/>
  <c r="R27" i="87" s="1"/>
  <c r="N27" i="87"/>
  <c r="O23" i="87"/>
  <c r="R23" i="87" s="1"/>
  <c r="N23" i="87"/>
  <c r="O22" i="87"/>
  <c r="N22" i="87"/>
  <c r="O21" i="87"/>
  <c r="R21" i="87" s="1"/>
  <c r="N21" i="87"/>
  <c r="O20" i="87"/>
  <c r="R20" i="87" s="1"/>
  <c r="N20" i="87"/>
  <c r="O19" i="87"/>
  <c r="R19" i="87" s="1"/>
  <c r="N19" i="87"/>
  <c r="O18" i="87"/>
  <c r="R18" i="87" s="1"/>
  <c r="N18" i="87"/>
  <c r="O17" i="87"/>
  <c r="R17" i="87" s="1"/>
  <c r="N17" i="87"/>
  <c r="O13" i="87"/>
  <c r="Q13" i="87" s="1"/>
  <c r="N13" i="87"/>
  <c r="O12" i="87"/>
  <c r="R12" i="87" s="1"/>
  <c r="N12" i="87"/>
  <c r="O11" i="87"/>
  <c r="R11" i="87" s="1"/>
  <c r="N11" i="87"/>
  <c r="D5" i="87"/>
  <c r="B2" i="87"/>
  <c r="B2" i="74"/>
  <c r="Q22" i="87" l="1"/>
  <c r="R22" i="87"/>
  <c r="F92" i="87"/>
  <c r="J49" i="99"/>
  <c r="V78" i="89"/>
  <c r="J62" i="97" s="1"/>
  <c r="F87" i="87"/>
  <c r="G71" i="87" s="1"/>
  <c r="J28" i="99"/>
  <c r="T44" i="87"/>
  <c r="T47" i="87" s="1"/>
  <c r="E89" i="87"/>
  <c r="F89" i="87" s="1"/>
  <c r="T45" i="87"/>
  <c r="E90" i="87"/>
  <c r="F90" i="87" s="1"/>
  <c r="T30" i="89"/>
  <c r="J40" i="97" s="1"/>
  <c r="R78" i="90"/>
  <c r="Q15" i="89"/>
  <c r="R38" i="89" s="1"/>
  <c r="J35" i="97"/>
  <c r="J26" i="97"/>
  <c r="J26" i="91"/>
  <c r="J35" i="91"/>
  <c r="Q14" i="88"/>
  <c r="R37" i="88" s="1"/>
  <c r="J28" i="97"/>
  <c r="J37" i="97"/>
  <c r="J28" i="91"/>
  <c r="J37" i="91"/>
  <c r="Q24" i="88"/>
  <c r="R38" i="88" s="1"/>
  <c r="T29" i="88"/>
  <c r="J21" i="97"/>
  <c r="J21" i="91"/>
  <c r="J24" i="97"/>
  <c r="J24" i="91"/>
  <c r="R24" i="88"/>
  <c r="Q25" i="89"/>
  <c r="R39" i="89" s="1"/>
  <c r="R25" i="89"/>
  <c r="V24" i="87"/>
  <c r="R59" i="87"/>
  <c r="R13" i="87"/>
  <c r="R14" i="87" s="1"/>
  <c r="Q11" i="87"/>
  <c r="Q28" i="87"/>
  <c r="T59" i="87"/>
  <c r="R29" i="87"/>
  <c r="Q18" i="87"/>
  <c r="Q12" i="87"/>
  <c r="R24" i="87"/>
  <c r="Q27" i="87"/>
  <c r="Q17" i="87"/>
  <c r="Q19" i="87"/>
  <c r="Q21" i="87"/>
  <c r="Q23" i="87"/>
  <c r="Q20" i="87"/>
  <c r="R47" i="87"/>
  <c r="J34" i="99" s="1"/>
  <c r="J59" i="78"/>
  <c r="R79" i="84"/>
  <c r="F94" i="84" s="1"/>
  <c r="G73" i="84" s="1"/>
  <c r="T58" i="84"/>
  <c r="T57" i="84"/>
  <c r="T56" i="84"/>
  <c r="R53" i="84"/>
  <c r="U46" i="84"/>
  <c r="T46" i="84"/>
  <c r="U45" i="84"/>
  <c r="T45" i="84"/>
  <c r="U44" i="84"/>
  <c r="T44" i="84"/>
  <c r="U43" i="84"/>
  <c r="T43" i="84"/>
  <c r="R34" i="84"/>
  <c r="O28" i="84"/>
  <c r="Q28" i="84" s="1"/>
  <c r="N28" i="84"/>
  <c r="O27" i="84"/>
  <c r="R27" i="84" s="1"/>
  <c r="O23" i="84"/>
  <c r="N23" i="84"/>
  <c r="O22" i="84"/>
  <c r="R22" i="84" s="1"/>
  <c r="N22" i="84"/>
  <c r="O21" i="84"/>
  <c r="N21" i="84"/>
  <c r="O20" i="84"/>
  <c r="R20" i="84" s="1"/>
  <c r="N20" i="84"/>
  <c r="O19" i="84"/>
  <c r="N19" i="84"/>
  <c r="O18" i="84"/>
  <c r="R18" i="84" s="1"/>
  <c r="N18" i="84"/>
  <c r="O17" i="84"/>
  <c r="Q17" i="84" s="1"/>
  <c r="N17" i="84"/>
  <c r="O13" i="84"/>
  <c r="R13" i="84" s="1"/>
  <c r="O12" i="84"/>
  <c r="R12" i="84" s="1"/>
  <c r="O11" i="84"/>
  <c r="R11" i="84" s="1"/>
  <c r="N32" i="83"/>
  <c r="R80" i="83"/>
  <c r="R69" i="83"/>
  <c r="T62" i="83"/>
  <c r="T61" i="83"/>
  <c r="T60" i="83"/>
  <c r="R57" i="83"/>
  <c r="U50" i="83"/>
  <c r="T50" i="83"/>
  <c r="U49" i="83"/>
  <c r="T49" i="83"/>
  <c r="U48" i="83"/>
  <c r="T48" i="83"/>
  <c r="U47" i="83"/>
  <c r="R38" i="83"/>
  <c r="O32" i="83"/>
  <c r="Q32" i="83" s="1"/>
  <c r="O31" i="83"/>
  <c r="R31" i="83" s="1"/>
  <c r="O27" i="83"/>
  <c r="R27" i="83" s="1"/>
  <c r="O26" i="83"/>
  <c r="R26" i="83" s="1"/>
  <c r="O25" i="83"/>
  <c r="R25" i="83" s="1"/>
  <c r="O24" i="83"/>
  <c r="R24" i="83" s="1"/>
  <c r="O23" i="83"/>
  <c r="R23" i="83" s="1"/>
  <c r="O22" i="83"/>
  <c r="R22" i="83" s="1"/>
  <c r="O21" i="83"/>
  <c r="R21" i="83" s="1"/>
  <c r="O17" i="83"/>
  <c r="R17" i="83" s="1"/>
  <c r="O16" i="83"/>
  <c r="R16" i="83" s="1"/>
  <c r="O15" i="83"/>
  <c r="Q15" i="83" s="1"/>
  <c r="B2" i="83"/>
  <c r="T62" i="77"/>
  <c r="T60" i="77"/>
  <c r="T61" i="77"/>
  <c r="E93" i="77"/>
  <c r="F93" i="77" s="1"/>
  <c r="E91" i="77"/>
  <c r="F91" i="77" s="1"/>
  <c r="U50" i="77"/>
  <c r="U49" i="77"/>
  <c r="U48" i="77"/>
  <c r="U47" i="77"/>
  <c r="T50" i="77"/>
  <c r="T48" i="77"/>
  <c r="F89" i="84" l="1"/>
  <c r="F95" i="84" s="1"/>
  <c r="Q19" i="84"/>
  <c r="R19" i="84"/>
  <c r="Q23" i="84"/>
  <c r="R23" i="84"/>
  <c r="Q21" i="84"/>
  <c r="R21" i="84"/>
  <c r="J102" i="99"/>
  <c r="J112" i="99" s="1"/>
  <c r="V80" i="87"/>
  <c r="J61" i="97" s="1"/>
  <c r="J63" i="97" s="1"/>
  <c r="J63" i="91"/>
  <c r="F93" i="87"/>
  <c r="D10" i="101" s="1"/>
  <c r="D12" i="101" s="1"/>
  <c r="D13" i="101" s="1"/>
  <c r="J49" i="97" s="1"/>
  <c r="G72" i="87"/>
  <c r="T49" i="77"/>
  <c r="E92" i="77"/>
  <c r="F92" i="77" s="1"/>
  <c r="T47" i="77"/>
  <c r="E90" i="77"/>
  <c r="F90" i="77" s="1"/>
  <c r="J22" i="99"/>
  <c r="J19" i="91"/>
  <c r="J18" i="91"/>
  <c r="J19" i="99"/>
  <c r="J25" i="99"/>
  <c r="J20" i="91"/>
  <c r="J40" i="91"/>
  <c r="N22" i="83"/>
  <c r="N17" i="83"/>
  <c r="N26" i="83"/>
  <c r="R40" i="88"/>
  <c r="N68" i="88" s="1"/>
  <c r="N69" i="88" s="1"/>
  <c r="N16" i="83"/>
  <c r="T15" i="89"/>
  <c r="J39" i="97" s="1"/>
  <c r="T14" i="88"/>
  <c r="R41" i="89"/>
  <c r="R78" i="89" s="1"/>
  <c r="R63" i="77"/>
  <c r="R32" i="83"/>
  <c r="R33" i="83" s="1"/>
  <c r="Q14" i="87"/>
  <c r="R37" i="87" s="1"/>
  <c r="T63" i="77"/>
  <c r="J45" i="78" s="1"/>
  <c r="J19" i="97"/>
  <c r="Q17" i="83"/>
  <c r="J25" i="97"/>
  <c r="J25" i="91"/>
  <c r="J23" i="97"/>
  <c r="J23" i="91"/>
  <c r="R28" i="83"/>
  <c r="T59" i="84"/>
  <c r="T24" i="88"/>
  <c r="J38" i="97"/>
  <c r="J38" i="91"/>
  <c r="R63" i="83"/>
  <c r="T25" i="89"/>
  <c r="J20" i="97"/>
  <c r="J18" i="97"/>
  <c r="Q29" i="87"/>
  <c r="R39" i="87" s="1"/>
  <c r="Q24" i="87"/>
  <c r="R38" i="87" s="1"/>
  <c r="R51" i="83"/>
  <c r="R28" i="84"/>
  <c r="R29" i="84" s="1"/>
  <c r="Q11" i="84"/>
  <c r="T47" i="84"/>
  <c r="R14" i="84"/>
  <c r="R59" i="84"/>
  <c r="Q13" i="84"/>
  <c r="R47" i="84"/>
  <c r="Q20" i="84"/>
  <c r="R17" i="84"/>
  <c r="Q18" i="84"/>
  <c r="Q22" i="84"/>
  <c r="Q12" i="84"/>
  <c r="Q27" i="84"/>
  <c r="Q29" i="84" s="1"/>
  <c r="R39" i="84" s="1"/>
  <c r="R15" i="83"/>
  <c r="R18" i="83" s="1"/>
  <c r="N24" i="83"/>
  <c r="N27" i="83"/>
  <c r="N31" i="83"/>
  <c r="N23" i="83"/>
  <c r="N15" i="83"/>
  <c r="N21" i="83"/>
  <c r="N25" i="83"/>
  <c r="T63" i="83"/>
  <c r="U82" i="83" s="1"/>
  <c r="Q22" i="83"/>
  <c r="Q24" i="83"/>
  <c r="Q26" i="83"/>
  <c r="T47" i="83"/>
  <c r="T51" i="83" s="1"/>
  <c r="Q16" i="83"/>
  <c r="Q31" i="83"/>
  <c r="Q33" i="83" s="1"/>
  <c r="R43" i="83" s="1"/>
  <c r="Q21" i="83"/>
  <c r="Q23" i="83"/>
  <c r="Q25" i="83"/>
  <c r="Q27" i="83"/>
  <c r="R51" i="77"/>
  <c r="J39" i="99" l="1"/>
  <c r="J41" i="99" s="1"/>
  <c r="I14" i="108" s="1"/>
  <c r="J32" i="78"/>
  <c r="G76" i="77"/>
  <c r="J51" i="78"/>
  <c r="J48" i="78"/>
  <c r="J33" i="99"/>
  <c r="J35" i="99" s="1"/>
  <c r="I12" i="107" s="1"/>
  <c r="I14" i="107"/>
  <c r="T51" i="77"/>
  <c r="N73" i="87"/>
  <c r="R77" i="88"/>
  <c r="J39" i="91"/>
  <c r="N69" i="89"/>
  <c r="N70" i="89" s="1"/>
  <c r="T29" i="84"/>
  <c r="J47" i="78" s="1"/>
  <c r="Q18" i="83"/>
  <c r="T14" i="87"/>
  <c r="J33" i="97" s="1"/>
  <c r="Q14" i="84"/>
  <c r="R37" i="84" s="1"/>
  <c r="T33" i="83"/>
  <c r="U81" i="84"/>
  <c r="J44" i="97"/>
  <c r="J44" i="91"/>
  <c r="R40" i="87"/>
  <c r="T29" i="87"/>
  <c r="T24" i="87"/>
  <c r="R24" i="84"/>
  <c r="Q24" i="84"/>
  <c r="R38" i="84" s="1"/>
  <c r="Q28" i="83"/>
  <c r="R42" i="83" s="1"/>
  <c r="B36" i="78"/>
  <c r="B2" i="77"/>
  <c r="A1" i="80"/>
  <c r="A1" i="79"/>
  <c r="J103" i="80"/>
  <c r="H103" i="80"/>
  <c r="J102" i="80"/>
  <c r="H102" i="80"/>
  <c r="J101" i="80"/>
  <c r="H101" i="80"/>
  <c r="J100" i="80"/>
  <c r="H100" i="80"/>
  <c r="J99" i="80"/>
  <c r="H99" i="80"/>
  <c r="J98" i="80"/>
  <c r="H98" i="80"/>
  <c r="J97" i="80"/>
  <c r="H97" i="80"/>
  <c r="J96" i="80"/>
  <c r="H96" i="80"/>
  <c r="J95" i="80"/>
  <c r="H95" i="80"/>
  <c r="J94" i="80"/>
  <c r="H94" i="80"/>
  <c r="J93" i="80"/>
  <c r="H93" i="80"/>
  <c r="J92" i="80"/>
  <c r="H92" i="80"/>
  <c r="J91" i="80"/>
  <c r="H91" i="80"/>
  <c r="J90" i="80"/>
  <c r="H90" i="80"/>
  <c r="J89" i="80"/>
  <c r="H89" i="80"/>
  <c r="J88" i="80"/>
  <c r="H88" i="80"/>
  <c r="J87" i="80"/>
  <c r="H87" i="80"/>
  <c r="J86" i="80"/>
  <c r="H86" i="80"/>
  <c r="J85" i="80"/>
  <c r="H85" i="80"/>
  <c r="J84" i="80"/>
  <c r="H84" i="80"/>
  <c r="J83" i="80"/>
  <c r="H83" i="80"/>
  <c r="J82" i="80"/>
  <c r="H82" i="80"/>
  <c r="J81" i="80"/>
  <c r="H81" i="80"/>
  <c r="J80" i="80"/>
  <c r="H80" i="80"/>
  <c r="J79" i="80"/>
  <c r="H79" i="80"/>
  <c r="J78" i="80"/>
  <c r="H78" i="80"/>
  <c r="J77" i="80"/>
  <c r="H77" i="80"/>
  <c r="J76" i="80"/>
  <c r="H76" i="80"/>
  <c r="J75" i="80"/>
  <c r="H75" i="80"/>
  <c r="J74" i="80"/>
  <c r="H74" i="80"/>
  <c r="J73" i="80"/>
  <c r="H73" i="80"/>
  <c r="J72" i="80"/>
  <c r="H72" i="80"/>
  <c r="J71" i="80"/>
  <c r="H71" i="80"/>
  <c r="J70" i="80"/>
  <c r="H70" i="80"/>
  <c r="J69" i="80"/>
  <c r="H69" i="80"/>
  <c r="J68" i="80"/>
  <c r="H68" i="80"/>
  <c r="J67" i="80"/>
  <c r="H67" i="80"/>
  <c r="J66" i="80"/>
  <c r="H66" i="80"/>
  <c r="J65" i="80"/>
  <c r="H65" i="80"/>
  <c r="J64" i="80"/>
  <c r="H64" i="80"/>
  <c r="J63" i="80"/>
  <c r="H63" i="80"/>
  <c r="J62" i="80"/>
  <c r="H62" i="80"/>
  <c r="J61" i="80"/>
  <c r="H61" i="80"/>
  <c r="J60" i="80"/>
  <c r="H60" i="80"/>
  <c r="J59" i="80"/>
  <c r="H59" i="80"/>
  <c r="J58" i="80"/>
  <c r="H58" i="80"/>
  <c r="J57" i="80"/>
  <c r="H57" i="80"/>
  <c r="J56" i="80"/>
  <c r="H56" i="80"/>
  <c r="J55" i="80"/>
  <c r="H55" i="80"/>
  <c r="J54" i="80"/>
  <c r="H54" i="80"/>
  <c r="J53" i="80"/>
  <c r="H53" i="80"/>
  <c r="J52" i="80"/>
  <c r="H52" i="80"/>
  <c r="J51" i="80"/>
  <c r="H51" i="80"/>
  <c r="J50" i="80"/>
  <c r="H50" i="80"/>
  <c r="J49" i="80"/>
  <c r="H49" i="80"/>
  <c r="J48" i="80"/>
  <c r="H48" i="80"/>
  <c r="J47" i="80"/>
  <c r="H47" i="80"/>
  <c r="J46" i="80"/>
  <c r="H46" i="80"/>
  <c r="J45" i="80"/>
  <c r="H45" i="80"/>
  <c r="J44" i="80"/>
  <c r="H44" i="80"/>
  <c r="J43" i="80"/>
  <c r="H43" i="80"/>
  <c r="J42" i="80"/>
  <c r="H42" i="80"/>
  <c r="J41" i="80"/>
  <c r="H41" i="80"/>
  <c r="J40" i="80"/>
  <c r="H40" i="80"/>
  <c r="J39" i="80"/>
  <c r="H39" i="80"/>
  <c r="J38" i="80"/>
  <c r="H38" i="80"/>
  <c r="J37" i="80"/>
  <c r="H37" i="80"/>
  <c r="J36" i="80"/>
  <c r="H36" i="80"/>
  <c r="J35" i="80"/>
  <c r="H35" i="80"/>
  <c r="J34" i="80"/>
  <c r="H34" i="80"/>
  <c r="J33" i="80"/>
  <c r="H33" i="80"/>
  <c r="J32" i="80"/>
  <c r="H32" i="80"/>
  <c r="J31" i="80"/>
  <c r="H31" i="80"/>
  <c r="J30" i="80"/>
  <c r="H30" i="80"/>
  <c r="J29" i="80"/>
  <c r="H29" i="80"/>
  <c r="J28" i="80"/>
  <c r="H28" i="80"/>
  <c r="J27" i="80"/>
  <c r="H27" i="80"/>
  <c r="J26" i="80"/>
  <c r="H26" i="80"/>
  <c r="J25" i="80"/>
  <c r="H25" i="80"/>
  <c r="J24" i="80"/>
  <c r="H24" i="80"/>
  <c r="J23" i="80"/>
  <c r="H23" i="80"/>
  <c r="J22" i="80"/>
  <c r="H22" i="80"/>
  <c r="J21" i="80"/>
  <c r="H21" i="80"/>
  <c r="J20" i="80"/>
  <c r="H20" i="80"/>
  <c r="J19" i="80"/>
  <c r="H19" i="80"/>
  <c r="J18" i="80"/>
  <c r="H18" i="80"/>
  <c r="J17" i="80"/>
  <c r="H17" i="80"/>
  <c r="J16" i="80"/>
  <c r="H16" i="80"/>
  <c r="J15" i="80"/>
  <c r="H15" i="80"/>
  <c r="J14" i="80"/>
  <c r="H14" i="80"/>
  <c r="J13" i="80"/>
  <c r="H13" i="80"/>
  <c r="J12" i="80"/>
  <c r="H12" i="80"/>
  <c r="J11" i="80"/>
  <c r="H11" i="80"/>
  <c r="J10" i="80"/>
  <c r="H10" i="80"/>
  <c r="J9" i="80"/>
  <c r="H9" i="80"/>
  <c r="J8" i="80"/>
  <c r="H8" i="80"/>
  <c r="J7" i="80"/>
  <c r="H7" i="80"/>
  <c r="J6" i="80"/>
  <c r="H6" i="80"/>
  <c r="J5" i="80"/>
  <c r="H5" i="80"/>
  <c r="D4" i="80"/>
  <c r="J103" i="79"/>
  <c r="H103" i="79"/>
  <c r="J102" i="79"/>
  <c r="H102" i="79"/>
  <c r="J101" i="79"/>
  <c r="H101" i="79"/>
  <c r="J100" i="79"/>
  <c r="H100" i="79"/>
  <c r="J99" i="79"/>
  <c r="H99" i="79"/>
  <c r="J98" i="79"/>
  <c r="H98" i="79"/>
  <c r="J97" i="79"/>
  <c r="H97" i="79"/>
  <c r="J96" i="79"/>
  <c r="H96" i="79"/>
  <c r="J95" i="79"/>
  <c r="H95" i="79"/>
  <c r="J94" i="79"/>
  <c r="H94" i="79"/>
  <c r="J93" i="79"/>
  <c r="H93" i="79"/>
  <c r="J92" i="79"/>
  <c r="H92" i="79"/>
  <c r="J91" i="79"/>
  <c r="H91" i="79"/>
  <c r="J90" i="79"/>
  <c r="H90" i="79"/>
  <c r="J89" i="79"/>
  <c r="H89" i="79"/>
  <c r="J88" i="79"/>
  <c r="H88" i="79"/>
  <c r="J87" i="79"/>
  <c r="H87" i="79"/>
  <c r="J86" i="79"/>
  <c r="H86" i="79"/>
  <c r="J85" i="79"/>
  <c r="H85" i="79"/>
  <c r="J84" i="79"/>
  <c r="H84" i="79"/>
  <c r="J83" i="79"/>
  <c r="H83" i="79"/>
  <c r="J82" i="79"/>
  <c r="H82" i="79"/>
  <c r="J81" i="79"/>
  <c r="H81" i="79"/>
  <c r="J80" i="79"/>
  <c r="H80" i="79"/>
  <c r="J79" i="79"/>
  <c r="H79" i="79"/>
  <c r="J78" i="79"/>
  <c r="H78" i="79"/>
  <c r="J77" i="79"/>
  <c r="H77" i="79"/>
  <c r="J76" i="79"/>
  <c r="H76" i="79"/>
  <c r="J75" i="79"/>
  <c r="H75" i="79"/>
  <c r="J74" i="79"/>
  <c r="H74" i="79"/>
  <c r="J73" i="79"/>
  <c r="H73" i="79"/>
  <c r="J72" i="79"/>
  <c r="H72" i="79"/>
  <c r="J71" i="79"/>
  <c r="H71" i="79"/>
  <c r="J70" i="79"/>
  <c r="H70" i="79"/>
  <c r="J69" i="79"/>
  <c r="H69" i="79"/>
  <c r="J68" i="79"/>
  <c r="H68" i="79"/>
  <c r="J67" i="79"/>
  <c r="H67" i="79"/>
  <c r="J66" i="79"/>
  <c r="H66" i="79"/>
  <c r="J65" i="79"/>
  <c r="H65" i="79"/>
  <c r="J64" i="79"/>
  <c r="H64" i="79"/>
  <c r="J63" i="79"/>
  <c r="H63" i="79"/>
  <c r="J62" i="79"/>
  <c r="H62" i="79"/>
  <c r="J61" i="79"/>
  <c r="H61" i="79"/>
  <c r="J60" i="79"/>
  <c r="H60" i="79"/>
  <c r="J59" i="79"/>
  <c r="H59" i="79"/>
  <c r="J58" i="79"/>
  <c r="H58" i="79"/>
  <c r="J57" i="79"/>
  <c r="H57" i="79"/>
  <c r="J56" i="79"/>
  <c r="H56" i="79"/>
  <c r="J55" i="79"/>
  <c r="H55" i="79"/>
  <c r="J54" i="79"/>
  <c r="H54" i="79"/>
  <c r="J53" i="79"/>
  <c r="H53" i="79"/>
  <c r="J52" i="79"/>
  <c r="H52" i="79"/>
  <c r="J51" i="79"/>
  <c r="H51" i="79"/>
  <c r="J50" i="79"/>
  <c r="H50" i="79"/>
  <c r="J49" i="79"/>
  <c r="H49" i="79"/>
  <c r="J48" i="79"/>
  <c r="H48" i="79"/>
  <c r="J47" i="79"/>
  <c r="H47" i="79"/>
  <c r="J46" i="79"/>
  <c r="H46" i="79"/>
  <c r="J45" i="79"/>
  <c r="H45" i="79"/>
  <c r="J44" i="79"/>
  <c r="H44" i="79"/>
  <c r="J43" i="79"/>
  <c r="H43" i="79"/>
  <c r="J42" i="79"/>
  <c r="H42" i="79"/>
  <c r="J41" i="79"/>
  <c r="H41" i="79"/>
  <c r="J40" i="79"/>
  <c r="H40" i="79"/>
  <c r="J39" i="79"/>
  <c r="H39" i="79"/>
  <c r="J38" i="79"/>
  <c r="H38" i="79"/>
  <c r="J37" i="79"/>
  <c r="H37" i="79"/>
  <c r="J36" i="79"/>
  <c r="H36" i="79"/>
  <c r="J35" i="79"/>
  <c r="H35" i="79"/>
  <c r="J34" i="79"/>
  <c r="H34" i="79"/>
  <c r="J33" i="79"/>
  <c r="H33" i="79"/>
  <c r="J32" i="79"/>
  <c r="H32" i="79"/>
  <c r="J31" i="79"/>
  <c r="H31" i="79"/>
  <c r="J30" i="79"/>
  <c r="H30" i="79"/>
  <c r="J29" i="79"/>
  <c r="H29" i="79"/>
  <c r="J28" i="79"/>
  <c r="H28" i="79"/>
  <c r="J27" i="79"/>
  <c r="H27" i="79"/>
  <c r="J26" i="79"/>
  <c r="H26" i="79"/>
  <c r="J25" i="79"/>
  <c r="H25" i="79"/>
  <c r="J24" i="79"/>
  <c r="H24" i="79"/>
  <c r="J23" i="79"/>
  <c r="H23" i="79"/>
  <c r="J22" i="79"/>
  <c r="H22" i="79"/>
  <c r="J21" i="79"/>
  <c r="H21" i="79"/>
  <c r="J20" i="79"/>
  <c r="H20" i="79"/>
  <c r="J19" i="79"/>
  <c r="H19" i="79"/>
  <c r="J18" i="79"/>
  <c r="H18" i="79"/>
  <c r="J17" i="79"/>
  <c r="H17" i="79"/>
  <c r="J16" i="79"/>
  <c r="H16" i="79"/>
  <c r="J15" i="79"/>
  <c r="H15" i="79"/>
  <c r="J14" i="79"/>
  <c r="H14" i="79"/>
  <c r="J13" i="79"/>
  <c r="H13" i="79"/>
  <c r="J12" i="79"/>
  <c r="H12" i="79"/>
  <c r="J11" i="79"/>
  <c r="J20" i="78" s="1"/>
  <c r="J21" i="78" s="1"/>
  <c r="H11" i="79"/>
  <c r="J10" i="79"/>
  <c r="H10" i="79"/>
  <c r="J9" i="79"/>
  <c r="H9" i="79"/>
  <c r="J8" i="79"/>
  <c r="H8" i="79"/>
  <c r="J7" i="79"/>
  <c r="H7" i="79"/>
  <c r="J6" i="79"/>
  <c r="H6" i="79"/>
  <c r="J5" i="79"/>
  <c r="H5" i="79"/>
  <c r="D4" i="79"/>
  <c r="J35" i="78"/>
  <c r="R69" i="77"/>
  <c r="J33" i="78" s="1"/>
  <c r="U85" i="77"/>
  <c r="R57" i="77"/>
  <c r="J31" i="78" s="1"/>
  <c r="J30" i="78"/>
  <c r="R38" i="77"/>
  <c r="J28" i="78" s="1"/>
  <c r="O32" i="77"/>
  <c r="Q32" i="77" s="1"/>
  <c r="N32" i="77"/>
  <c r="O31" i="77"/>
  <c r="R31" i="77" s="1"/>
  <c r="N31" i="77"/>
  <c r="O27" i="77"/>
  <c r="R27" i="77" s="1"/>
  <c r="N27" i="77"/>
  <c r="O26" i="77"/>
  <c r="R26" i="77" s="1"/>
  <c r="N26" i="77"/>
  <c r="O25" i="77"/>
  <c r="R25" i="77" s="1"/>
  <c r="N25" i="77"/>
  <c r="O24" i="77"/>
  <c r="R24" i="77" s="1"/>
  <c r="O23" i="77"/>
  <c r="R23" i="77" s="1"/>
  <c r="O22" i="77"/>
  <c r="R22" i="77" s="1"/>
  <c r="O21" i="77"/>
  <c r="R21" i="77" s="1"/>
  <c r="O17" i="77"/>
  <c r="R17" i="77" s="1"/>
  <c r="N17" i="77"/>
  <c r="O16" i="77"/>
  <c r="R16" i="77" s="1"/>
  <c r="N16" i="77"/>
  <c r="O15" i="77"/>
  <c r="R15" i="77" s="1"/>
  <c r="I12" i="108" l="1"/>
  <c r="V18" i="83"/>
  <c r="R41" i="83"/>
  <c r="G77" i="77"/>
  <c r="F94" i="77"/>
  <c r="F89" i="77"/>
  <c r="J27" i="99"/>
  <c r="J29" i="99" s="1"/>
  <c r="R80" i="87"/>
  <c r="J29" i="91" s="1"/>
  <c r="J31" i="99"/>
  <c r="T18" i="83"/>
  <c r="R44" i="83"/>
  <c r="J33" i="91"/>
  <c r="R40" i="84"/>
  <c r="N69" i="87"/>
  <c r="N70" i="87" s="1"/>
  <c r="T24" i="84"/>
  <c r="J22" i="91"/>
  <c r="J22" i="97"/>
  <c r="T14" i="84"/>
  <c r="J46" i="78" s="1"/>
  <c r="J48" i="99"/>
  <c r="J50" i="99" s="1"/>
  <c r="J44" i="78"/>
  <c r="I12" i="78"/>
  <c r="C11" i="81" s="1"/>
  <c r="I12" i="99"/>
  <c r="I12" i="97"/>
  <c r="I12" i="91"/>
  <c r="T28" i="83"/>
  <c r="J36" i="99"/>
  <c r="J38" i="99" s="1"/>
  <c r="I11" i="78"/>
  <c r="C10" i="81" s="1"/>
  <c r="I11" i="99"/>
  <c r="I11" i="97"/>
  <c r="I11" i="91"/>
  <c r="J42" i="99"/>
  <c r="J44" i="99" s="1"/>
  <c r="J42" i="78"/>
  <c r="J34" i="97"/>
  <c r="J45" i="97" s="1"/>
  <c r="J34" i="91"/>
  <c r="J4" i="79"/>
  <c r="J4" i="80"/>
  <c r="J60" i="78"/>
  <c r="J90" i="99" s="1"/>
  <c r="J93" i="99" s="1"/>
  <c r="Q26" i="77"/>
  <c r="Q16" i="77"/>
  <c r="Q24" i="77"/>
  <c r="R32" i="77"/>
  <c r="R33" i="77" s="1"/>
  <c r="Q22" i="77"/>
  <c r="R18" i="77"/>
  <c r="R28" i="77"/>
  <c r="Q21" i="77"/>
  <c r="Q31" i="77"/>
  <c r="Q33" i="77" s="1"/>
  <c r="R43" i="77" s="1"/>
  <c r="Q15" i="77"/>
  <c r="Q17" i="77"/>
  <c r="Q23" i="77"/>
  <c r="Q25" i="77"/>
  <c r="Q27" i="77"/>
  <c r="N72" i="83" l="1"/>
  <c r="N74" i="83" s="1"/>
  <c r="R81" i="83"/>
  <c r="J63" i="78" s="1"/>
  <c r="N69" i="84"/>
  <c r="D10" i="111" s="1"/>
  <c r="N71" i="84"/>
  <c r="R80" i="84"/>
  <c r="I10" i="107"/>
  <c r="I10" i="108"/>
  <c r="I13" i="107"/>
  <c r="I13" i="108"/>
  <c r="I17" i="107"/>
  <c r="I17" i="108"/>
  <c r="I15" i="107"/>
  <c r="I15" i="108"/>
  <c r="J29" i="97"/>
  <c r="J30" i="97" s="1"/>
  <c r="G75" i="77"/>
  <c r="F95" i="77"/>
  <c r="I13" i="91"/>
  <c r="I13" i="97"/>
  <c r="I13" i="78"/>
  <c r="J45" i="91"/>
  <c r="J85" i="99" s="1"/>
  <c r="J11" i="78"/>
  <c r="J11" i="99"/>
  <c r="J11" i="97"/>
  <c r="J11" i="91"/>
  <c r="I13" i="99"/>
  <c r="J27" i="78"/>
  <c r="J24" i="99"/>
  <c r="J26" i="99" s="1"/>
  <c r="T33" i="77"/>
  <c r="J41" i="78" s="1"/>
  <c r="J12" i="78"/>
  <c r="J22" i="78" s="1"/>
  <c r="J12" i="99"/>
  <c r="J12" i="97"/>
  <c r="J12" i="91"/>
  <c r="J26" i="78"/>
  <c r="J21" i="99"/>
  <c r="J23" i="99" s="1"/>
  <c r="J25" i="78"/>
  <c r="J18" i="99"/>
  <c r="J20" i="99" s="1"/>
  <c r="J30" i="91"/>
  <c r="Q18" i="77"/>
  <c r="R41" i="77" s="1"/>
  <c r="Q28" i="77"/>
  <c r="R42" i="77" s="1"/>
  <c r="N70" i="84" l="1"/>
  <c r="I8" i="107"/>
  <c r="I8" i="108"/>
  <c r="I7" i="107"/>
  <c r="I7" i="108"/>
  <c r="I9" i="107"/>
  <c r="I9" i="108"/>
  <c r="J46" i="97"/>
  <c r="J68" i="99"/>
  <c r="J69" i="99" s="1"/>
  <c r="J13" i="78"/>
  <c r="J14" i="78" s="1"/>
  <c r="J46" i="91"/>
  <c r="J13" i="91"/>
  <c r="J14" i="91" s="1"/>
  <c r="J56" i="97"/>
  <c r="J56" i="91"/>
  <c r="J96" i="99" s="1"/>
  <c r="J13" i="97"/>
  <c r="J15" i="97" s="1"/>
  <c r="T28" i="77"/>
  <c r="J13" i="99"/>
  <c r="T18" i="77"/>
  <c r="J40" i="78" s="1"/>
  <c r="J52" i="78" s="1"/>
  <c r="J84" i="99" s="1"/>
  <c r="J86" i="99" s="1"/>
  <c r="R44" i="77"/>
  <c r="N75" i="77" l="1"/>
  <c r="N73" i="77"/>
  <c r="N74" i="77" s="1"/>
  <c r="D10" i="47" s="1"/>
  <c r="R84" i="77"/>
  <c r="J15" i="91"/>
  <c r="J14" i="97"/>
  <c r="J29" i="78"/>
  <c r="J30" i="99"/>
  <c r="J32" i="99" s="1"/>
  <c r="J14" i="99"/>
  <c r="F14" i="74"/>
  <c r="F13" i="74"/>
  <c r="D12" i="111" l="1"/>
  <c r="D13" i="111" s="1"/>
  <c r="N73" i="84" s="1"/>
  <c r="I11" i="107"/>
  <c r="I18" i="107" s="1"/>
  <c r="D45" i="107" s="1"/>
  <c r="D46" i="107" s="1"/>
  <c r="I11" i="108"/>
  <c r="I18" i="108" s="1"/>
  <c r="D27" i="108" s="1"/>
  <c r="D28" i="108" s="1"/>
  <c r="J36" i="78"/>
  <c r="J37" i="78" s="1"/>
  <c r="J51" i="99"/>
  <c r="J53" i="99" s="1"/>
  <c r="J57" i="97"/>
  <c r="J58" i="97" s="1"/>
  <c r="J57" i="91"/>
  <c r="J58" i="91" s="1"/>
  <c r="J64" i="78"/>
  <c r="J65" i="78" s="1"/>
  <c r="F12" i="74"/>
  <c r="F11" i="74"/>
  <c r="F10" i="74"/>
  <c r="F9" i="74"/>
  <c r="F8" i="74"/>
  <c r="F7" i="74"/>
  <c r="J53" i="78" l="1"/>
  <c r="C20" i="81"/>
  <c r="C22" i="81" s="1"/>
  <c r="D12" i="112"/>
  <c r="D13" i="112" s="1"/>
  <c r="N73" i="114" s="1"/>
  <c r="F16" i="74"/>
  <c r="C12" i="47"/>
  <c r="C13" i="47" s="1"/>
  <c r="D12" i="47"/>
  <c r="D13" i="47" s="1"/>
  <c r="C21" i="47"/>
  <c r="C22" i="47" s="1"/>
  <c r="D21" i="47"/>
  <c r="D22" i="47" s="1"/>
  <c r="N72" i="84" l="1"/>
  <c r="N72" i="114"/>
  <c r="N77" i="77"/>
  <c r="N73" i="83" s="1"/>
  <c r="J56" i="78"/>
  <c r="N70" i="94"/>
  <c r="N71" i="96"/>
  <c r="N71" i="95"/>
  <c r="N71" i="90"/>
  <c r="N71" i="89"/>
  <c r="N70" i="88"/>
  <c r="J8" i="78"/>
  <c r="J5" i="99" l="1"/>
  <c r="J54" i="99" s="1"/>
  <c r="D10" i="100"/>
  <c r="D12" i="100" s="1"/>
  <c r="D13" i="100" s="1"/>
  <c r="J89" i="99" s="1"/>
  <c r="J5" i="78"/>
  <c r="J15" i="78" s="1"/>
  <c r="J97" i="99" l="1"/>
  <c r="J98" i="99" s="1"/>
  <c r="J15" i="9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100-000001000000}">
      <text>
        <r>
          <rPr>
            <b/>
            <sz val="9"/>
            <color indexed="81"/>
            <rFont val="Tahoma"/>
            <family val="2"/>
          </rPr>
          <t>This code is preassigned. Refer to these codes when drafting the budget narrative.</t>
        </r>
      </text>
    </comment>
    <comment ref="B3" authorId="0" shapeId="0" xr:uid="{00000000-0006-0000-0100-000002000000}">
      <text>
        <r>
          <rPr>
            <b/>
            <sz val="9"/>
            <color indexed="81"/>
            <rFont val="Tahoma"/>
            <family val="2"/>
          </rPr>
          <t>What content area will be covered in this class? If all subjects are taught in a self-contained class, choose Core ABE.</t>
        </r>
      </text>
    </comment>
    <comment ref="C3" authorId="0" shapeId="0" xr:uid="{00000000-0006-0000-0100-000003000000}">
      <text>
        <r>
          <rPr>
            <b/>
            <sz val="9"/>
            <color indexed="81"/>
            <rFont val="Tahoma"/>
            <family val="2"/>
          </rPr>
          <t>Grade Level Equivalent
What is the range of grade levels covered by this class? 
Examples: 1-2; 5-8</t>
        </r>
      </text>
    </comment>
    <comment ref="D3" authorId="0" shapeId="0" xr:uid="{00000000-0006-0000-0100-000004000000}">
      <text>
        <r>
          <rPr>
            <b/>
            <sz val="9"/>
            <color indexed="81"/>
            <rFont val="Tahoma"/>
            <family val="2"/>
          </rPr>
          <t>What is the number of students this class will enroll at any given time?</t>
        </r>
      </text>
    </comment>
    <comment ref="E3" authorId="1" shapeId="0" xr:uid="{00000000-0006-0000-01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1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100-000007000000}">
      <text>
        <r>
          <rPr>
            <b/>
            <sz val="9"/>
            <color indexed="81"/>
            <rFont val="Tahoma"/>
            <family val="2"/>
          </rPr>
          <t xml:space="preserve">Cost of Class=# of seats x Cost per seat.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200-000001000000}">
      <text>
        <r>
          <rPr>
            <b/>
            <sz val="9"/>
            <color indexed="81"/>
            <rFont val="Tahoma"/>
            <family val="2"/>
          </rPr>
          <t>This code is preassigned. Refer to these codes when drafting the budget narrative.</t>
        </r>
      </text>
    </comment>
    <comment ref="B3" authorId="1" shapeId="0" xr:uid="{00000000-0006-0000-0200-000002000000}">
      <text>
        <r>
          <rPr>
            <b/>
            <sz val="9"/>
            <color indexed="81"/>
            <rFont val="Tahoma"/>
            <family val="2"/>
          </rPr>
          <t>What content area will be covered in this class? If all subjects are taught in a self-contained class, choose Core ESOL.</t>
        </r>
      </text>
    </comment>
    <comment ref="C3" authorId="0" shapeId="0" xr:uid="{00000000-0006-0000-0200-000003000000}">
      <text>
        <r>
          <rPr>
            <b/>
            <sz val="9"/>
            <color indexed="81"/>
            <rFont val="Tahoma"/>
            <family val="2"/>
          </rPr>
          <t>What is the range of Student Performance Levels (SPL) covered by this class? 
Examples: 1-2; 3-5; 4-6</t>
        </r>
      </text>
    </comment>
    <comment ref="D3" authorId="0" shapeId="0" xr:uid="{00000000-0006-0000-0200-000004000000}">
      <text>
        <r>
          <rPr>
            <b/>
            <sz val="9"/>
            <color indexed="81"/>
            <rFont val="Tahoma"/>
            <family val="2"/>
          </rPr>
          <t>What is the number of students this class will enroll at any given time?</t>
        </r>
      </text>
    </comment>
    <comment ref="E3" authorId="1" shapeId="0" xr:uid="{00000000-0006-0000-02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2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200-000007000000}">
      <text>
        <r>
          <rPr>
            <b/>
            <sz val="9"/>
            <color indexed="81"/>
            <rFont val="Tahoma"/>
            <family val="2"/>
          </rPr>
          <t xml:space="preserve">
Cost of Class = # of seats x Cost per seat.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400-000001000000}">
      <text>
        <r>
          <rPr>
            <b/>
            <sz val="9"/>
            <color indexed="81"/>
            <rFont val="Tahoma"/>
            <family val="2"/>
          </rPr>
          <t>This code is preassigned. Refer to these codes when drafting the budget narrative.</t>
        </r>
      </text>
    </comment>
    <comment ref="B3" authorId="0" shapeId="0" xr:uid="{00000000-0006-0000-0400-000002000000}">
      <text>
        <r>
          <rPr>
            <b/>
            <sz val="9"/>
            <color indexed="81"/>
            <rFont val="Tahoma"/>
            <family val="2"/>
          </rPr>
          <t>What content area will be covered in this class? If all subjects are taught in a self-contained class, choose Core ABE.</t>
        </r>
      </text>
    </comment>
    <comment ref="C3" authorId="0" shapeId="0" xr:uid="{00000000-0006-0000-0400-000003000000}">
      <text>
        <r>
          <rPr>
            <b/>
            <sz val="9"/>
            <color indexed="81"/>
            <rFont val="Tahoma"/>
            <family val="2"/>
          </rPr>
          <t>Grade Level Equivalent
What is the range of grade levels covered by this class? 
Examples: 1-2; 5-8</t>
        </r>
      </text>
    </comment>
    <comment ref="D3" authorId="0" shapeId="0" xr:uid="{00000000-0006-0000-0400-000004000000}">
      <text>
        <r>
          <rPr>
            <b/>
            <sz val="9"/>
            <color indexed="81"/>
            <rFont val="Tahoma"/>
            <family val="2"/>
          </rPr>
          <t>What is the number of students this class will enroll at any given time?</t>
        </r>
      </text>
    </comment>
    <comment ref="E3" authorId="1" shapeId="0" xr:uid="{00000000-0006-0000-04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400-000006000000}">
      <text>
        <r>
          <rPr>
            <b/>
            <sz val="9"/>
            <color indexed="81"/>
            <rFont val="Tahoma"/>
            <family val="2"/>
          </rPr>
          <t xml:space="preserve">Enter the approved cost per student seat for this class.  
If you entered "0" for number of seats, also enter "0" for cost/seat.
</t>
        </r>
        <r>
          <rPr>
            <sz val="9"/>
            <color indexed="81"/>
            <rFont val="Tahoma"/>
            <family val="2"/>
          </rPr>
          <t xml:space="preserve">
</t>
        </r>
      </text>
    </comment>
    <comment ref="J3" authorId="1" shapeId="0" xr:uid="{00000000-0006-0000-0400-000007000000}">
      <text>
        <r>
          <rPr>
            <b/>
            <sz val="9"/>
            <color indexed="81"/>
            <rFont val="Tahoma"/>
            <family val="2"/>
          </rPr>
          <t xml:space="preserve">Cost of Class=# of seats x Cost per seat.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phx</author>
    <author>rfenton</author>
  </authors>
  <commentList>
    <comment ref="A3" authorId="0" shapeId="0" xr:uid="{00000000-0006-0000-0500-000001000000}">
      <text>
        <r>
          <rPr>
            <b/>
            <sz val="9"/>
            <color indexed="81"/>
            <rFont val="Tahoma"/>
            <family val="2"/>
          </rPr>
          <t>This code is preassigned. Refer to these codes when drafting the budget narrative.</t>
        </r>
      </text>
    </comment>
    <comment ref="B3" authorId="1" shapeId="0" xr:uid="{00000000-0006-0000-0500-000002000000}">
      <text>
        <r>
          <rPr>
            <b/>
            <sz val="9"/>
            <color indexed="81"/>
            <rFont val="Tahoma"/>
            <family val="2"/>
          </rPr>
          <t>What content area will be covered in this class? If all subjects are taught in a self-contained class, choose Core ESOL.</t>
        </r>
      </text>
    </comment>
    <comment ref="C3" authorId="0" shapeId="0" xr:uid="{00000000-0006-0000-0500-000003000000}">
      <text>
        <r>
          <rPr>
            <b/>
            <sz val="9"/>
            <color indexed="81"/>
            <rFont val="Tahoma"/>
            <family val="2"/>
          </rPr>
          <t>What is the range of Student Performance Levels (SPL) covered by this class? 
Examples: 1-2; 3-5; 4-6</t>
        </r>
      </text>
    </comment>
    <comment ref="D3" authorId="0" shapeId="0" xr:uid="{00000000-0006-0000-0500-000004000000}">
      <text>
        <r>
          <rPr>
            <b/>
            <sz val="9"/>
            <color indexed="81"/>
            <rFont val="Tahoma"/>
            <family val="2"/>
          </rPr>
          <t>What is the number of students this class will enroll at any given time?</t>
        </r>
      </text>
    </comment>
    <comment ref="E3" authorId="1" shapeId="0" xr:uid="{00000000-0006-0000-0500-000005000000}">
      <text>
        <r>
          <rPr>
            <b/>
            <sz val="9"/>
            <color indexed="81"/>
            <rFont val="Tahoma"/>
            <family val="2"/>
          </rPr>
          <t>Enter information about the class that is unique, innovative or out of the ordinary. For example: 
"A3 has 0 seats because the same students will be in this class as in A2."</t>
        </r>
      </text>
    </comment>
    <comment ref="I3" authorId="1" shapeId="0" xr:uid="{00000000-0006-0000-0500-000006000000}">
      <text>
        <r>
          <rPr>
            <b/>
            <sz val="9"/>
            <color indexed="81"/>
            <rFont val="Tahoma"/>
            <family val="2"/>
          </rPr>
          <t xml:space="preserve">Enter the approved cost per student seat for this class.  
If you entered "0" for the number of seats, also enter "0" for cost/seat. 
 </t>
        </r>
        <r>
          <rPr>
            <sz val="9"/>
            <color indexed="81"/>
            <rFont val="Tahoma"/>
            <family val="2"/>
          </rPr>
          <t xml:space="preserve">
</t>
        </r>
      </text>
    </comment>
    <comment ref="J3" authorId="1" shapeId="0" xr:uid="{00000000-0006-0000-0500-000007000000}">
      <text>
        <r>
          <rPr>
            <b/>
            <sz val="9"/>
            <color indexed="81"/>
            <rFont val="Tahoma"/>
            <family val="2"/>
          </rPr>
          <t xml:space="preserve">
Cost of Class = # of seats x Cost per seat.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53" authorId="0" shapeId="0" xr:uid="{00000000-0006-0000-0900-000001000000}">
      <text>
        <r>
          <rPr>
            <b/>
            <sz val="9"/>
            <color indexed="81"/>
            <rFont val="Tahoma"/>
            <family val="2"/>
          </rPr>
          <t>If above 25%, you must reduce the costs on line items 1, 3, 9 and/or 10.</t>
        </r>
        <r>
          <rPr>
            <sz val="9"/>
            <color indexed="81"/>
            <rFont val="Tahoma"/>
            <family val="2"/>
          </rPr>
          <t xml:space="preserve">
</t>
        </r>
      </text>
    </comment>
    <comment ref="J65" authorId="0" shapeId="0" xr:uid="{00000000-0006-0000-09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0F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0F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0F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46" authorId="0" shapeId="0" xr:uid="{00000000-0006-0000-1500-000001000000}">
      <text>
        <r>
          <rPr>
            <b/>
            <sz val="9"/>
            <color indexed="81"/>
            <rFont val="Tahoma"/>
            <family val="2"/>
          </rPr>
          <t>If above 25%, you must reduce the costs on line items 1, 3, 9 and/or 10.</t>
        </r>
        <r>
          <rPr>
            <sz val="9"/>
            <color indexed="81"/>
            <rFont val="Tahoma"/>
            <family val="2"/>
          </rPr>
          <t xml:space="preserve">
</t>
        </r>
      </text>
    </comment>
    <comment ref="J58" authorId="0" shapeId="0" xr:uid="{00000000-0006-0000-1500-000002000000}">
      <text>
        <r>
          <rPr>
            <b/>
            <sz val="9"/>
            <color indexed="81"/>
            <rFont val="Tahoma"/>
            <family val="2"/>
          </rPr>
          <t>If lower than 20%, more matching funds are required.</t>
        </r>
        <r>
          <rPr>
            <sz val="9"/>
            <color indexed="81"/>
            <rFont val="Tahoma"/>
            <family val="2"/>
          </rPr>
          <t xml:space="preserve">
</t>
        </r>
      </text>
    </comment>
    <comment ref="J63" authorId="0" shapeId="0" xr:uid="{00000000-0006-0000-1500-000003000000}">
      <text>
        <r>
          <rPr>
            <b/>
            <sz val="9"/>
            <color indexed="81"/>
            <rFont val="Tahoma"/>
            <family val="2"/>
          </rPr>
          <t>If lower than 20%, more matching funds are required.</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phx</author>
  </authors>
  <commentList>
    <comment ref="J86" authorId="0" shapeId="0" xr:uid="{00000000-0006-0000-1600-000001000000}">
      <text>
        <r>
          <rPr>
            <b/>
            <sz val="9"/>
            <color indexed="81"/>
            <rFont val="Tahoma"/>
            <family val="2"/>
          </rPr>
          <t>If above 25%, you must reduce the costs on line items 1, 3, 9 and/or 10.</t>
        </r>
        <r>
          <rPr>
            <sz val="9"/>
            <color indexed="81"/>
            <rFont val="Tahoma"/>
            <family val="2"/>
          </rPr>
          <t xml:space="preserve">
</t>
        </r>
      </text>
    </comment>
    <comment ref="J98" authorId="0" shapeId="0" xr:uid="{00000000-0006-0000-1600-000002000000}">
      <text>
        <r>
          <rPr>
            <b/>
            <sz val="9"/>
            <color indexed="81"/>
            <rFont val="Tahoma"/>
            <family val="2"/>
          </rPr>
          <t>If lower than 20%, more matching funds are required.</t>
        </r>
        <r>
          <rPr>
            <sz val="9"/>
            <color indexed="81"/>
            <rFont val="Tahoma"/>
            <family val="2"/>
          </rPr>
          <t xml:space="preserve">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7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700-000002000000}">
      <text>
        <r>
          <rPr>
            <b/>
            <sz val="9"/>
            <color indexed="81"/>
            <rFont val="Tahoma"/>
            <family val="2"/>
          </rPr>
          <t>(DOE):</t>
        </r>
        <r>
          <rPr>
            <sz val="9"/>
            <color indexed="81"/>
            <rFont val="Tahoma"/>
            <family val="2"/>
          </rPr>
          <t xml:space="preserve">
Live link! Click here for indirect rates.</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Ahern, Jennifer (DOE)</author>
  </authors>
  <commentList>
    <comment ref="G2" authorId="0" shapeId="0" xr:uid="{00000000-0006-0000-1800-000001000000}">
      <text>
        <r>
          <rPr>
            <b/>
            <sz val="9"/>
            <color indexed="81"/>
            <rFont val="Tahoma"/>
            <family val="2"/>
          </rPr>
          <t>(DOE):</t>
        </r>
        <r>
          <rPr>
            <sz val="9"/>
            <color indexed="81"/>
            <rFont val="Tahoma"/>
            <family val="2"/>
          </rPr>
          <t xml:space="preserve">
Not sure which object class? Click this link for the handbook!</t>
        </r>
      </text>
    </comment>
    <comment ref="E5" authorId="0" shapeId="0" xr:uid="{00000000-0006-0000-1800-000002000000}">
      <text>
        <r>
          <rPr>
            <b/>
            <sz val="9"/>
            <color indexed="81"/>
            <rFont val="Tahoma"/>
            <family val="2"/>
          </rPr>
          <t>(DOE):</t>
        </r>
        <r>
          <rPr>
            <sz val="9"/>
            <color indexed="81"/>
            <rFont val="Tahoma"/>
            <family val="2"/>
          </rPr>
          <t xml:space="preserve">
Live link! Click here for indirect rates.</t>
        </r>
      </text>
    </comment>
  </commentList>
</comments>
</file>

<file path=xl/sharedStrings.xml><?xml version="1.0" encoding="utf-8"?>
<sst xmlns="http://schemas.openxmlformats.org/spreadsheetml/2006/main" count="2432" uniqueCount="595">
  <si>
    <t>Class Focus</t>
  </si>
  <si>
    <t>FTE</t>
  </si>
  <si>
    <t>Select</t>
  </si>
  <si>
    <t>Other</t>
  </si>
  <si>
    <t>Fringe Rate</t>
  </si>
  <si>
    <t>Core ABE</t>
  </si>
  <si>
    <t>STAR</t>
  </si>
  <si>
    <t>Math</t>
  </si>
  <si>
    <t>Writing</t>
  </si>
  <si>
    <t>Sep</t>
  </si>
  <si>
    <t>Dec</t>
  </si>
  <si>
    <t>Jun</t>
  </si>
  <si>
    <t>Jan</t>
  </si>
  <si>
    <t>Oct</t>
  </si>
  <si>
    <t>Computer Literacy</t>
  </si>
  <si>
    <t>Distance Learning</t>
  </si>
  <si>
    <t>Career Readiness</t>
  </si>
  <si>
    <t>Aug</t>
  </si>
  <si>
    <t>May</t>
  </si>
  <si>
    <t>Citizenship</t>
  </si>
  <si>
    <t>Feb</t>
  </si>
  <si>
    <t>College Readiness</t>
  </si>
  <si>
    <t>ELA</t>
  </si>
  <si>
    <t>Reading</t>
  </si>
  <si>
    <t>Science</t>
  </si>
  <si>
    <t>Social Studies</t>
  </si>
  <si>
    <t>IET</t>
  </si>
  <si>
    <t>Core ESOL</t>
  </si>
  <si>
    <t>Math for ESOL</t>
  </si>
  <si>
    <t>IELCE</t>
  </si>
  <si>
    <t>Mar</t>
  </si>
  <si>
    <t>Apr</t>
  </si>
  <si>
    <t>Jul</t>
  </si>
  <si>
    <t>Nov</t>
  </si>
  <si>
    <t>Speaking</t>
  </si>
  <si>
    <t>Listening</t>
  </si>
  <si>
    <t>Fringe Cost</t>
  </si>
  <si>
    <t>ESOL</t>
  </si>
  <si>
    <t>Hours Per Week</t>
  </si>
  <si>
    <t>Family Literacy</t>
  </si>
  <si>
    <t>Weeks Per Year</t>
  </si>
  <si>
    <t>Hours Per Year</t>
  </si>
  <si>
    <t>TOTAL ADMINISTRATIVE COST</t>
  </si>
  <si>
    <t>TOTAL MATCH BUDGET</t>
  </si>
  <si>
    <t>TOTAL DIRECT BUDGET</t>
  </si>
  <si>
    <t>1. ADMINISTRATORS</t>
  </si>
  <si>
    <t>Title</t>
  </si>
  <si>
    <t>Duties specific to this grant</t>
  </si>
  <si>
    <t xml:space="preserve">Hours </t>
  </si>
  <si>
    <t>Rate/Hr</t>
  </si>
  <si>
    <t xml:space="preserve">Total Cost </t>
  </si>
  <si>
    <t>2. INSTRUCTIONAL/PROFESSIONAL STAFF</t>
  </si>
  <si>
    <t>Content area and programmatic duties</t>
  </si>
  <si>
    <t>3. SUPPORT STAFF</t>
  </si>
  <si>
    <t>List the specific benefits included in each rate</t>
  </si>
  <si>
    <t>Total Cost</t>
  </si>
  <si>
    <t>Line 4 Sub-Total</t>
  </si>
  <si>
    <t>Purpose</t>
  </si>
  <si>
    <t>Hours</t>
  </si>
  <si>
    <t>Rate</t>
  </si>
  <si>
    <t>Line 5 Sub-Total</t>
  </si>
  <si>
    <t>Provide a detailed description of supplies and materials including their purpose and use.</t>
  </si>
  <si>
    <t>Line 6 Sub-Total</t>
  </si>
  <si>
    <t>Miles</t>
  </si>
  <si>
    <t>Line 7 Sub-Total</t>
  </si>
  <si>
    <t>Describe in detail. Identify the specific overhead being charged to this grant.</t>
  </si>
  <si>
    <t>Line 8 Sub-Total</t>
  </si>
  <si>
    <t>TOTAL FUNDS REQUESTED</t>
  </si>
  <si>
    <t>4. STIPENDS</t>
  </si>
  <si>
    <t>5. FRINGE BENEFITS</t>
  </si>
  <si>
    <t>6. CONTRACTUAL SERVICES</t>
  </si>
  <si>
    <t>7. SUPPLIES AND MATERIALS</t>
  </si>
  <si>
    <t>8. TRAVEL: Mileage, Conference registration, hotel &amp; meals</t>
  </si>
  <si>
    <t>9. OTHER COSTS:</t>
  </si>
  <si>
    <t>10. INDIRECT COST</t>
  </si>
  <si>
    <t xml:space="preserve">11. EQUIPMENT </t>
  </si>
  <si>
    <t xml:space="preserve"> w/out Fringe</t>
  </si>
  <si>
    <t>Describe the purpose and specific services provided</t>
  </si>
  <si>
    <t>Title of Reciever</t>
  </si>
  <si>
    <t>Line 1: administrators</t>
  </si>
  <si>
    <t>Line 2: professional staff</t>
  </si>
  <si>
    <t>Line 3: support staff</t>
  </si>
  <si>
    <t>Type of Cost</t>
  </si>
  <si>
    <t>Line 9 Sub-Total</t>
  </si>
  <si>
    <t>This line is for items costing $5,000 or more. Pre-approval is required. Provide details of the item(s) being purchased including their use.</t>
  </si>
  <si>
    <t>Line 11 Sub-Total</t>
  </si>
  <si>
    <t>Line 3 Sub-Totals</t>
  </si>
  <si>
    <t>100% of Budget Narrative Line 3: Support Staff (Fringe Included)</t>
  </si>
  <si>
    <t>100% of Budget Narrative Line 9: Other</t>
  </si>
  <si>
    <t>If indirect costs are recovered, they shall be returned to the general fund of the city or town in accordance with G.L. Chapter 44, Section 53. In the case of regional schools, indirect costs shall be returned to the regional school general fund.</t>
  </si>
  <si>
    <t>The decision to recover indirect costs using these established rates is a local option. The rates are developed for school districts as the maximum allowable rate for a given fiscal year.</t>
  </si>
  <si>
    <t>In calculating the indirect cost allowable for a particular grant, note that indirect costs cannot be charged on either capital expenditures or on indirect costs themselves. To arrive at the allowable amount one cannot simply multiply a total entitlement by the indirect rate.</t>
  </si>
  <si>
    <t>Districts are allowed to take less than the maximum, but not more than the maximum allowable for indirect costs.</t>
  </si>
  <si>
    <t>For all school districts in Massachusetts, costs must be consistent with the rate established by the Department's Office of School Finance. For other than school systems, applicant agencies must comply with provisions of CFR 34 S.76.561. (Please note that indirect costs are not allowable under certain grant programs.  If you have any questions regarding this issue, contact the appropriate representative of the Department.)</t>
  </si>
  <si>
    <t>Important Notes regarding Indirect Costs:</t>
  </si>
  <si>
    <t>Maximum Amount that can be used for Indirect:</t>
  </si>
  <si>
    <t>Total Funds/(1+Percentage)</t>
  </si>
  <si>
    <r>
      <t xml:space="preserve">Indirect Cost Percentage: If decimals used </t>
    </r>
    <r>
      <rPr>
        <b/>
        <sz val="10"/>
        <rFont val="Arial"/>
        <family val="2"/>
      </rPr>
      <t xml:space="preserve"> (.0218)</t>
    </r>
  </si>
  <si>
    <t>Total Funds Requested</t>
  </si>
  <si>
    <t>Below</t>
  </si>
  <si>
    <t>Example</t>
  </si>
  <si>
    <t>Grant Information</t>
  </si>
  <si>
    <t>Note: if decimal format used</t>
  </si>
  <si>
    <t>Input Your</t>
  </si>
  <si>
    <t>Indirect Cost Calculation (B)</t>
  </si>
  <si>
    <t xml:space="preserve"> </t>
  </si>
  <si>
    <r>
      <t xml:space="preserve">Indirect Cost Percentage: If percentage used </t>
    </r>
    <r>
      <rPr>
        <b/>
        <sz val="10"/>
        <rFont val="Arial"/>
        <family val="2"/>
      </rPr>
      <t>(2.18%)</t>
    </r>
  </si>
  <si>
    <t>Note: if percentage format used</t>
  </si>
  <si>
    <t>Indirect Cost Calculation (A)</t>
  </si>
  <si>
    <r>
      <t xml:space="preserve">You will need to input the rate in either percentage (A) or decimal form (B).  The "amount that can be used for indirect" is the </t>
    </r>
    <r>
      <rPr>
        <b/>
        <sz val="10"/>
        <rFont val="Arial"/>
        <family val="2"/>
      </rPr>
      <t>maximum</t>
    </r>
    <r>
      <rPr>
        <sz val="10"/>
        <rFont val="Arial"/>
        <family val="2"/>
      </rPr>
      <t xml:space="preserve"> amount that your school districts can put in for indirect costs in line item 9. This worksheet assumes no capital expenditures.  See other important notes below.</t>
    </r>
  </si>
  <si>
    <r>
      <t>You will need to insert your school district's approved allowable rate and total funds requested in the yellow boxes.</t>
    </r>
    <r>
      <rPr>
        <sz val="10"/>
        <rFont val="Arial"/>
        <family val="2"/>
      </rPr>
      <t xml:space="preserve"> </t>
    </r>
  </si>
  <si>
    <t>The following worksheet will automatically calculate the amount of funds that can be used by a school district for indirect costs.</t>
  </si>
  <si>
    <t>Indirect Cost Calculation Worksheet</t>
  </si>
  <si>
    <t xml:space="preserve">100% of Budget Narrative Line 10: Indirect </t>
  </si>
  <si>
    <t>100% of Budget Narrative Line 11: Equipment</t>
  </si>
  <si>
    <t>Degree</t>
  </si>
  <si>
    <t>Subject</t>
  </si>
  <si>
    <t>License /Certification</t>
  </si>
  <si>
    <t>Yrs of Relevent Experience</t>
  </si>
  <si>
    <t>Fringe Cost for L5</t>
  </si>
  <si>
    <t xml:space="preserve">Agency FTE: </t>
  </si>
  <si>
    <t>Total Cost (w/o fringe)</t>
  </si>
  <si>
    <t>Describe the specific services being provided (if subgrantee is providing direct student services, enter total cost of and complete subgrantee budget narrative)</t>
  </si>
  <si>
    <t>Select:</t>
  </si>
  <si>
    <t>Grant Name:</t>
  </si>
  <si>
    <t>Cohort</t>
  </si>
  <si>
    <t>Description</t>
  </si>
  <si>
    <t>Training</t>
  </si>
  <si>
    <t>CLASS PLAN</t>
  </si>
  <si>
    <t>Total Students:</t>
  </si>
  <si>
    <t>ASE</t>
  </si>
  <si>
    <t>INDIRECT COST</t>
  </si>
  <si>
    <t>Direct Budget Indirect</t>
  </si>
  <si>
    <t>Match Indirect</t>
  </si>
  <si>
    <t>Maximum Amount That Can Be Used for Indirect (from IDC Calculator based on grant request)</t>
  </si>
  <si>
    <t>TOTAL INDIRECT</t>
  </si>
  <si>
    <r>
      <t>MATCH PERCENTAGE</t>
    </r>
    <r>
      <rPr>
        <sz val="12"/>
        <color theme="1"/>
        <rFont val="Calibri"/>
        <family val="2"/>
        <scheme val="minor"/>
      </rPr>
      <t xml:space="preserve"> (must be at least 20% of grant request)</t>
    </r>
  </si>
  <si>
    <t>Maximum amount that can be used for indirect</t>
  </si>
  <si>
    <t>Lines 1 -9 Sub-total</t>
  </si>
  <si>
    <t>Enter approved indirect rate</t>
  </si>
  <si>
    <t>HIDDEN</t>
  </si>
  <si>
    <t>No</t>
  </si>
  <si>
    <t>TOTAL ADMIM PD EXPENSES</t>
  </si>
  <si>
    <t>Rate / Cost</t>
  </si>
  <si>
    <t>Sub Grantee Indirect</t>
  </si>
  <si>
    <t>100% of Sub Grantee Budget Line 3: Support Staff (Fringe Included)</t>
  </si>
  <si>
    <t>100% of Sub Grantee Budget Line 9: Other</t>
  </si>
  <si>
    <t>100% of Sub Grantee Budget  Line 11: Equipment</t>
  </si>
  <si>
    <t xml:space="preserve">100% of Sub Grantee Budget Line 10: Indirect </t>
  </si>
  <si>
    <t>Sub Grantee Admin Budget PD</t>
  </si>
  <si>
    <t>ABE CLASS PLAN</t>
  </si>
  <si>
    <t>Class Code</t>
  </si>
  <si>
    <t>GLE</t>
  </si>
  <si>
    <t xml:space="preserve"> Seats</t>
  </si>
  <si>
    <t>Notes</t>
  </si>
  <si>
    <t>Cost Per Student Seat</t>
  </si>
  <si>
    <t>Class Cost</t>
  </si>
  <si>
    <t>A1</t>
  </si>
  <si>
    <t>A2</t>
  </si>
  <si>
    <t>A3</t>
  </si>
  <si>
    <t>A4</t>
  </si>
  <si>
    <t>A5</t>
  </si>
  <si>
    <t>A6</t>
  </si>
  <si>
    <t>A7</t>
  </si>
  <si>
    <t>A8</t>
  </si>
  <si>
    <t>A9</t>
  </si>
  <si>
    <t>A10</t>
  </si>
  <si>
    <t>A11</t>
  </si>
  <si>
    <t>A12</t>
  </si>
  <si>
    <t>A13</t>
  </si>
  <si>
    <t>A14</t>
  </si>
  <si>
    <t>A15</t>
  </si>
  <si>
    <t>A16</t>
  </si>
  <si>
    <t>A17</t>
  </si>
  <si>
    <t>A18</t>
  </si>
  <si>
    <t>A19</t>
  </si>
  <si>
    <t>A20</t>
  </si>
  <si>
    <t>A21</t>
  </si>
  <si>
    <t>A22</t>
  </si>
  <si>
    <t>A23</t>
  </si>
  <si>
    <t>A24</t>
  </si>
  <si>
    <t>A25</t>
  </si>
  <si>
    <t>A26</t>
  </si>
  <si>
    <t>A27</t>
  </si>
  <si>
    <t>A28</t>
  </si>
  <si>
    <t>A29</t>
  </si>
  <si>
    <t>A30</t>
  </si>
  <si>
    <t>A31</t>
  </si>
  <si>
    <t>A32</t>
  </si>
  <si>
    <t>A33</t>
  </si>
  <si>
    <t>A34</t>
  </si>
  <si>
    <t>A35</t>
  </si>
  <si>
    <t>A36</t>
  </si>
  <si>
    <t>A37</t>
  </si>
  <si>
    <t>A38</t>
  </si>
  <si>
    <t>A39</t>
  </si>
  <si>
    <t>A40</t>
  </si>
  <si>
    <t>A41</t>
  </si>
  <si>
    <t>A42</t>
  </si>
  <si>
    <t>A43</t>
  </si>
  <si>
    <t>A44</t>
  </si>
  <si>
    <t>A45</t>
  </si>
  <si>
    <t>A46</t>
  </si>
  <si>
    <t>A47</t>
  </si>
  <si>
    <t>A48</t>
  </si>
  <si>
    <t>A49</t>
  </si>
  <si>
    <t>A50</t>
  </si>
  <si>
    <t>A51</t>
  </si>
  <si>
    <t>A52</t>
  </si>
  <si>
    <t>A53</t>
  </si>
  <si>
    <t>A54</t>
  </si>
  <si>
    <t>A55</t>
  </si>
  <si>
    <t>A56</t>
  </si>
  <si>
    <t>A57</t>
  </si>
  <si>
    <t>A58</t>
  </si>
  <si>
    <t>A59</t>
  </si>
  <si>
    <t>A60</t>
  </si>
  <si>
    <t>A61</t>
  </si>
  <si>
    <t>A62</t>
  </si>
  <si>
    <t>A63</t>
  </si>
  <si>
    <t>A64</t>
  </si>
  <si>
    <t>A65</t>
  </si>
  <si>
    <t>A66</t>
  </si>
  <si>
    <t>A67</t>
  </si>
  <si>
    <t>A68</t>
  </si>
  <si>
    <t>A69</t>
  </si>
  <si>
    <t>A70</t>
  </si>
  <si>
    <t>A71</t>
  </si>
  <si>
    <t>A72</t>
  </si>
  <si>
    <t>A73</t>
  </si>
  <si>
    <t>A74</t>
  </si>
  <si>
    <t>A75</t>
  </si>
  <si>
    <t>A76</t>
  </si>
  <si>
    <t>A77</t>
  </si>
  <si>
    <t>A78</t>
  </si>
  <si>
    <t>A79</t>
  </si>
  <si>
    <t>A80</t>
  </si>
  <si>
    <t>A81</t>
  </si>
  <si>
    <t>A82</t>
  </si>
  <si>
    <t>A83</t>
  </si>
  <si>
    <t>A84</t>
  </si>
  <si>
    <t>A85</t>
  </si>
  <si>
    <t>A86</t>
  </si>
  <si>
    <t>A87</t>
  </si>
  <si>
    <t>A88</t>
  </si>
  <si>
    <t>A89</t>
  </si>
  <si>
    <t>A90</t>
  </si>
  <si>
    <t>A91</t>
  </si>
  <si>
    <t>A92</t>
  </si>
  <si>
    <t>A93</t>
  </si>
  <si>
    <t>A94</t>
  </si>
  <si>
    <t>A95</t>
  </si>
  <si>
    <t>A96</t>
  </si>
  <si>
    <t>A97</t>
  </si>
  <si>
    <t>A98</t>
  </si>
  <si>
    <t>A99</t>
  </si>
  <si>
    <t>ESOL CLASS PLAN</t>
  </si>
  <si>
    <t>SPL</t>
  </si>
  <si>
    <t>Seats</t>
  </si>
  <si>
    <t>E1</t>
  </si>
  <si>
    <t>E2</t>
  </si>
  <si>
    <t>E3</t>
  </si>
  <si>
    <t>E4</t>
  </si>
  <si>
    <t>E5</t>
  </si>
  <si>
    <t>E6</t>
  </si>
  <si>
    <t>E7</t>
  </si>
  <si>
    <t>E8</t>
  </si>
  <si>
    <t>E9</t>
  </si>
  <si>
    <t>E10</t>
  </si>
  <si>
    <t>E11</t>
  </si>
  <si>
    <t>E12</t>
  </si>
  <si>
    <t>E13</t>
  </si>
  <si>
    <t>E14</t>
  </si>
  <si>
    <t>E15</t>
  </si>
  <si>
    <t>E16</t>
  </si>
  <si>
    <t>E17</t>
  </si>
  <si>
    <t>E18</t>
  </si>
  <si>
    <t>E19</t>
  </si>
  <si>
    <t>E20</t>
  </si>
  <si>
    <t>E21</t>
  </si>
  <si>
    <t>E22</t>
  </si>
  <si>
    <t>E23</t>
  </si>
  <si>
    <t>E24</t>
  </si>
  <si>
    <t>E25</t>
  </si>
  <si>
    <t>E26</t>
  </si>
  <si>
    <t>E27</t>
  </si>
  <si>
    <t>E28</t>
  </si>
  <si>
    <t>E29</t>
  </si>
  <si>
    <t>E30</t>
  </si>
  <si>
    <t>E31</t>
  </si>
  <si>
    <t>E32</t>
  </si>
  <si>
    <t>E33</t>
  </si>
  <si>
    <t>E34</t>
  </si>
  <si>
    <t>E35</t>
  </si>
  <si>
    <t>E36</t>
  </si>
  <si>
    <t>E37</t>
  </si>
  <si>
    <t>E38</t>
  </si>
  <si>
    <t>E39</t>
  </si>
  <si>
    <t>E40</t>
  </si>
  <si>
    <t>E41</t>
  </si>
  <si>
    <t>E42</t>
  </si>
  <si>
    <t>E43</t>
  </si>
  <si>
    <t>E44</t>
  </si>
  <si>
    <t>E45</t>
  </si>
  <si>
    <t>E46</t>
  </si>
  <si>
    <t>E47</t>
  </si>
  <si>
    <t>E48</t>
  </si>
  <si>
    <t>E49</t>
  </si>
  <si>
    <t>E50</t>
  </si>
  <si>
    <t>E51</t>
  </si>
  <si>
    <t>E52</t>
  </si>
  <si>
    <t>E53</t>
  </si>
  <si>
    <t>E54</t>
  </si>
  <si>
    <t>E55</t>
  </si>
  <si>
    <t>E56</t>
  </si>
  <si>
    <t>E57</t>
  </si>
  <si>
    <t>E58</t>
  </si>
  <si>
    <t>E59</t>
  </si>
  <si>
    <t>E60</t>
  </si>
  <si>
    <t>E61</t>
  </si>
  <si>
    <t>E62</t>
  </si>
  <si>
    <t>E63</t>
  </si>
  <si>
    <t>E64</t>
  </si>
  <si>
    <t>E65</t>
  </si>
  <si>
    <t>E66</t>
  </si>
  <si>
    <t>E67</t>
  </si>
  <si>
    <t>E68</t>
  </si>
  <si>
    <t>E69</t>
  </si>
  <si>
    <t>E70</t>
  </si>
  <si>
    <t>E71</t>
  </si>
  <si>
    <t>E72</t>
  </si>
  <si>
    <t>E73</t>
  </si>
  <si>
    <t>E74</t>
  </si>
  <si>
    <t>E75</t>
  </si>
  <si>
    <t>E76</t>
  </si>
  <si>
    <t>E77</t>
  </si>
  <si>
    <t>E78</t>
  </si>
  <si>
    <t>E79</t>
  </si>
  <si>
    <t>E80</t>
  </si>
  <si>
    <t>E81</t>
  </si>
  <si>
    <t>E82</t>
  </si>
  <si>
    <t>E83</t>
  </si>
  <si>
    <t>E84</t>
  </si>
  <si>
    <t>E85</t>
  </si>
  <si>
    <t>E86</t>
  </si>
  <si>
    <t>E87</t>
  </si>
  <si>
    <t>E88</t>
  </si>
  <si>
    <t>E89</t>
  </si>
  <si>
    <t>E90</t>
  </si>
  <si>
    <t>E91</t>
  </si>
  <si>
    <t>E92</t>
  </si>
  <si>
    <t>E93</t>
  </si>
  <si>
    <t>E94</t>
  </si>
  <si>
    <t>E95</t>
  </si>
  <si>
    <t>E96</t>
  </si>
  <si>
    <t>E97</t>
  </si>
  <si>
    <t>E98</t>
  </si>
  <si>
    <t>E99</t>
  </si>
  <si>
    <t>Enter Program Name:</t>
  </si>
  <si>
    <t>Number of ABE Seats:</t>
  </si>
  <si>
    <t>Number of ESOL Seats:</t>
  </si>
  <si>
    <t>Wicked Good CALC</t>
  </si>
  <si>
    <t>Award</t>
  </si>
  <si>
    <t>Line 1 Sub-Total</t>
  </si>
  <si>
    <t>Line 2 Sub-Total</t>
  </si>
  <si>
    <t>FY20 Class Plan and Budget Workbook</t>
  </si>
  <si>
    <t>ABE</t>
  </si>
  <si>
    <t>SUMMARY SHEET</t>
  </si>
  <si>
    <t>Sub Total</t>
  </si>
  <si>
    <t>100% of Budget Narrative Line 1: Administrators (Fringe Included)</t>
  </si>
  <si>
    <t>100% of Sub Grantee Budget Line 1: Administrators (Fringe Included)</t>
  </si>
  <si>
    <t>Contractor</t>
  </si>
  <si>
    <t>Sub Grantee</t>
  </si>
  <si>
    <t>Select Contractor or Sub Grantee</t>
  </si>
  <si>
    <t>Contractor or Sub Grantee Name</t>
  </si>
  <si>
    <t>Who will be attending?</t>
  </si>
  <si>
    <t>Describe the event and purpose</t>
  </si>
  <si>
    <t>Admin related PD? (Y/N)</t>
  </si>
  <si>
    <t>Yes</t>
  </si>
  <si>
    <t>Bridge to College</t>
  </si>
  <si>
    <t>FY20 MATCH BUDGET NARRATIVE</t>
  </si>
  <si>
    <t>Approved indirect rate</t>
  </si>
  <si>
    <t>Select Fund Code</t>
  </si>
  <si>
    <t>Sub Award</t>
  </si>
  <si>
    <t>Select Sub Grantee</t>
  </si>
  <si>
    <t>Admin Related PD</t>
  </si>
  <si>
    <t>Loaded salary</t>
  </si>
  <si>
    <t>Enter Table 1 CALC Award:</t>
  </si>
  <si>
    <t xml:space="preserve">Worforce Training Hours </t>
  </si>
  <si>
    <t xml:space="preserve">Total Workforce Training Cost (includes fringe) </t>
  </si>
  <si>
    <t>Total Workforce Training Cost</t>
  </si>
  <si>
    <t>Other Workforce Training Cost</t>
  </si>
  <si>
    <t>Workforce Training Supplies</t>
  </si>
  <si>
    <t>Workforce Training Contracts &amp; Subs</t>
  </si>
  <si>
    <t>Workforce Stipends</t>
  </si>
  <si>
    <t>FY20  IET IELCE BUDGET NARRATIVE</t>
  </si>
  <si>
    <t>Total Award</t>
  </si>
  <si>
    <t>VARIANCE</t>
  </si>
  <si>
    <t>CALC Funding</t>
  </si>
  <si>
    <t>Outstation Funding</t>
  </si>
  <si>
    <t>IET IELC Funding</t>
  </si>
  <si>
    <t>Seats and Costs Generated from ABE Class Plan</t>
  </si>
  <si>
    <t>Seats and Costs Generated from ESOL Class Plan</t>
  </si>
  <si>
    <t>Total Seats and Cost</t>
  </si>
  <si>
    <t>Average Cost Per CACL Seat</t>
  </si>
  <si>
    <t>CLASS PLAN SUMMARY</t>
  </si>
  <si>
    <t>AWARD SUMMARY</t>
  </si>
  <si>
    <t>BUDGET SUMMARY</t>
  </si>
  <si>
    <t>ADMINISTRATIVE COST ANALYSIS</t>
  </si>
  <si>
    <t>MATCH SUMMARY</t>
  </si>
  <si>
    <t>ADMINISTRATIVE COST PERCENTAGE (25% or lower)</t>
  </si>
  <si>
    <t>Variance</t>
  </si>
  <si>
    <t>Total IET IELCE Award</t>
  </si>
  <si>
    <t>CALC / AECI BUDGET SUMMARY</t>
  </si>
  <si>
    <t>IET / IELCE BUDGET SUMMARY</t>
  </si>
  <si>
    <t>CALC ADMINISTRATIVE COST</t>
  </si>
  <si>
    <t>IET / IELCE ADMIN</t>
  </si>
  <si>
    <t>Enter Approved Indirect Cost Rate</t>
  </si>
  <si>
    <t>Total CALC/AECI Budget Indirect</t>
  </si>
  <si>
    <t>TOTAL GRANT BUDGET</t>
  </si>
  <si>
    <t>Enter Outstation Award</t>
  </si>
  <si>
    <t>Average Cost Per CALC Seat</t>
  </si>
  <si>
    <t>Cost-Per-Seat</t>
  </si>
  <si>
    <t>CALC Award</t>
  </si>
  <si>
    <t>Outstationing</t>
  </si>
  <si>
    <t>CALC Budget Total</t>
  </si>
  <si>
    <t>*IET Tabs can be used for either IET or IELCE funds</t>
  </si>
  <si>
    <r>
      <t xml:space="preserve">Enter IET/IELCE II Award </t>
    </r>
    <r>
      <rPr>
        <sz val="11"/>
        <color rgb="FFFF0000"/>
        <rFont val="Calibri"/>
        <family val="2"/>
        <scheme val="minor"/>
      </rPr>
      <t>*</t>
    </r>
  </si>
  <si>
    <r>
      <t xml:space="preserve">Enter IET/IELCE Award </t>
    </r>
    <r>
      <rPr>
        <sz val="11"/>
        <color rgb="FFFF0000"/>
        <rFont val="Calibri"/>
        <family val="2"/>
        <scheme val="minor"/>
      </rPr>
      <t>*</t>
    </r>
  </si>
  <si>
    <t>WORKFORCE TRAINING COSTS</t>
  </si>
  <si>
    <t>TOTAL</t>
  </si>
  <si>
    <t>SUB GRANT BUDGETS</t>
  </si>
  <si>
    <t>DIRECT IET BUDGET</t>
  </si>
  <si>
    <t>1. CALC ADMINISTRATORS</t>
  </si>
  <si>
    <t>1. IET ADMINISTRATORS</t>
  </si>
  <si>
    <t>2. CALC INSTRUCTIONAL/PROFESSIONAL STAFF</t>
  </si>
  <si>
    <t>2. IET INSTRUCTIONAL/PROFESSIONAL STAFF</t>
  </si>
  <si>
    <t>3. CALC SUPPORT STAFF</t>
  </si>
  <si>
    <t>3. IET SUPPORT STAFF</t>
  </si>
  <si>
    <t>4. CALC STIPENDS</t>
  </si>
  <si>
    <t>4. IET STIPENDS</t>
  </si>
  <si>
    <t>5. CALC FRINGE BENEFITS</t>
  </si>
  <si>
    <t>5. IET FRINGE BENEFITS</t>
  </si>
  <si>
    <t>6. CALC CONTRACTUAL SERVICES</t>
  </si>
  <si>
    <t>6. IET CONTRACTUAL SERVICES</t>
  </si>
  <si>
    <t>7. IET SUPPLIES AND MATERIALS</t>
  </si>
  <si>
    <t>7. CALC SUPPLIES AND MATERIALS</t>
  </si>
  <si>
    <t>8. CALC TRAVEL: Mileage, Conference registration, hotel &amp; meals</t>
  </si>
  <si>
    <t>8. IET TRAVEL: Mileage, Conference registration, hotel &amp; meals</t>
  </si>
  <si>
    <t>9. CALC OTHER COSTS:</t>
  </si>
  <si>
    <t>9. IET OTHER COSTS:</t>
  </si>
  <si>
    <t>10. CALC INDIRECT COST</t>
  </si>
  <si>
    <t>10. IET INDIRECT COST</t>
  </si>
  <si>
    <t xml:space="preserve">11. CALC EQUIPMENT </t>
  </si>
  <si>
    <t xml:space="preserve">11. IET EQUIPMENT </t>
  </si>
  <si>
    <t>TOTAL CALC REQUEST</t>
  </si>
  <si>
    <t>TOTAL IET REQUEST</t>
  </si>
  <si>
    <t>11. TOTAL EQUIPMENT</t>
  </si>
  <si>
    <t>10. TOTAL INDIRECT</t>
  </si>
  <si>
    <t>9. TOTAL OTHER</t>
  </si>
  <si>
    <t>1. TOTAL ADMINISTRATORS</t>
  </si>
  <si>
    <t>2. TOTAL INSTRUCTIONAL/PROFESSIONAL</t>
  </si>
  <si>
    <t>3. TOTAL SUPPORT STAFF</t>
  </si>
  <si>
    <t>4. TOTAL STIPENDS</t>
  </si>
  <si>
    <t>5. TOTAL FRINGE</t>
  </si>
  <si>
    <t>6. TOTAL CONTRACTUAL</t>
  </si>
  <si>
    <t>7. TOTAL SUPPLIES AND MATERIALS</t>
  </si>
  <si>
    <t>8. TOTAL TRAVEL</t>
  </si>
  <si>
    <t>TOTAL FY20  REQUEST</t>
  </si>
  <si>
    <t>Stipends</t>
  </si>
  <si>
    <t>Equipment</t>
  </si>
  <si>
    <t>Cont/Sub 1</t>
  </si>
  <si>
    <t>Cont/Sub 2</t>
  </si>
  <si>
    <t>Cont/Sub 3</t>
  </si>
  <si>
    <t>Cont/Sub 4</t>
  </si>
  <si>
    <t>Indirect Exclusions</t>
  </si>
  <si>
    <t>Comptroller's Expenditure Classification Handbook</t>
  </si>
  <si>
    <t xml:space="preserve">ISA Budget  
</t>
  </si>
  <si>
    <t>ENTER YOUR ISA BUDGET</t>
  </si>
  <si>
    <t>MAX amount for indirect. 
Indicate which line items Indirect Costs are calculated on *#11 Equipment is excluded from the indirect cost calculation*</t>
  </si>
  <si>
    <t>EdGrants Budget</t>
  </si>
  <si>
    <r>
      <rPr>
        <b/>
        <sz val="11"/>
        <color theme="1"/>
        <rFont val="Calibri"/>
        <family val="2"/>
        <scheme val="minor"/>
      </rPr>
      <t>ISA Budget Notes:</t>
    </r>
    <r>
      <rPr>
        <sz val="11"/>
        <color theme="1"/>
        <rFont val="Calibri"/>
        <family val="2"/>
        <scheme val="minor"/>
      </rPr>
      <t xml:space="preserve">  Identify the object class(es) that make up each budgeted line item.  Or if you need more object class options
</t>
    </r>
    <r>
      <rPr>
        <b/>
        <sz val="11"/>
        <color rgb="FFFF0000"/>
        <rFont val="Calibri"/>
        <family val="2"/>
        <scheme val="minor"/>
      </rPr>
      <t>Example</t>
    </r>
    <r>
      <rPr>
        <sz val="11"/>
        <color theme="1"/>
        <rFont val="Calibri"/>
        <family val="2"/>
        <scheme val="minor"/>
      </rPr>
      <t>: Line 7 Supplies = $10,700; broken out as EE: $2700; FF: $3000; UU: $5,000</t>
    </r>
  </si>
  <si>
    <t>AA</t>
  </si>
  <si>
    <t xml:space="preserve">State Employee </t>
  </si>
  <si>
    <t>Line 1 - 
Admin Salaries</t>
  </si>
  <si>
    <t>AA and/or CC</t>
  </si>
  <si>
    <t>BB</t>
  </si>
  <si>
    <t>Employee Expenses</t>
  </si>
  <si>
    <t>Line 2- 
Instructional Staff</t>
  </si>
  <si>
    <t>CC</t>
  </si>
  <si>
    <t>Special / Contracted Employee</t>
  </si>
  <si>
    <t>Line 3 - 
Support Staff</t>
  </si>
  <si>
    <t>DD</t>
  </si>
  <si>
    <t>Fringe 35.55% AA + 2.44% CC (D09)</t>
  </si>
  <si>
    <t>Line 4 - 
Stipends</t>
  </si>
  <si>
    <r>
      <t>Health &amp; Welfare (D08) (</t>
    </r>
    <r>
      <rPr>
        <b/>
        <sz val="8"/>
        <color theme="1"/>
        <rFont val="Calibri"/>
        <family val="2"/>
        <scheme val="minor"/>
      </rPr>
      <t>Com College ONLY</t>
    </r>
    <r>
      <rPr>
        <b/>
        <sz val="11"/>
        <color theme="1"/>
        <rFont val="Calibri"/>
        <family val="2"/>
        <scheme val="minor"/>
      </rPr>
      <t>)</t>
    </r>
  </si>
  <si>
    <t>Line 5 - Fringe</t>
  </si>
  <si>
    <t>EE</t>
  </si>
  <si>
    <t>Admin Expenses</t>
  </si>
  <si>
    <t>Line 6 - 
Contractual Services</t>
  </si>
  <si>
    <t>HH, CC, MM and/or LL</t>
  </si>
  <si>
    <t>Indirect Cost (Cannot Exceed the value in cell F6)</t>
  </si>
  <si>
    <t>Line 7 - Supplies*</t>
  </si>
  <si>
    <t>EE, FF and/or UU</t>
  </si>
  <si>
    <t>FF</t>
  </si>
  <si>
    <t>Programmatic Supplies</t>
  </si>
  <si>
    <t>Line 8 - Travel**</t>
  </si>
  <si>
    <t>BB and/or EE</t>
  </si>
  <si>
    <t>HH</t>
  </si>
  <si>
    <t>Contractual Services</t>
  </si>
  <si>
    <t>Line 9 - 
Other Costs</t>
  </si>
  <si>
    <t>could be any Object Class</t>
  </si>
  <si>
    <t>KK</t>
  </si>
  <si>
    <t>Line 10 - Indirect</t>
  </si>
  <si>
    <t>LL</t>
  </si>
  <si>
    <t>Equipment Lease/Maintenance</t>
  </si>
  <si>
    <t>Line 11 - 
Equipment</t>
  </si>
  <si>
    <t>KK or UU</t>
  </si>
  <si>
    <t>MM</t>
  </si>
  <si>
    <t>Purchased Client Human &amp; Social Services and Non-Human Services</t>
  </si>
  <si>
    <t>UU</t>
  </si>
  <si>
    <t>IT Expenses (hardware/software/contracts)</t>
  </si>
  <si>
    <t>Supplies - Line 7*</t>
  </si>
  <si>
    <t>Travel - Line 8**</t>
  </si>
  <si>
    <t>EE for office supplies</t>
  </si>
  <si>
    <t>EE - Payments made to Vendor on behalf of staff</t>
  </si>
  <si>
    <t>FF for books &amp; edu. materials</t>
  </si>
  <si>
    <t>BB - Employee Reimbursement</t>
  </si>
  <si>
    <t>UU for IT hardware/software</t>
  </si>
  <si>
    <t>Employee Contracted Service</t>
  </si>
  <si>
    <t>IT Hardware and Software</t>
  </si>
  <si>
    <t>ISA Budget:</t>
  </si>
  <si>
    <t>EdGrants Budget:</t>
  </si>
  <si>
    <t>Difference to equal ZERO</t>
  </si>
  <si>
    <t>Costs exluded from IDC calcuation</t>
  </si>
  <si>
    <t>Approved indirect cost rate</t>
  </si>
  <si>
    <t>Contracts &amp; sub grants costs over $25,000</t>
  </si>
  <si>
    <t>PROPOSED Fringe Rate
37.99% AA + 2.44%CC</t>
  </si>
  <si>
    <t xml:space="preserve">Line 10 Sub-Total (Enter indirect) </t>
  </si>
  <si>
    <t>Administrative Related PD</t>
  </si>
  <si>
    <t>Workforce Equip</t>
  </si>
  <si>
    <t>PROPOSED Fringe Rate
2.44% AA + 2.44%CC</t>
  </si>
  <si>
    <t>Number of Match ABE Seats</t>
  </si>
  <si>
    <t>Number of Match ESOL Seats</t>
  </si>
  <si>
    <t>MA1</t>
  </si>
  <si>
    <t>MA2</t>
  </si>
  <si>
    <t>MA3</t>
  </si>
  <si>
    <t>MA4</t>
  </si>
  <si>
    <t>MA5</t>
  </si>
  <si>
    <t>MA6</t>
  </si>
  <si>
    <t>MA7</t>
  </si>
  <si>
    <t>MA8</t>
  </si>
  <si>
    <t>MA9</t>
  </si>
  <si>
    <t>MA10</t>
  </si>
  <si>
    <t>MA11</t>
  </si>
  <si>
    <t>MA12</t>
  </si>
  <si>
    <t>MA13</t>
  </si>
  <si>
    <t>MA14</t>
  </si>
  <si>
    <t>MA15</t>
  </si>
  <si>
    <t>MA16</t>
  </si>
  <si>
    <t>MA17</t>
  </si>
  <si>
    <t>MA18</t>
  </si>
  <si>
    <t>MA19</t>
  </si>
  <si>
    <t>MA20</t>
  </si>
  <si>
    <t>ME1</t>
  </si>
  <si>
    <t>ME2</t>
  </si>
  <si>
    <t>ME3</t>
  </si>
  <si>
    <t>ME4</t>
  </si>
  <si>
    <t>ME5</t>
  </si>
  <si>
    <t>ME6</t>
  </si>
  <si>
    <t>ME7</t>
  </si>
  <si>
    <t>ME8</t>
  </si>
  <si>
    <t>ME9</t>
  </si>
  <si>
    <t>ME10</t>
  </si>
  <si>
    <t>ME11</t>
  </si>
  <si>
    <t>ME12</t>
  </si>
  <si>
    <t>ME13</t>
  </si>
  <si>
    <t>ME14</t>
  </si>
  <si>
    <t>ME15</t>
  </si>
  <si>
    <t>ME16</t>
  </si>
  <si>
    <t>ME17</t>
  </si>
  <si>
    <t>ME18</t>
  </si>
  <si>
    <t>ME19</t>
  </si>
  <si>
    <t>ME20</t>
  </si>
  <si>
    <t>MATCH CLASS PLAN SUMMARY</t>
  </si>
  <si>
    <t>Seats and Costs Generated from Match ABE Class Plan</t>
  </si>
  <si>
    <t>Seats and Costs Generated from Match ESOL Class Plan</t>
  </si>
  <si>
    <t>Average Cost Per Match Seat</t>
  </si>
  <si>
    <t>Request</t>
  </si>
  <si>
    <t>FY20 PROPOSED BUDGET NARRATIVE</t>
  </si>
  <si>
    <t>3 ESOL Teachers</t>
  </si>
  <si>
    <t>Advisor</t>
  </si>
  <si>
    <t>Maximum amount that can be used for indirect overall</t>
  </si>
  <si>
    <t>Lines 1 -9, 11 Sub-total - exclusions</t>
  </si>
  <si>
    <t>FY20 Sub Grant Proposed Budget Narrative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</si>
</sst>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0_);[Red]\(&quot;$&quot;#,##0\)"/>
    <numFmt numFmtId="7" formatCode="&quot;$&quot;#,##0.00_);\(&quot;$&quot;#,##0.00\)"/>
    <numFmt numFmtId="42" formatCode="_(&quot;$&quot;* #,##0_);_(&quot;$&quot;* \(#,##0\);_(&quot;$&quot;* &quot;-&quot;_);_(@_)"/>
    <numFmt numFmtId="44" formatCode="_(&quot;$&quot;* #,##0.00_);_(&quot;$&quot;* \(#,##0.00\);_(&quot;$&quot;* &quot;-&quot;??_);_(@_)"/>
    <numFmt numFmtId="43" formatCode="_(* #,##0.00_);_(* \(#,##0.00\);_(* &quot;-&quot;??_);_(@_)"/>
    <numFmt numFmtId="164" formatCode="&quot;$&quot;#,##0.00"/>
    <numFmt numFmtId="165" formatCode="&quot;$&quot;#,##0"/>
    <numFmt numFmtId="166" formatCode="_(&quot;$&quot;* #,##0_);_(&quot;$&quot;* \(#,##0\);_(&quot;$&quot;* &quot;-&quot;??_);_(@_)"/>
    <numFmt numFmtId="167" formatCode="_(* #,##0_);_(* \(#,##0\);_(* &quot;-&quot;??_);_(@_)"/>
    <numFmt numFmtId="168" formatCode="_([$$-409]* #,##0_);_([$$-409]* \(#,##0\);_([$$-409]* &quot;-&quot;??_);_(@_)"/>
    <numFmt numFmtId="169" formatCode="0.0000"/>
  </numFmts>
  <fonts count="57" x14ac:knownFonts="1">
    <font>
      <sz val="11"/>
      <color theme="1"/>
      <name val="Calibri"/>
      <family val="2"/>
      <scheme val="minor"/>
    </font>
    <font>
      <b/>
      <sz val="11"/>
      <color theme="1"/>
      <name val="Calibri"/>
      <family val="2"/>
      <scheme val="minor"/>
    </font>
    <font>
      <sz val="11"/>
      <color theme="1"/>
      <name val="Calibri"/>
      <family val="2"/>
      <scheme val="minor"/>
    </font>
    <font>
      <b/>
      <sz val="9"/>
      <color indexed="81"/>
      <name val="Tahoma"/>
      <family val="2"/>
    </font>
    <font>
      <sz val="9"/>
      <color indexed="81"/>
      <name val="Tahoma"/>
      <family val="2"/>
    </font>
    <font>
      <sz val="10"/>
      <color theme="1"/>
      <name val="Calibri"/>
      <family val="2"/>
      <scheme val="minor"/>
    </font>
    <font>
      <b/>
      <sz val="11"/>
      <color rgb="FF3F3F3F"/>
      <name val="Calibri"/>
      <family val="2"/>
      <scheme val="minor"/>
    </font>
    <font>
      <b/>
      <sz val="14"/>
      <color theme="1"/>
      <name val="Calibri"/>
      <family val="2"/>
      <scheme val="minor"/>
    </font>
    <font>
      <i/>
      <sz val="11"/>
      <color rgb="FF7F7F7F"/>
      <name val="Calibri"/>
      <family val="2"/>
      <scheme val="minor"/>
    </font>
    <font>
      <sz val="16"/>
      <color theme="1"/>
      <name val="Calibri"/>
      <family val="2"/>
    </font>
    <font>
      <b/>
      <sz val="11"/>
      <color rgb="FF000000"/>
      <name val="Calibri"/>
      <family val="2"/>
      <scheme val="minor"/>
    </font>
    <font>
      <sz val="10"/>
      <color rgb="FF000000"/>
      <name val="Calibri"/>
      <family val="2"/>
      <scheme val="minor"/>
    </font>
    <font>
      <sz val="11"/>
      <color theme="0"/>
      <name val="Calibri"/>
      <family val="2"/>
      <scheme val="minor"/>
    </font>
    <font>
      <b/>
      <sz val="12"/>
      <color theme="1"/>
      <name val="Calibri"/>
      <family val="2"/>
      <scheme val="minor"/>
    </font>
    <font>
      <b/>
      <sz val="12"/>
      <name val="Calibri"/>
      <family val="2"/>
      <scheme val="minor"/>
    </font>
    <font>
      <sz val="12"/>
      <name val="Calibri"/>
      <family val="2"/>
      <scheme val="minor"/>
    </font>
    <font>
      <b/>
      <sz val="14"/>
      <name val="Calibri"/>
      <family val="2"/>
      <scheme val="minor"/>
    </font>
    <font>
      <i/>
      <sz val="11"/>
      <color theme="1"/>
      <name val="Arial Narrow"/>
      <family val="2"/>
    </font>
    <font>
      <b/>
      <sz val="12"/>
      <name val="Arial Narrow"/>
      <family val="2"/>
    </font>
    <font>
      <i/>
      <sz val="11"/>
      <name val="Arial Narrow"/>
      <family val="2"/>
    </font>
    <font>
      <sz val="10"/>
      <name val="Arial"/>
      <family val="2"/>
    </font>
    <font>
      <sz val="10"/>
      <name val="Arial"/>
      <family val="2"/>
    </font>
    <font>
      <b/>
      <sz val="12"/>
      <name val="Arial"/>
      <family val="2"/>
    </font>
    <font>
      <b/>
      <sz val="10"/>
      <name val="Arial"/>
      <family val="2"/>
    </font>
    <font>
      <b/>
      <i/>
      <sz val="10"/>
      <name val="Arial"/>
      <family val="2"/>
    </font>
    <font>
      <sz val="8"/>
      <name val="Arial"/>
      <family val="2"/>
    </font>
    <font>
      <sz val="18"/>
      <name val="Arial"/>
      <family val="2"/>
    </font>
    <font>
      <sz val="11"/>
      <color theme="1"/>
      <name val="Calibri"/>
      <family val="2"/>
    </font>
    <font>
      <b/>
      <sz val="11"/>
      <name val="Calibri"/>
      <family val="2"/>
      <scheme val="minor"/>
    </font>
    <font>
      <sz val="10"/>
      <name val="Calibri"/>
      <family val="2"/>
      <scheme val="minor"/>
    </font>
    <font>
      <sz val="12"/>
      <color theme="1"/>
      <name val="Calibri"/>
      <family val="2"/>
      <scheme val="minor"/>
    </font>
    <font>
      <b/>
      <sz val="10"/>
      <name val="Arial Narrow"/>
      <family val="2"/>
    </font>
    <font>
      <b/>
      <sz val="14"/>
      <color rgb="FF000000"/>
      <name val="Calibri"/>
      <family val="2"/>
    </font>
    <font>
      <b/>
      <sz val="16"/>
      <color rgb="FF000000"/>
      <name val="Calibri"/>
      <family val="2"/>
    </font>
    <font>
      <b/>
      <sz val="13"/>
      <name val="Calibri"/>
      <family val="2"/>
      <scheme val="minor"/>
    </font>
    <font>
      <sz val="11"/>
      <name val="Calibri"/>
      <family val="2"/>
      <scheme val="minor"/>
    </font>
    <font>
      <sz val="10.5"/>
      <name val="Calibri"/>
      <family val="2"/>
      <scheme val="minor"/>
    </font>
    <font>
      <sz val="10.5"/>
      <color theme="1"/>
      <name val="Calibri"/>
      <family val="2"/>
      <scheme val="minor"/>
    </font>
    <font>
      <b/>
      <sz val="10.5"/>
      <name val="Calibri"/>
      <family val="2"/>
      <scheme val="minor"/>
    </font>
    <font>
      <i/>
      <sz val="11"/>
      <name val="Calibri"/>
      <family val="2"/>
      <scheme val="minor"/>
    </font>
    <font>
      <i/>
      <sz val="11"/>
      <color theme="1"/>
      <name val="Calibri"/>
      <family val="2"/>
      <scheme val="minor"/>
    </font>
    <font>
      <i/>
      <sz val="10.5"/>
      <name val="Calibri"/>
      <family val="2"/>
      <scheme val="minor"/>
    </font>
    <font>
      <i/>
      <sz val="10.5"/>
      <color theme="1"/>
      <name val="Arial Narrow"/>
      <family val="2"/>
    </font>
    <font>
      <b/>
      <i/>
      <sz val="13"/>
      <name val="Calibri"/>
      <family val="2"/>
      <scheme val="minor"/>
    </font>
    <font>
      <strike/>
      <sz val="12"/>
      <name val="Calibri"/>
      <family val="2"/>
      <scheme val="minor"/>
    </font>
    <font>
      <b/>
      <strike/>
      <sz val="12"/>
      <color theme="1"/>
      <name val="Calibri"/>
      <family val="2"/>
      <scheme val="minor"/>
    </font>
    <font>
      <strike/>
      <sz val="12"/>
      <color theme="1"/>
      <name val="Calibri"/>
      <family val="2"/>
      <scheme val="minor"/>
    </font>
    <font>
      <i/>
      <sz val="11"/>
      <color rgb="FFFF0000"/>
      <name val="Calibri"/>
      <family val="2"/>
      <scheme val="minor"/>
    </font>
    <font>
      <sz val="11"/>
      <color rgb="FFFF0000"/>
      <name val="Calibri"/>
      <family val="2"/>
      <scheme val="minor"/>
    </font>
    <font>
      <u/>
      <sz val="11"/>
      <color theme="10"/>
      <name val="Calibri"/>
      <family val="2"/>
    </font>
    <font>
      <b/>
      <u/>
      <sz val="12"/>
      <color theme="10"/>
      <name val="Calibri"/>
      <family val="2"/>
    </font>
    <font>
      <b/>
      <sz val="11"/>
      <color rgb="FFFF0000"/>
      <name val="Calibri"/>
      <family val="2"/>
      <scheme val="minor"/>
    </font>
    <font>
      <b/>
      <u/>
      <sz val="11"/>
      <color theme="10"/>
      <name val="Calibri"/>
      <family val="2"/>
      <scheme val="minor"/>
    </font>
    <font>
      <b/>
      <sz val="11"/>
      <color rgb="FF7030A0"/>
      <name val="Calibri"/>
      <family val="2"/>
      <scheme val="minor"/>
    </font>
    <font>
      <b/>
      <sz val="8"/>
      <color theme="1"/>
      <name val="Calibri"/>
      <family val="2"/>
      <scheme val="minor"/>
    </font>
    <font>
      <b/>
      <sz val="10"/>
      <color theme="1"/>
      <name val="Times New Roman"/>
      <family val="1"/>
    </font>
    <font>
      <sz val="10"/>
      <color theme="1"/>
      <name val="Times New Roman"/>
      <family val="1"/>
    </font>
  </fonts>
  <fills count="22">
    <fill>
      <patternFill patternType="none"/>
    </fill>
    <fill>
      <patternFill patternType="gray125"/>
    </fill>
    <fill>
      <patternFill patternType="solid">
        <fgColor theme="0" tint="-0.14999847407452621"/>
        <bgColor indexed="64"/>
      </patternFill>
    </fill>
    <fill>
      <patternFill patternType="solid">
        <fgColor theme="6" tint="0.39997558519241921"/>
        <bgColor indexed="64"/>
      </patternFill>
    </fill>
    <fill>
      <patternFill patternType="solid">
        <fgColor theme="0"/>
        <bgColor indexed="64"/>
      </patternFill>
    </fill>
    <fill>
      <patternFill patternType="solid">
        <fgColor rgb="FFF2F2F2"/>
      </patternFill>
    </fill>
    <fill>
      <patternFill patternType="solid">
        <fgColor theme="3" tint="0.79998168889431442"/>
        <bgColor indexed="64"/>
      </patternFill>
    </fill>
    <fill>
      <patternFill patternType="solid">
        <fgColor theme="5"/>
      </patternFill>
    </fill>
    <fill>
      <patternFill patternType="solid">
        <fgColor theme="6" tint="0.79998168889431442"/>
        <bgColor indexed="64"/>
      </patternFill>
    </fill>
    <fill>
      <patternFill patternType="solid">
        <fgColor indexed="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rgb="FFFFFF00"/>
        <bgColor indexed="64"/>
      </patternFill>
    </fill>
    <fill>
      <patternFill patternType="solid">
        <fgColor theme="0" tint="-4.9989318521683403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rgb="FFFFFFCC"/>
        <bgColor indexed="64"/>
      </patternFill>
    </fill>
    <fill>
      <patternFill patternType="solid">
        <fgColor rgb="FFD9D9D9"/>
        <bgColor indexed="64"/>
      </patternFill>
    </fill>
    <fill>
      <patternFill patternType="solid">
        <fgColor theme="1"/>
        <bgColor indexed="64"/>
      </patternFill>
    </fill>
  </fills>
  <borders count="4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bottom style="thin">
        <color indexed="64"/>
      </bottom>
      <diagonal/>
    </border>
    <border>
      <left style="medium">
        <color auto="1"/>
      </left>
      <right/>
      <top style="medium">
        <color auto="1"/>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bottom style="medium">
        <color indexed="64"/>
      </bottom>
      <diagonal/>
    </border>
  </borders>
  <cellStyleXfs count="11">
    <xf numFmtId="0" fontId="0" fillId="0" borderId="0"/>
    <xf numFmtId="0" fontId="6" fillId="5" borderId="7" applyNumberFormat="0" applyAlignment="0" applyProtection="0"/>
    <xf numFmtId="0" fontId="1" fillId="0" borderId="8" applyNumberFormat="0" applyFill="0" applyAlignment="0" applyProtection="0"/>
    <xf numFmtId="0" fontId="8" fillId="0" borderId="0" applyNumberFormat="0" applyFill="0" applyBorder="0" applyAlignment="0" applyProtection="0"/>
    <xf numFmtId="0" fontId="12" fillId="7" borderId="0" applyNumberFormat="0" applyBorder="0" applyAlignment="0" applyProtection="0"/>
    <xf numFmtId="9"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0" fontId="20" fillId="0" borderId="0"/>
    <xf numFmtId="9" fontId="20" fillId="0" borderId="0" applyFont="0" applyFill="0" applyBorder="0" applyAlignment="0" applyProtection="0"/>
    <xf numFmtId="0" fontId="49" fillId="0" borderId="0" applyNumberFormat="0" applyFill="0" applyBorder="0" applyAlignment="0" applyProtection="0">
      <alignment vertical="top"/>
      <protection locked="0"/>
    </xf>
  </cellStyleXfs>
  <cellXfs count="596">
    <xf numFmtId="0" fontId="0" fillId="0" borderId="0" xfId="0"/>
    <xf numFmtId="164" fontId="0" fillId="0" borderId="0" xfId="0" applyNumberFormat="1"/>
    <xf numFmtId="2" fontId="0" fillId="0" borderId="0" xfId="0" applyNumberFormat="1"/>
    <xf numFmtId="10" fontId="0" fillId="0" borderId="0" xfId="0" applyNumberFormat="1"/>
    <xf numFmtId="0" fontId="5" fillId="0" borderId="0" xfId="0" applyFont="1"/>
    <xf numFmtId="0" fontId="9" fillId="0" borderId="0" xfId="0" applyFont="1"/>
    <xf numFmtId="0" fontId="5" fillId="0" borderId="0" xfId="0" applyFont="1" applyBorder="1"/>
    <xf numFmtId="165" fontId="0" fillId="0" borderId="0" xfId="0" applyNumberFormat="1" applyAlignment="1">
      <alignment horizontal="center"/>
    </xf>
    <xf numFmtId="165" fontId="0" fillId="0" borderId="0" xfId="0" applyNumberFormat="1"/>
    <xf numFmtId="2" fontId="11" fillId="0" borderId="4" xfId="0" applyNumberFormat="1" applyFont="1" applyFill="1" applyBorder="1" applyAlignment="1" applyProtection="1">
      <alignment horizontal="right"/>
      <protection locked="0"/>
    </xf>
    <xf numFmtId="2" fontId="11" fillId="0" borderId="4" xfId="0" applyNumberFormat="1" applyFont="1" applyBorder="1" applyAlignment="1" applyProtection="1">
      <alignment horizontal="right"/>
      <protection locked="0"/>
    </xf>
    <xf numFmtId="2" fontId="0" fillId="0" borderId="0" xfId="0" applyNumberFormat="1" applyAlignment="1">
      <alignment horizontal="center"/>
    </xf>
    <xf numFmtId="0" fontId="0" fillId="0" borderId="0" xfId="0" applyAlignment="1">
      <alignment horizontal="center"/>
    </xf>
    <xf numFmtId="0" fontId="0" fillId="0" borderId="0" xfId="0" applyAlignment="1"/>
    <xf numFmtId="0" fontId="20" fillId="0" borderId="0" xfId="8" applyProtection="1"/>
    <xf numFmtId="0" fontId="21" fillId="0" borderId="0" xfId="8" applyFont="1" applyProtection="1"/>
    <xf numFmtId="0" fontId="21" fillId="0" borderId="0" xfId="8" applyFont="1" applyFill="1" applyBorder="1" applyProtection="1"/>
    <xf numFmtId="0" fontId="20" fillId="0" borderId="0" xfId="8" applyFill="1" applyBorder="1" applyProtection="1"/>
    <xf numFmtId="0" fontId="21" fillId="11" borderId="14" xfId="8" applyFont="1" applyFill="1" applyBorder="1" applyProtection="1"/>
    <xf numFmtId="0" fontId="20" fillId="11" borderId="9" xfId="8" applyFill="1" applyBorder="1" applyProtection="1"/>
    <xf numFmtId="0" fontId="20" fillId="11" borderId="13" xfId="8" applyFill="1" applyBorder="1" applyProtection="1"/>
    <xf numFmtId="0" fontId="21" fillId="11" borderId="12" xfId="8" applyFont="1" applyFill="1" applyBorder="1" applyProtection="1"/>
    <xf numFmtId="165" fontId="23" fillId="12" borderId="4" xfId="8" applyNumberFormat="1" applyFont="1" applyFill="1" applyBorder="1" applyAlignment="1" applyProtection="1">
      <alignment horizontal="center"/>
    </xf>
    <xf numFmtId="0" fontId="23" fillId="12" borderId="4" xfId="8" applyFont="1" applyFill="1" applyBorder="1" applyProtection="1"/>
    <xf numFmtId="0" fontId="20" fillId="11" borderId="17" xfId="8" applyFill="1" applyBorder="1" applyProtection="1"/>
    <xf numFmtId="165" fontId="21" fillId="0" borderId="4" xfId="8" applyNumberFormat="1" applyFont="1" applyBorder="1" applyAlignment="1" applyProtection="1">
      <alignment horizontal="center"/>
    </xf>
    <xf numFmtId="0" fontId="21" fillId="0" borderId="4" xfId="8" applyFont="1" applyBorder="1" applyProtection="1"/>
    <xf numFmtId="0" fontId="21" fillId="10" borderId="4" xfId="8" applyFont="1" applyFill="1" applyBorder="1" applyAlignment="1" applyProtection="1">
      <alignment horizontal="center"/>
      <protection locked="0"/>
    </xf>
    <xf numFmtId="169" fontId="21" fillId="0" borderId="4" xfId="8" applyNumberFormat="1" applyFont="1" applyBorder="1" applyAlignment="1" applyProtection="1">
      <alignment horizontal="center"/>
    </xf>
    <xf numFmtId="165" fontId="21" fillId="10" borderId="4" xfId="8" applyNumberFormat="1" applyFont="1" applyFill="1" applyBorder="1" applyAlignment="1" applyProtection="1">
      <alignment horizontal="center"/>
      <protection locked="0"/>
    </xf>
    <xf numFmtId="0" fontId="21" fillId="11" borderId="6" xfId="8" applyFont="1" applyFill="1" applyBorder="1" applyAlignment="1" applyProtection="1">
      <alignment horizontal="center"/>
    </xf>
    <xf numFmtId="0" fontId="23" fillId="0" borderId="4" xfId="8" applyFont="1" applyBorder="1" applyAlignment="1" applyProtection="1">
      <alignment horizontal="center"/>
    </xf>
    <xf numFmtId="0" fontId="21" fillId="11" borderId="16" xfId="8" applyFont="1" applyFill="1" applyBorder="1" applyAlignment="1" applyProtection="1">
      <alignment horizontal="center"/>
    </xf>
    <xf numFmtId="0" fontId="24" fillId="11" borderId="13" xfId="8" applyFont="1" applyFill="1" applyBorder="1" applyProtection="1"/>
    <xf numFmtId="0" fontId="21" fillId="11" borderId="5" xfId="8" applyFont="1" applyFill="1" applyBorder="1" applyAlignment="1" applyProtection="1">
      <alignment horizontal="center"/>
    </xf>
    <xf numFmtId="0" fontId="21" fillId="11" borderId="11" xfId="8" applyFont="1" applyFill="1" applyBorder="1" applyProtection="1"/>
    <xf numFmtId="0" fontId="21" fillId="11" borderId="10" xfId="8" applyFont="1" applyFill="1" applyBorder="1" applyProtection="1"/>
    <xf numFmtId="0" fontId="21" fillId="0" borderId="0" xfId="8" applyFont="1" applyBorder="1" applyProtection="1"/>
    <xf numFmtId="0" fontId="21" fillId="0" borderId="0" xfId="8" applyFont="1" applyBorder="1" applyAlignment="1" applyProtection="1">
      <alignment horizontal="center"/>
    </xf>
    <xf numFmtId="10" fontId="21" fillId="10" borderId="4" xfId="9" applyNumberFormat="1" applyFont="1" applyFill="1" applyBorder="1" applyAlignment="1" applyProtection="1">
      <alignment horizontal="center"/>
      <protection locked="0"/>
    </xf>
    <xf numFmtId="10" fontId="21" fillId="0" borderId="4" xfId="8" applyNumberFormat="1" applyFont="1" applyBorder="1" applyAlignment="1" applyProtection="1">
      <alignment horizontal="center"/>
    </xf>
    <xf numFmtId="0" fontId="25" fillId="0" borderId="0" xfId="8" applyFont="1" applyBorder="1" applyAlignment="1" applyProtection="1">
      <alignment horizontal="left"/>
    </xf>
    <xf numFmtId="0" fontId="25" fillId="0" borderId="17" xfId="8" applyFont="1" applyBorder="1" applyAlignment="1" applyProtection="1">
      <alignment horizontal="left"/>
    </xf>
    <xf numFmtId="0" fontId="20" fillId="11" borderId="15" xfId="8" applyFill="1" applyBorder="1" applyProtection="1"/>
    <xf numFmtId="0" fontId="20" fillId="11" borderId="10" xfId="8" applyFill="1" applyBorder="1" applyProtection="1"/>
    <xf numFmtId="0" fontId="26" fillId="11" borderId="15" xfId="8" applyFont="1" applyFill="1" applyBorder="1" applyProtection="1"/>
    <xf numFmtId="0" fontId="17" fillId="0" borderId="0" xfId="0" applyFont="1" applyFill="1" applyBorder="1" applyAlignment="1" applyProtection="1">
      <alignment horizontal="left"/>
      <protection locked="0"/>
    </xf>
    <xf numFmtId="0" fontId="11" fillId="0" borderId="3" xfId="0" applyFont="1" applyFill="1" applyBorder="1" applyAlignment="1" applyProtection="1">
      <alignment wrapText="1"/>
      <protection locked="0"/>
    </xf>
    <xf numFmtId="0" fontId="0" fillId="0" borderId="0" xfId="0" applyBorder="1"/>
    <xf numFmtId="0" fontId="1" fillId="0" borderId="0" xfId="0" applyFont="1" applyAlignment="1"/>
    <xf numFmtId="0" fontId="27" fillId="0" borderId="0" xfId="0" applyFont="1"/>
    <xf numFmtId="0" fontId="0" fillId="6" borderId="21" xfId="0" applyFont="1" applyFill="1" applyBorder="1" applyAlignment="1">
      <alignment horizontal="center" vertical="center"/>
    </xf>
    <xf numFmtId="0" fontId="1" fillId="6" borderId="22" xfId="0" applyFont="1" applyFill="1" applyBorder="1" applyAlignment="1">
      <alignment horizontal="center" vertical="center"/>
    </xf>
    <xf numFmtId="0" fontId="0" fillId="6" borderId="23" xfId="0" applyFont="1" applyFill="1" applyBorder="1" applyAlignment="1">
      <alignment horizontal="center" vertical="center" wrapText="1"/>
    </xf>
    <xf numFmtId="0" fontId="0" fillId="6" borderId="24"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 fillId="6" borderId="25" xfId="0" applyFont="1" applyFill="1" applyBorder="1" applyAlignment="1">
      <alignment horizontal="left" vertical="center"/>
    </xf>
    <xf numFmtId="0" fontId="1" fillId="6" borderId="26" xfId="0" applyFont="1" applyFill="1" applyBorder="1" applyAlignment="1">
      <alignment horizontal="center" vertical="center"/>
    </xf>
    <xf numFmtId="0" fontId="5" fillId="0" borderId="29" xfId="0" applyFont="1" applyFill="1" applyBorder="1" applyAlignment="1">
      <alignment horizontal="center"/>
    </xf>
    <xf numFmtId="0" fontId="11" fillId="0" borderId="31" xfId="0" applyFont="1" applyFill="1" applyBorder="1" applyAlignment="1" applyProtection="1">
      <alignment wrapText="1"/>
      <protection locked="0"/>
    </xf>
    <xf numFmtId="2" fontId="5" fillId="0" borderId="30" xfId="0" applyNumberFormat="1" applyFont="1" applyBorder="1" applyProtection="1">
      <protection locked="0"/>
    </xf>
    <xf numFmtId="2" fontId="11" fillId="0" borderId="30" xfId="0" applyNumberFormat="1" applyFont="1" applyBorder="1" applyAlignment="1" applyProtection="1">
      <alignment horizontal="right"/>
      <protection locked="0"/>
    </xf>
    <xf numFmtId="0" fontId="5" fillId="0" borderId="33" xfId="0" applyFont="1" applyFill="1" applyBorder="1" applyAlignment="1">
      <alignment horizontal="center"/>
    </xf>
    <xf numFmtId="0" fontId="11" fillId="0" borderId="11" xfId="0" applyFont="1" applyFill="1" applyBorder="1" applyAlignment="1" applyProtection="1">
      <alignment wrapText="1"/>
      <protection locked="0"/>
    </xf>
    <xf numFmtId="2" fontId="11" fillId="0" borderId="5" xfId="0" applyNumberFormat="1" applyFont="1" applyFill="1" applyBorder="1" applyAlignment="1" applyProtection="1">
      <alignment horizontal="right"/>
      <protection locked="0"/>
    </xf>
    <xf numFmtId="2" fontId="11" fillId="0" borderId="5" xfId="0" applyNumberFormat="1" applyFont="1" applyBorder="1" applyAlignment="1" applyProtection="1">
      <alignment horizontal="right"/>
      <protection locked="0"/>
    </xf>
    <xf numFmtId="0" fontId="7" fillId="6" borderId="0" xfId="0" applyFont="1" applyFill="1" applyBorder="1" applyAlignment="1">
      <alignment horizontal="center" vertical="center"/>
    </xf>
    <xf numFmtId="0" fontId="7" fillId="6" borderId="22" xfId="0" applyFont="1" applyFill="1" applyBorder="1" applyAlignment="1">
      <alignment horizontal="center" vertical="center"/>
    </xf>
    <xf numFmtId="0" fontId="0" fillId="6" borderId="35" xfId="0" applyFont="1" applyFill="1" applyBorder="1" applyAlignment="1">
      <alignment horizontal="center" vertical="center" wrapText="1"/>
    </xf>
    <xf numFmtId="0" fontId="1" fillId="6" borderId="0" xfId="0" applyFont="1" applyFill="1" applyBorder="1" applyAlignment="1">
      <alignment horizontal="left" vertical="center"/>
    </xf>
    <xf numFmtId="2" fontId="29" fillId="8" borderId="28" xfId="0" applyNumberFormat="1" applyFont="1" applyFill="1" applyBorder="1" applyAlignment="1">
      <alignment horizontal="right"/>
    </xf>
    <xf numFmtId="2" fontId="29" fillId="8" borderId="34" xfId="0" applyNumberFormat="1" applyFont="1" applyFill="1" applyBorder="1" applyAlignment="1">
      <alignment horizontal="right"/>
    </xf>
    <xf numFmtId="2" fontId="29" fillId="8" borderId="32" xfId="0" applyNumberFormat="1" applyFont="1" applyFill="1" applyBorder="1" applyAlignment="1">
      <alignment horizontal="right"/>
    </xf>
    <xf numFmtId="0" fontId="1" fillId="13" borderId="21" xfId="0" applyFont="1" applyFill="1" applyBorder="1" applyAlignment="1">
      <alignment horizontal="center"/>
    </xf>
    <xf numFmtId="0" fontId="1" fillId="13" borderId="6" xfId="0" applyFont="1" applyFill="1" applyBorder="1" applyAlignment="1">
      <alignment horizontal="center" wrapText="1"/>
    </xf>
    <xf numFmtId="0" fontId="10" fillId="13" borderId="14" xfId="0" applyFont="1" applyFill="1" applyBorder="1" applyAlignment="1" applyProtection="1">
      <alignment horizontal="center" wrapText="1"/>
      <protection locked="0"/>
    </xf>
    <xf numFmtId="2" fontId="10" fillId="13" borderId="6" xfId="0" applyNumberFormat="1" applyFont="1" applyFill="1" applyBorder="1" applyAlignment="1" applyProtection="1">
      <alignment horizontal="center" wrapText="1"/>
      <protection locked="0"/>
    </xf>
    <xf numFmtId="2" fontId="10" fillId="13" borderId="27" xfId="0" applyNumberFormat="1" applyFont="1" applyFill="1" applyBorder="1" applyAlignment="1" applyProtection="1">
      <alignment horizontal="center" wrapText="1"/>
      <protection locked="0"/>
    </xf>
    <xf numFmtId="0" fontId="0" fillId="0" borderId="0" xfId="0" applyFill="1"/>
    <xf numFmtId="42" fontId="31" fillId="3" borderId="4" xfId="6" applyNumberFormat="1" applyFont="1" applyFill="1" applyBorder="1" applyAlignment="1">
      <alignment horizontal="left" wrapText="1"/>
    </xf>
    <xf numFmtId="42" fontId="31" fillId="3" borderId="4" xfId="6" applyNumberFormat="1" applyFont="1" applyFill="1" applyBorder="1"/>
    <xf numFmtId="0" fontId="10" fillId="14" borderId="5" xfId="0" applyFont="1" applyFill="1" applyBorder="1" applyAlignment="1">
      <alignment horizontal="center" vertical="center" wrapText="1"/>
    </xf>
    <xf numFmtId="165" fontId="1" fillId="14" borderId="4" xfId="0" applyNumberFormat="1" applyFont="1" applyFill="1" applyBorder="1" applyAlignment="1">
      <alignment horizontal="center" vertical="center"/>
    </xf>
    <xf numFmtId="0" fontId="0" fillId="0" borderId="0" xfId="0" applyFont="1" applyAlignment="1">
      <alignment horizontal="center" vertical="top"/>
    </xf>
    <xf numFmtId="0" fontId="10" fillId="15" borderId="4" xfId="0" applyFont="1" applyFill="1" applyBorder="1" applyAlignment="1">
      <alignment horizontal="center" vertical="center" wrapText="1"/>
    </xf>
    <xf numFmtId="165" fontId="1" fillId="15" borderId="4" xfId="0" applyNumberFormat="1" applyFont="1" applyFill="1" applyBorder="1" applyAlignment="1">
      <alignment horizontal="center" vertical="center"/>
    </xf>
    <xf numFmtId="0" fontId="0" fillId="0" borderId="0" xfId="0" applyFont="1"/>
    <xf numFmtId="0" fontId="5" fillId="2" borderId="4" xfId="0" applyFont="1" applyFill="1" applyBorder="1" applyAlignment="1">
      <alignment horizontal="center"/>
    </xf>
    <xf numFmtId="0" fontId="5" fillId="0" borderId="4" xfId="0" applyFont="1" applyBorder="1" applyProtection="1">
      <protection locked="0"/>
    </xf>
    <xf numFmtId="49" fontId="11" fillId="0" borderId="4" xfId="0" applyNumberFormat="1" applyFont="1" applyFill="1" applyBorder="1" applyAlignment="1" applyProtection="1">
      <alignment horizontal="right"/>
      <protection locked="0"/>
    </xf>
    <xf numFmtId="0" fontId="11" fillId="0" borderId="4" xfId="0" applyFont="1" applyFill="1" applyBorder="1" applyAlignment="1" applyProtection="1">
      <alignment horizontal="right"/>
      <protection locked="0"/>
    </xf>
    <xf numFmtId="0" fontId="11" fillId="0" borderId="4" xfId="0" applyFont="1" applyFill="1" applyBorder="1" applyAlignment="1" applyProtection="1">
      <alignment wrapText="1"/>
      <protection locked="0"/>
    </xf>
    <xf numFmtId="2" fontId="11" fillId="2" borderId="1" xfId="0" applyNumberFormat="1" applyFont="1" applyFill="1" applyBorder="1" applyAlignment="1">
      <alignment horizontal="right"/>
    </xf>
    <xf numFmtId="165" fontId="11" fillId="4" borderId="1" xfId="0" applyNumberFormat="1" applyFont="1" applyFill="1" applyBorder="1" applyAlignment="1" applyProtection="1">
      <alignment horizontal="right"/>
      <protection locked="0"/>
    </xf>
    <xf numFmtId="165" fontId="5" fillId="2" borderId="4" xfId="0" applyNumberFormat="1" applyFont="1" applyFill="1" applyBorder="1" applyAlignment="1">
      <alignment horizontal="right"/>
    </xf>
    <xf numFmtId="0" fontId="5" fillId="0" borderId="0" xfId="0" applyFont="1" applyFill="1"/>
    <xf numFmtId="49" fontId="5" fillId="0" borderId="4" xfId="0" applyNumberFormat="1" applyFont="1" applyBorder="1" applyAlignment="1" applyProtection="1">
      <alignment horizontal="right"/>
      <protection locked="0"/>
    </xf>
    <xf numFmtId="2" fontId="5" fillId="0" borderId="4" xfId="0" applyNumberFormat="1" applyFont="1" applyBorder="1" applyProtection="1">
      <protection locked="0"/>
    </xf>
    <xf numFmtId="49" fontId="11" fillId="0" borderId="4" xfId="0" applyNumberFormat="1" applyFont="1" applyFill="1" applyBorder="1" applyAlignment="1" applyProtection="1">
      <alignment horizontal="center"/>
      <protection locked="0"/>
    </xf>
    <xf numFmtId="0" fontId="11" fillId="0" borderId="4" xfId="0" applyFont="1" applyFill="1" applyBorder="1" applyAlignment="1" applyProtection="1">
      <alignment horizontal="center"/>
      <protection locked="0"/>
    </xf>
    <xf numFmtId="2" fontId="11" fillId="0" borderId="4" xfId="0" applyNumberFormat="1" applyFont="1" applyFill="1" applyBorder="1" applyAlignment="1" applyProtection="1">
      <alignment horizontal="center"/>
      <protection locked="0"/>
    </xf>
    <xf numFmtId="2" fontId="11" fillId="0" borderId="4" xfId="0" applyNumberFormat="1" applyFont="1" applyBorder="1" applyAlignment="1" applyProtection="1">
      <alignment horizontal="center"/>
      <protection locked="0"/>
    </xf>
    <xf numFmtId="49" fontId="0" fillId="0" borderId="0" xfId="0" applyNumberFormat="1" applyAlignment="1">
      <alignment horizontal="center"/>
    </xf>
    <xf numFmtId="0" fontId="0" fillId="0" borderId="0" xfId="0" applyAlignment="1">
      <alignment wrapText="1"/>
    </xf>
    <xf numFmtId="0" fontId="33" fillId="0" borderId="0" xfId="0" applyFont="1" applyFill="1" applyBorder="1" applyAlignment="1">
      <alignment vertical="center" wrapText="1"/>
    </xf>
    <xf numFmtId="0" fontId="0" fillId="0" borderId="0" xfId="0" applyFont="1" applyFill="1" applyAlignment="1">
      <alignment horizontal="center" vertical="top"/>
    </xf>
    <xf numFmtId="0" fontId="0" fillId="0" borderId="0" xfId="0" applyFont="1" applyFill="1"/>
    <xf numFmtId="49" fontId="5" fillId="0" borderId="4" xfId="0" applyNumberFormat="1" applyFont="1" applyBorder="1" applyAlignment="1" applyProtection="1">
      <alignment horizontal="center"/>
      <protection locked="0"/>
    </xf>
    <xf numFmtId="0" fontId="5" fillId="0" borderId="4" xfId="0" applyFont="1" applyBorder="1" applyAlignment="1" applyProtection="1">
      <alignment horizontal="center"/>
      <protection locked="0"/>
    </xf>
    <xf numFmtId="0" fontId="5" fillId="0" borderId="4" xfId="0" applyFont="1" applyBorder="1" applyAlignment="1" applyProtection="1">
      <alignment wrapText="1"/>
      <protection locked="0"/>
    </xf>
    <xf numFmtId="2" fontId="5" fillId="0" borderId="4" xfId="0" applyNumberFormat="1" applyFont="1" applyBorder="1" applyAlignment="1" applyProtection="1">
      <alignment horizontal="center"/>
      <protection locked="0"/>
    </xf>
    <xf numFmtId="0" fontId="5" fillId="0" borderId="0" xfId="0" applyFont="1" applyFill="1" applyBorder="1"/>
    <xf numFmtId="0" fontId="0" fillId="6" borderId="4" xfId="0" applyFill="1" applyBorder="1"/>
    <xf numFmtId="165" fontId="13" fillId="6" borderId="4" xfId="0" applyNumberFormat="1" applyFont="1" applyFill="1" applyBorder="1" applyAlignment="1">
      <alignment horizontal="left"/>
    </xf>
    <xf numFmtId="42" fontId="17" fillId="16" borderId="0" xfId="0" applyNumberFormat="1" applyFont="1" applyFill="1" applyBorder="1" applyAlignment="1" applyProtection="1">
      <alignment horizontal="left"/>
      <protection locked="0"/>
    </xf>
    <xf numFmtId="0" fontId="35" fillId="14" borderId="4" xfId="0" applyFont="1" applyFill="1" applyBorder="1" applyAlignment="1">
      <alignment horizontal="center" vertical="center" wrapText="1"/>
    </xf>
    <xf numFmtId="42" fontId="13" fillId="14" borderId="4" xfId="0" applyNumberFormat="1" applyFont="1" applyFill="1" applyBorder="1" applyAlignment="1">
      <alignment horizontal="right" wrapText="1"/>
    </xf>
    <xf numFmtId="42" fontId="14" fillId="8" borderId="4" xfId="0" applyNumberFormat="1" applyFont="1" applyFill="1" applyBorder="1" applyAlignment="1">
      <alignment horizontal="right" wrapText="1"/>
    </xf>
    <xf numFmtId="0" fontId="36" fillId="14" borderId="3"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1" fontId="36" fillId="0" borderId="4" xfId="0" applyNumberFormat="1" applyFont="1" applyFill="1" applyBorder="1" applyAlignment="1" applyProtection="1">
      <alignment horizontal="center" wrapText="1"/>
      <protection locked="0"/>
    </xf>
    <xf numFmtId="44" fontId="36" fillId="0" borderId="4" xfId="6" applyFont="1" applyFill="1" applyBorder="1" applyAlignment="1" applyProtection="1">
      <alignment horizontal="center" wrapText="1"/>
      <protection locked="0"/>
    </xf>
    <xf numFmtId="2" fontId="36" fillId="2" borderId="4" xfId="6" applyNumberFormat="1" applyFont="1" applyFill="1" applyBorder="1" applyAlignment="1" applyProtection="1">
      <alignment horizontal="center" wrapText="1"/>
      <protection locked="0"/>
    </xf>
    <xf numFmtId="42" fontId="36" fillId="2" borderId="4" xfId="6" applyNumberFormat="1" applyFont="1" applyFill="1" applyBorder="1" applyAlignment="1">
      <alignment horizontal="center" wrapText="1"/>
    </xf>
    <xf numFmtId="10" fontId="36" fillId="0" borderId="4" xfId="6" applyNumberFormat="1" applyFont="1" applyFill="1" applyBorder="1" applyAlignment="1" applyProtection="1">
      <alignment horizontal="center" wrapText="1"/>
      <protection locked="0"/>
    </xf>
    <xf numFmtId="42" fontId="38" fillId="2" borderId="4" xfId="6" applyNumberFormat="1" applyFont="1" applyFill="1" applyBorder="1" applyAlignment="1">
      <alignment horizontal="center" wrapText="1"/>
    </xf>
    <xf numFmtId="0" fontId="37" fillId="14" borderId="4" xfId="0" applyFont="1" applyFill="1" applyBorder="1" applyAlignment="1">
      <alignment horizontal="center" vertical="center" wrapText="1"/>
    </xf>
    <xf numFmtId="42" fontId="14" fillId="2" borderId="4" xfId="6" applyNumberFormat="1" applyFont="1" applyFill="1" applyBorder="1"/>
    <xf numFmtId="44" fontId="36" fillId="2" borderId="4" xfId="6" applyNumberFormat="1" applyFont="1" applyFill="1" applyBorder="1" applyAlignment="1">
      <alignment horizontal="center" wrapText="1"/>
    </xf>
    <xf numFmtId="42" fontId="14" fillId="8" borderId="4" xfId="0" applyNumberFormat="1" applyFont="1" applyFill="1" applyBorder="1" applyAlignment="1">
      <alignment horizontal="right" vertical="center" wrapText="1"/>
    </xf>
    <xf numFmtId="1" fontId="36" fillId="0" borderId="4" xfId="7" applyNumberFormat="1" applyFont="1" applyFill="1" applyBorder="1" applyAlignment="1" applyProtection="1">
      <alignment horizontal="center"/>
      <protection locked="0"/>
    </xf>
    <xf numFmtId="44" fontId="36" fillId="0" borderId="4" xfId="6" applyFont="1" applyFill="1" applyBorder="1" applyAlignment="1" applyProtection="1">
      <alignment horizontal="center"/>
      <protection locked="0"/>
    </xf>
    <xf numFmtId="10" fontId="36" fillId="0" borderId="5" xfId="6" applyNumberFormat="1" applyFont="1" applyFill="1" applyBorder="1" applyAlignment="1" applyProtection="1">
      <alignment horizontal="center"/>
      <protection locked="0"/>
    </xf>
    <xf numFmtId="42" fontId="28" fillId="2" borderId="4" xfId="6" applyNumberFormat="1" applyFont="1" applyFill="1" applyBorder="1" applyAlignment="1">
      <alignment horizontal="center" vertical="center"/>
    </xf>
    <xf numFmtId="166" fontId="35" fillId="0" borderId="4" xfId="6" applyNumberFormat="1" applyFont="1" applyFill="1" applyBorder="1" applyAlignment="1" applyProtection="1">
      <alignment horizontal="center"/>
      <protection locked="0"/>
    </xf>
    <xf numFmtId="0" fontId="14" fillId="8" borderId="4" xfId="0" applyFont="1" applyFill="1" applyBorder="1" applyAlignment="1">
      <alignment horizontal="right" wrapText="1"/>
    </xf>
    <xf numFmtId="0" fontId="36" fillId="0" borderId="3" xfId="0" applyFont="1" applyFill="1" applyBorder="1" applyAlignment="1" applyProtection="1">
      <alignment horizontal="left" wrapText="1"/>
      <protection locked="0"/>
    </xf>
    <xf numFmtId="42" fontId="38" fillId="0" borderId="4" xfId="6" applyNumberFormat="1" applyFont="1" applyFill="1" applyBorder="1" applyAlignment="1" applyProtection="1">
      <alignment horizontal="left" wrapText="1"/>
      <protection locked="0"/>
    </xf>
    <xf numFmtId="42" fontId="38" fillId="2" borderId="4" xfId="6" applyNumberFormat="1" applyFont="1" applyFill="1" applyBorder="1" applyAlignment="1">
      <alignment horizontal="center"/>
    </xf>
    <xf numFmtId="166" fontId="14" fillId="2" borderId="4" xfId="6" applyNumberFormat="1" applyFont="1" applyFill="1" applyBorder="1" applyAlignment="1">
      <alignment horizontal="right"/>
    </xf>
    <xf numFmtId="167" fontId="35" fillId="14" borderId="4" xfId="7" applyNumberFormat="1" applyFont="1" applyFill="1" applyBorder="1"/>
    <xf numFmtId="167" fontId="35" fillId="14" borderId="4" xfId="7" applyNumberFormat="1" applyFont="1" applyFill="1" applyBorder="1" applyAlignment="1">
      <alignment horizontal="center" vertical="center"/>
    </xf>
    <xf numFmtId="166" fontId="28" fillId="2" borderId="4" xfId="6" applyNumberFormat="1" applyFont="1" applyFill="1" applyBorder="1" applyProtection="1">
      <protection locked="0"/>
    </xf>
    <xf numFmtId="168" fontId="38" fillId="0" borderId="4" xfId="6" applyNumberFormat="1" applyFont="1" applyFill="1" applyBorder="1" applyProtection="1">
      <protection locked="0"/>
    </xf>
    <xf numFmtId="165" fontId="0" fillId="14" borderId="4" xfId="0" applyNumberFormat="1" applyFont="1" applyFill="1" applyBorder="1" applyAlignment="1">
      <alignment horizontal="center"/>
    </xf>
    <xf numFmtId="0" fontId="38" fillId="8" borderId="11" xfId="0" applyFont="1" applyFill="1" applyBorder="1" applyAlignment="1">
      <alignment horizontal="left" wrapText="1"/>
    </xf>
    <xf numFmtId="42" fontId="42" fillId="14" borderId="5" xfId="0" applyNumberFormat="1" applyFont="1" applyFill="1" applyBorder="1" applyAlignment="1" applyProtection="1">
      <alignment horizontal="left"/>
      <protection locked="0"/>
    </xf>
    <xf numFmtId="0" fontId="38" fillId="8" borderId="12" xfId="0" applyFont="1" applyFill="1" applyBorder="1" applyAlignment="1">
      <alignment horizontal="left" wrapText="1"/>
    </xf>
    <xf numFmtId="42" fontId="42" fillId="14" borderId="16" xfId="0" applyNumberFormat="1" applyFont="1" applyFill="1" applyBorder="1" applyAlignment="1" applyProtection="1">
      <alignment horizontal="left"/>
      <protection locked="0"/>
    </xf>
    <xf numFmtId="42" fontId="42" fillId="14" borderId="6" xfId="0" applyNumberFormat="1" applyFont="1" applyFill="1" applyBorder="1" applyAlignment="1" applyProtection="1">
      <alignment horizontal="left"/>
      <protection locked="0"/>
    </xf>
    <xf numFmtId="0" fontId="38" fillId="14" borderId="13" xfId="0" applyFont="1" applyFill="1" applyBorder="1" applyAlignment="1">
      <alignment horizontal="right" wrapText="1"/>
    </xf>
    <xf numFmtId="42" fontId="14" fillId="4" borderId="4" xfId="6" applyNumberFormat="1" applyFont="1" applyFill="1" applyBorder="1" applyProtection="1">
      <protection locked="0"/>
    </xf>
    <xf numFmtId="0" fontId="14" fillId="6" borderId="3" xfId="0" applyFont="1" applyFill="1" applyBorder="1" applyAlignment="1">
      <alignment horizontal="left" wrapText="1"/>
    </xf>
    <xf numFmtId="42" fontId="14" fillId="14" borderId="4" xfId="0" applyNumberFormat="1" applyFont="1" applyFill="1" applyBorder="1"/>
    <xf numFmtId="42" fontId="38" fillId="0" borderId="4" xfId="6" applyNumberFormat="1" applyFont="1" applyFill="1" applyBorder="1" applyProtection="1">
      <protection locked="0"/>
    </xf>
    <xf numFmtId="42" fontId="34" fillId="6" borderId="4" xfId="6" applyNumberFormat="1" applyFont="1" applyFill="1" applyBorder="1"/>
    <xf numFmtId="42" fontId="18" fillId="15" borderId="4" xfId="0" applyNumberFormat="1" applyFont="1" applyFill="1" applyBorder="1"/>
    <xf numFmtId="0" fontId="36" fillId="0" borderId="3" xfId="0" applyFont="1" applyFill="1" applyBorder="1" applyAlignment="1" applyProtection="1">
      <alignment horizontal="left" wrapText="1"/>
      <protection locked="0"/>
    </xf>
    <xf numFmtId="0" fontId="36" fillId="14" borderId="3" xfId="0" applyFont="1" applyFill="1" applyBorder="1" applyAlignment="1">
      <alignment horizontal="center" vertical="center" wrapText="1"/>
    </xf>
    <xf numFmtId="0" fontId="14" fillId="6" borderId="3" xfId="0" applyFont="1" applyFill="1" applyBorder="1" applyAlignment="1">
      <alignment horizontal="left"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0" fontId="40" fillId="0" borderId="1" xfId="0" applyFont="1" applyFill="1" applyBorder="1" applyAlignment="1" applyProtection="1">
      <alignment horizontal="left" wrapText="1"/>
      <protection locked="0"/>
    </xf>
    <xf numFmtId="0" fontId="40" fillId="0" borderId="3" xfId="0" applyFont="1" applyFill="1" applyBorder="1" applyAlignment="1" applyProtection="1">
      <alignment horizontal="left" wrapText="1"/>
      <protection locked="0"/>
    </xf>
    <xf numFmtId="0" fontId="0" fillId="14" borderId="1" xfId="0" applyFont="1" applyFill="1" applyBorder="1" applyAlignment="1">
      <alignment horizontal="center" wrapText="1"/>
    </xf>
    <xf numFmtId="0" fontId="0" fillId="14" borderId="3" xfId="0" applyFont="1" applyFill="1" applyBorder="1" applyAlignment="1">
      <alignment horizontal="center" wrapText="1"/>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37" fillId="14" borderId="4" xfId="0" applyFont="1" applyFill="1" applyBorder="1" applyAlignment="1">
      <alignment horizontal="center" vertical="center" wrapText="1"/>
    </xf>
    <xf numFmtId="0" fontId="0" fillId="6" borderId="10" xfId="0" applyFill="1" applyBorder="1"/>
    <xf numFmtId="0" fontId="0" fillId="6" borderId="15" xfId="0" applyFill="1" applyBorder="1"/>
    <xf numFmtId="0" fontId="0" fillId="6" borderId="11" xfId="0" applyFill="1" applyBorder="1"/>
    <xf numFmtId="0" fontId="0" fillId="6" borderId="17" xfId="0" applyFill="1" applyBorder="1"/>
    <xf numFmtId="0" fontId="0" fillId="6" borderId="0" xfId="0" applyFill="1" applyBorder="1"/>
    <xf numFmtId="0" fontId="0" fillId="6" borderId="12" xfId="0" applyFill="1" applyBorder="1"/>
    <xf numFmtId="0" fontId="0" fillId="6" borderId="13" xfId="0" applyFill="1" applyBorder="1"/>
    <xf numFmtId="0" fontId="0" fillId="6" borderId="9" xfId="0" applyFill="1" applyBorder="1"/>
    <xf numFmtId="0" fontId="0" fillId="6" borderId="14" xfId="0" applyFill="1" applyBorder="1"/>
    <xf numFmtId="0" fontId="1" fillId="6" borderId="0" xfId="0" applyFont="1" applyFill="1" applyBorder="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42" fontId="17" fillId="16" borderId="4" xfId="0" applyNumberFormat="1" applyFont="1" applyFill="1" applyBorder="1" applyAlignment="1" applyProtection="1">
      <alignment horizontal="left"/>
      <protection locked="0"/>
    </xf>
    <xf numFmtId="42" fontId="35" fillId="14" borderId="4" xfId="7" applyNumberFormat="1" applyFont="1" applyFill="1" applyBorder="1" applyAlignment="1">
      <alignment horizontal="center"/>
    </xf>
    <xf numFmtId="0" fontId="35" fillId="14" borderId="4" xfId="0" applyFont="1" applyFill="1" applyBorder="1" applyAlignment="1">
      <alignment horizontal="center" wrapText="1"/>
    </xf>
    <xf numFmtId="42" fontId="35" fillId="0" borderId="4" xfId="7" applyNumberFormat="1" applyFont="1" applyFill="1" applyBorder="1" applyAlignment="1">
      <alignment horizontal="center"/>
    </xf>
    <xf numFmtId="165" fontId="0" fillId="0" borderId="4" xfId="0" applyNumberFormat="1" applyFont="1" applyFill="1" applyBorder="1" applyAlignment="1">
      <alignment horizontal="center"/>
    </xf>
    <xf numFmtId="0" fontId="14" fillId="6" borderId="4" xfId="0" applyFont="1" applyFill="1" applyBorder="1" applyAlignment="1">
      <alignment horizontal="left" vertical="top"/>
    </xf>
    <xf numFmtId="42" fontId="17" fillId="0" borderId="4" xfId="0" applyNumberFormat="1" applyFont="1" applyFill="1" applyBorder="1" applyAlignment="1" applyProtection="1">
      <alignment horizontal="left"/>
      <protection locked="0"/>
    </xf>
    <xf numFmtId="42" fontId="0" fillId="0" borderId="0" xfId="0" applyNumberFormat="1"/>
    <xf numFmtId="166" fontId="35" fillId="4" borderId="4" xfId="6" applyNumberFormat="1" applyFont="1" applyFill="1" applyBorder="1" applyProtection="1">
      <protection locked="0"/>
    </xf>
    <xf numFmtId="0" fontId="36" fillId="17" borderId="4" xfId="0" applyFont="1" applyFill="1" applyBorder="1" applyAlignment="1">
      <alignment horizontal="center" vertical="center" wrapText="1"/>
    </xf>
    <xf numFmtId="0" fontId="14" fillId="18" borderId="4" xfId="0" applyFont="1" applyFill="1" applyBorder="1" applyAlignment="1">
      <alignment wrapText="1"/>
    </xf>
    <xf numFmtId="0" fontId="36" fillId="18" borderId="4" xfId="0" applyFont="1" applyFill="1" applyBorder="1" applyAlignment="1">
      <alignment horizontal="center" vertical="center" wrapText="1"/>
    </xf>
    <xf numFmtId="0" fontId="14" fillId="17" borderId="4" xfId="0" applyFont="1" applyFill="1" applyBorder="1" applyAlignment="1">
      <alignment wrapText="1"/>
    </xf>
    <xf numFmtId="42" fontId="38" fillId="0" borderId="4" xfId="6" applyNumberFormat="1" applyFont="1" applyFill="1" applyBorder="1" applyAlignment="1">
      <alignment horizontal="center" wrapText="1"/>
    </xf>
    <xf numFmtId="0" fontId="38" fillId="18" borderId="4" xfId="0" applyFont="1" applyFill="1" applyBorder="1" applyAlignment="1">
      <alignment horizontal="center" vertical="center" wrapText="1"/>
    </xf>
    <xf numFmtId="1" fontId="35" fillId="0" borderId="4" xfId="7" applyNumberFormat="1" applyFont="1" applyFill="1" applyBorder="1" applyAlignment="1">
      <alignment horizontal="right"/>
    </xf>
    <xf numFmtId="43" fontId="35" fillId="0" borderId="4" xfId="7" applyNumberFormat="1" applyFont="1" applyFill="1" applyBorder="1" applyAlignment="1">
      <alignment horizontal="left"/>
    </xf>
    <xf numFmtId="42" fontId="14" fillId="2" borderId="4" xfId="6" applyNumberFormat="1" applyFont="1" applyFill="1" applyBorder="1" applyAlignment="1">
      <alignment horizontal="center" wrapText="1"/>
    </xf>
    <xf numFmtId="0" fontId="1" fillId="6" borderId="4" xfId="0" applyFont="1" applyFill="1" applyBorder="1"/>
    <xf numFmtId="0" fontId="14" fillId="6" borderId="3" xfId="0" applyFont="1" applyFill="1" applyBorder="1" applyAlignment="1">
      <alignment horizontal="left" wrapText="1"/>
    </xf>
    <xf numFmtId="0" fontId="36" fillId="0" borderId="3" xfId="0" applyFont="1" applyFill="1" applyBorder="1" applyAlignment="1" applyProtection="1">
      <alignment horizontal="left" wrapText="1"/>
      <protection locked="0"/>
    </xf>
    <xf numFmtId="0" fontId="36" fillId="14" borderId="3"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36" fillId="0" borderId="4" xfId="0" applyFont="1" applyFill="1" applyBorder="1" applyAlignment="1" applyProtection="1">
      <alignment horizontal="left" wrapText="1"/>
      <protection locked="0"/>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4" fillId="18" borderId="4" xfId="0" applyFont="1" applyFill="1" applyBorder="1" applyAlignment="1">
      <alignment wrapText="1"/>
    </xf>
    <xf numFmtId="0" fontId="15" fillId="14" borderId="4" xfId="3" applyFont="1" applyFill="1" applyBorder="1" applyAlignment="1"/>
    <xf numFmtId="0" fontId="13" fillId="6" borderId="6" xfId="0" applyFont="1" applyFill="1" applyBorder="1" applyAlignment="1">
      <alignment horizontal="center"/>
    </xf>
    <xf numFmtId="165" fontId="13" fillId="6" borderId="4" xfId="0" applyNumberFormat="1" applyFont="1" applyFill="1" applyBorder="1" applyAlignment="1">
      <alignment horizontal="right"/>
    </xf>
    <xf numFmtId="0" fontId="30" fillId="0" borderId="0" xfId="0" applyFont="1" applyAlignment="1"/>
    <xf numFmtId="0" fontId="13" fillId="0" borderId="0" xfId="0" applyFont="1" applyAlignment="1"/>
    <xf numFmtId="165" fontId="15" fillId="14" borderId="4" xfId="1" applyNumberFormat="1" applyFont="1" applyFill="1" applyBorder="1" applyAlignment="1"/>
    <xf numFmtId="164" fontId="15" fillId="14" borderId="4" xfId="1" applyNumberFormat="1" applyFont="1" applyFill="1" applyBorder="1" applyAlignment="1"/>
    <xf numFmtId="165" fontId="14" fillId="14" borderId="4" xfId="1" applyNumberFormat="1" applyFont="1" applyFill="1" applyBorder="1" applyAlignment="1"/>
    <xf numFmtId="0" fontId="14" fillId="6" borderId="4" xfId="4" applyFont="1" applyFill="1" applyBorder="1" applyAlignment="1">
      <alignment horizontal="left"/>
    </xf>
    <xf numFmtId="165" fontId="14" fillId="14" borderId="4" xfId="3" applyNumberFormat="1" applyFont="1" applyFill="1" applyBorder="1" applyAlignment="1"/>
    <xf numFmtId="9" fontId="14" fillId="14" borderId="4" xfId="5" applyFont="1" applyFill="1" applyBorder="1" applyAlignment="1"/>
    <xf numFmtId="0" fontId="14" fillId="14" borderId="17" xfId="4" applyFont="1" applyFill="1" applyBorder="1" applyAlignment="1">
      <alignment horizontal="right"/>
    </xf>
    <xf numFmtId="0" fontId="14" fillId="14" borderId="0" xfId="4" applyFont="1" applyFill="1" applyBorder="1" applyAlignment="1">
      <alignment horizontal="right"/>
    </xf>
    <xf numFmtId="9" fontId="14" fillId="14" borderId="12" xfId="5" applyFont="1" applyFill="1" applyBorder="1" applyAlignment="1"/>
    <xf numFmtId="0" fontId="30" fillId="0" borderId="0" xfId="0" applyFont="1" applyFill="1" applyAlignment="1"/>
    <xf numFmtId="165" fontId="15" fillId="14" borderId="4" xfId="2" applyNumberFormat="1" applyFont="1" applyFill="1" applyBorder="1" applyAlignment="1"/>
    <xf numFmtId="165" fontId="15" fillId="14" borderId="4" xfId="4" applyNumberFormat="1" applyFont="1" applyFill="1" applyBorder="1" applyAlignment="1">
      <alignment horizontal="right"/>
    </xf>
    <xf numFmtId="165" fontId="14" fillId="14" borderId="4" xfId="4" applyNumberFormat="1" applyFont="1" applyFill="1" applyBorder="1" applyAlignment="1">
      <alignment horizontal="right"/>
    </xf>
    <xf numFmtId="165" fontId="14" fillId="14" borderId="4" xfId="2" applyNumberFormat="1" applyFont="1" applyFill="1" applyBorder="1" applyAlignment="1"/>
    <xf numFmtId="9" fontId="13" fillId="14" borderId="4" xfId="5" applyFont="1" applyFill="1" applyBorder="1" applyAlignment="1"/>
    <xf numFmtId="165" fontId="44" fillId="14" borderId="4" xfId="1" applyNumberFormat="1" applyFont="1" applyFill="1" applyBorder="1" applyAlignment="1"/>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0" fontId="38" fillId="14" borderId="9"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0" fontId="14" fillId="6" borderId="3" xfId="0" applyFont="1" applyFill="1" applyBorder="1" applyAlignment="1">
      <alignment horizontal="left" wrapText="1"/>
    </xf>
    <xf numFmtId="0" fontId="36" fillId="0" borderId="3"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36" fillId="14" borderId="4"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 fillId="6" borderId="0" xfId="0" applyFont="1" applyFill="1" applyBorder="1" applyAlignment="1">
      <alignment horizontal="left" vertical="center"/>
    </xf>
    <xf numFmtId="0" fontId="14" fillId="18" borderId="4" xfId="0" applyFont="1" applyFill="1" applyBorder="1" applyAlignment="1">
      <alignment wrapText="1"/>
    </xf>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0" fontId="45" fillId="6" borderId="6" xfId="0" applyFont="1" applyFill="1" applyBorder="1" applyAlignment="1">
      <alignment horizontal="center"/>
    </xf>
    <xf numFmtId="0" fontId="46" fillId="0" borderId="0" xfId="0" applyFont="1" applyAlignment="1"/>
    <xf numFmtId="0" fontId="44" fillId="14" borderId="4" xfId="3" applyFont="1" applyFill="1" applyBorder="1" applyAlignment="1"/>
    <xf numFmtId="164" fontId="44" fillId="14" borderId="4" xfId="1" applyNumberFormat="1" applyFont="1" applyFill="1" applyBorder="1" applyAlignment="1"/>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9" fontId="14" fillId="14" borderId="4" xfId="5" applyNumberFormat="1" applyFont="1" applyFill="1" applyBorder="1" applyAlignment="1"/>
    <xf numFmtId="10" fontId="20" fillId="10" borderId="4" xfId="9" applyNumberFormat="1" applyFont="1" applyFill="1" applyBorder="1" applyAlignment="1" applyProtection="1">
      <alignment horizontal="center"/>
      <protection locked="0"/>
    </xf>
    <xf numFmtId="0" fontId="47" fillId="6" borderId="0" xfId="0" applyFont="1" applyFill="1" applyBorder="1"/>
    <xf numFmtId="165" fontId="0" fillId="2" borderId="4" xfId="0" applyNumberFormat="1" applyFill="1" applyBorder="1" applyAlignment="1">
      <alignment horizontal="left"/>
    </xf>
    <xf numFmtId="166" fontId="28" fillId="2" borderId="4" xfId="6" applyNumberFormat="1" applyFont="1" applyFill="1" applyBorder="1" applyProtection="1"/>
    <xf numFmtId="6" fontId="35" fillId="0" borderId="4" xfId="7" applyNumberFormat="1" applyFont="1" applyFill="1" applyBorder="1" applyAlignment="1" applyProtection="1">
      <alignment horizontal="left"/>
      <protection locked="0"/>
    </xf>
    <xf numFmtId="44" fontId="35" fillId="0" borderId="4" xfId="7" applyNumberFormat="1" applyFont="1" applyFill="1" applyBorder="1" applyAlignment="1" applyProtection="1">
      <alignment horizontal="left"/>
      <protection locked="0"/>
    </xf>
    <xf numFmtId="37" fontId="35" fillId="0" borderId="4" xfId="7" applyNumberFormat="1" applyFont="1" applyFill="1" applyBorder="1" applyAlignment="1" applyProtection="1">
      <alignment horizontal="center"/>
      <protection locked="0"/>
    </xf>
    <xf numFmtId="42" fontId="35" fillId="0" borderId="4" xfId="7" applyNumberFormat="1" applyFont="1" applyFill="1" applyBorder="1" applyAlignment="1" applyProtection="1">
      <alignment horizontal="center"/>
      <protection locked="0"/>
    </xf>
    <xf numFmtId="49" fontId="0" fillId="4" borderId="4" xfId="0" applyNumberFormat="1" applyFill="1" applyBorder="1" applyAlignment="1" applyProtection="1">
      <alignment horizontal="left"/>
      <protection locked="0"/>
    </xf>
    <xf numFmtId="165" fontId="0" fillId="4" borderId="4" xfId="0" applyNumberFormat="1" applyFill="1" applyBorder="1" applyAlignment="1" applyProtection="1">
      <alignment horizontal="left"/>
      <protection locked="0"/>
    </xf>
    <xf numFmtId="165" fontId="0" fillId="6" borderId="0" xfId="0" applyNumberFormat="1" applyFill="1" applyBorder="1" applyProtection="1">
      <protection locked="0"/>
    </xf>
    <xf numFmtId="10" fontId="0" fillId="4" borderId="4" xfId="0" applyNumberFormat="1" applyFill="1" applyBorder="1" applyAlignment="1" applyProtection="1">
      <alignment horizontal="left"/>
      <protection locked="0"/>
    </xf>
    <xf numFmtId="0" fontId="14" fillId="0" borderId="4" xfId="0" applyFont="1" applyFill="1" applyBorder="1" applyAlignment="1" applyProtection="1">
      <alignment horizontal="left" vertical="top"/>
      <protection locked="0"/>
    </xf>
    <xf numFmtId="165" fontId="0" fillId="0" borderId="4" xfId="0" applyNumberFormat="1" applyFont="1" applyFill="1" applyBorder="1" applyAlignment="1" applyProtection="1">
      <alignment horizontal="center"/>
      <protection locked="0"/>
    </xf>
    <xf numFmtId="0" fontId="5" fillId="0" borderId="23" xfId="0" applyFont="1" applyFill="1" applyBorder="1" applyAlignment="1" applyProtection="1">
      <alignment horizontal="center"/>
      <protection locked="0"/>
    </xf>
    <xf numFmtId="0" fontId="5" fillId="0" borderId="4" xfId="0" applyFont="1" applyFill="1" applyBorder="1" applyAlignment="1" applyProtection="1">
      <alignment horizontal="center"/>
      <protection locked="0"/>
    </xf>
    <xf numFmtId="0" fontId="5" fillId="0" borderId="33" xfId="0" applyFont="1" applyFill="1" applyBorder="1" applyAlignment="1" applyProtection="1">
      <alignment horizontal="center"/>
      <protection locked="0"/>
    </xf>
    <xf numFmtId="0" fontId="1" fillId="0" borderId="6" xfId="0" applyFont="1" applyFill="1" applyBorder="1" applyAlignment="1" applyProtection="1">
      <alignment horizontal="center" vertical="center"/>
      <protection locked="0"/>
    </xf>
    <xf numFmtId="0" fontId="0" fillId="0" borderId="4" xfId="0" applyFont="1" applyFill="1" applyBorder="1" applyAlignment="1" applyProtection="1">
      <alignment horizontal="center" vertical="center" wrapText="1"/>
      <protection locked="0"/>
    </xf>
    <xf numFmtId="49" fontId="30" fillId="0" borderId="0" xfId="0" applyNumberFormat="1" applyFont="1" applyAlignment="1"/>
    <xf numFmtId="165" fontId="14" fillId="17" borderId="4" xfId="2" applyNumberFormat="1" applyFont="1" applyFill="1" applyBorder="1" applyAlignment="1"/>
    <xf numFmtId="165" fontId="13" fillId="17" borderId="4" xfId="5" applyNumberFormat="1" applyFont="1" applyFill="1" applyBorder="1" applyAlignment="1"/>
    <xf numFmtId="0" fontId="0" fillId="0" borderId="4" xfId="0" applyBorder="1"/>
    <xf numFmtId="164" fontId="0" fillId="0" borderId="4" xfId="0" applyNumberFormat="1" applyBorder="1"/>
    <xf numFmtId="0" fontId="0" fillId="0" borderId="4" xfId="0" applyBorder="1" applyAlignment="1">
      <alignment horizontal="center"/>
    </xf>
    <xf numFmtId="42" fontId="0" fillId="0" borderId="4" xfId="0" applyNumberFormat="1" applyBorder="1" applyAlignment="1">
      <alignment horizontal="center"/>
    </xf>
    <xf numFmtId="42" fontId="48" fillId="0" borderId="4" xfId="0" applyNumberFormat="1" applyFont="1" applyBorder="1" applyAlignment="1">
      <alignment horizontal="center"/>
    </xf>
    <xf numFmtId="0" fontId="38" fillId="14" borderId="17" xfId="0" applyFont="1" applyFill="1" applyBorder="1" applyAlignment="1">
      <alignment horizontal="right" wrapText="1"/>
    </xf>
    <xf numFmtId="0" fontId="38" fillId="14" borderId="0" xfId="0" applyFont="1" applyFill="1" applyBorder="1" applyAlignment="1">
      <alignment horizontal="right"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7" fontId="51" fillId="19" borderId="4" xfId="0" applyNumberFormat="1" applyFont="1" applyFill="1" applyBorder="1" applyAlignment="1" applyProtection="1">
      <alignment horizontal="center" vertical="center" wrapText="1"/>
      <protection locked="0"/>
    </xf>
    <xf numFmtId="0" fontId="52" fillId="0" borderId="4" xfId="10" applyFont="1" applyBorder="1" applyAlignment="1" applyProtection="1">
      <alignment horizontal="center" vertical="center" wrapText="1"/>
    </xf>
    <xf numFmtId="0" fontId="28" fillId="0" borderId="4" xfId="0" applyFont="1" applyFill="1" applyBorder="1" applyAlignment="1">
      <alignment horizontal="center" vertical="center" wrapText="1"/>
    </xf>
    <xf numFmtId="0" fontId="0" fillId="0" borderId="4" xfId="0" applyBorder="1" applyAlignment="1">
      <alignment horizontal="center" vertical="center" wrapText="1"/>
    </xf>
    <xf numFmtId="164" fontId="0" fillId="3" borderId="4" xfId="6" applyNumberFormat="1" applyFont="1" applyFill="1" applyBorder="1" applyAlignment="1">
      <alignment horizontal="center" vertical="center"/>
    </xf>
    <xf numFmtId="7" fontId="35" fillId="3" borderId="4" xfId="0" applyNumberFormat="1" applyFont="1" applyFill="1" applyBorder="1" applyAlignment="1" applyProtection="1">
      <alignment horizontal="right" vertical="center"/>
      <protection locked="0"/>
    </xf>
    <xf numFmtId="164" fontId="51" fillId="3" borderId="4" xfId="6" applyNumberFormat="1"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left" vertical="center"/>
    </xf>
    <xf numFmtId="44" fontId="0" fillId="19" borderId="4" xfId="0" applyNumberFormat="1" applyFont="1" applyFill="1" applyBorder="1" applyAlignment="1" applyProtection="1">
      <alignment horizontal="right" vertical="center" wrapText="1"/>
      <protection locked="0"/>
    </xf>
    <xf numFmtId="164" fontId="0" fillId="20" borderId="4" xfId="0" applyNumberFormat="1" applyFont="1" applyFill="1" applyBorder="1" applyAlignment="1">
      <alignment horizontal="right" vertical="center" wrapText="1"/>
    </xf>
    <xf numFmtId="0" fontId="1" fillId="0" borderId="4" xfId="0" applyFont="1" applyBorder="1" applyAlignment="1"/>
    <xf numFmtId="166" fontId="0" fillId="0" borderId="4" xfId="0" applyNumberFormat="1" applyFont="1" applyBorder="1"/>
    <xf numFmtId="0" fontId="51" fillId="19" borderId="4" xfId="0" applyFont="1" applyFill="1" applyBorder="1" applyAlignment="1" applyProtection="1">
      <alignment horizontal="center" vertical="center" wrapText="1"/>
      <protection locked="0"/>
    </xf>
    <xf numFmtId="164" fontId="0" fillId="21" borderId="4" xfId="6" applyNumberFormat="1" applyFont="1" applyFill="1" applyBorder="1" applyAlignment="1">
      <alignment horizontal="center" vertical="center"/>
    </xf>
    <xf numFmtId="0" fontId="1" fillId="0" borderId="4" xfId="0" applyFont="1" applyFill="1" applyBorder="1" applyAlignment="1">
      <alignment horizontal="center" vertical="center" wrapText="1"/>
    </xf>
    <xf numFmtId="7" fontId="35" fillId="2" borderId="4" xfId="0" applyNumberFormat="1" applyFont="1" applyFill="1" applyBorder="1" applyAlignment="1" applyProtection="1">
      <alignment horizontal="right" vertical="center"/>
    </xf>
    <xf numFmtId="0" fontId="1" fillId="0" borderId="4" xfId="0" applyFont="1" applyBorder="1" applyAlignment="1">
      <alignment horizontal="left" vertical="center" wrapText="1" indent="2"/>
    </xf>
    <xf numFmtId="0" fontId="1" fillId="0" borderId="4" xfId="0" applyFont="1" applyBorder="1" applyAlignment="1">
      <alignment horizontal="left" vertical="center" wrapText="1"/>
    </xf>
    <xf numFmtId="0" fontId="1" fillId="0" borderId="4" xfId="0" applyFont="1" applyBorder="1" applyAlignment="1">
      <alignment wrapText="1"/>
    </xf>
    <xf numFmtId="0" fontId="1" fillId="4" borderId="4" xfId="0" applyFont="1" applyFill="1" applyBorder="1" applyAlignment="1">
      <alignment horizontal="center" vertical="center"/>
    </xf>
    <xf numFmtId="0" fontId="0" fillId="0" borderId="0" xfId="0" applyFont="1" applyAlignment="1"/>
    <xf numFmtId="0" fontId="20" fillId="19" borderId="4" xfId="0" applyFont="1" applyFill="1" applyBorder="1" applyAlignment="1" applyProtection="1">
      <protection locked="0"/>
    </xf>
    <xf numFmtId="0" fontId="1" fillId="0" borderId="38" xfId="0" applyFont="1" applyFill="1" applyBorder="1" applyAlignment="1"/>
    <xf numFmtId="0" fontId="0" fillId="0" borderId="41" xfId="0" applyBorder="1"/>
    <xf numFmtId="0" fontId="0" fillId="0" borderId="24" xfId="0" applyBorder="1" applyAlignment="1">
      <alignment horizontal="left" vertical="top"/>
    </xf>
    <xf numFmtId="0" fontId="0" fillId="0" borderId="26" xfId="0" applyBorder="1" applyAlignment="1">
      <alignment horizontal="left" vertical="top"/>
    </xf>
    <xf numFmtId="0" fontId="0" fillId="0" borderId="43" xfId="0" applyBorder="1"/>
    <xf numFmtId="44" fontId="0" fillId="20" borderId="4" xfId="0" applyNumberFormat="1" applyFont="1" applyFill="1" applyBorder="1" applyAlignment="1">
      <alignment horizontal="right" vertical="center" wrapText="1"/>
    </xf>
    <xf numFmtId="0" fontId="28" fillId="0" borderId="4" xfId="0" applyFont="1" applyBorder="1" applyAlignment="1">
      <alignment horizontal="center" vertical="center" wrapText="1"/>
    </xf>
    <xf numFmtId="164" fontId="0" fillId="2" borderId="4" xfId="0" applyNumberFormat="1" applyFont="1" applyFill="1" applyBorder="1" applyAlignment="1">
      <alignment horizontal="right" vertical="center" wrapText="1"/>
    </xf>
    <xf numFmtId="0" fontId="1" fillId="0" borderId="4" xfId="0" applyFont="1" applyBorder="1" applyAlignment="1">
      <alignment horizontal="left" vertical="center" indent="1"/>
    </xf>
    <xf numFmtId="0" fontId="0" fillId="0" borderId="0" xfId="0" applyAlignment="1">
      <alignment vertical="center"/>
    </xf>
    <xf numFmtId="0" fontId="1" fillId="19" borderId="4" xfId="0" applyFont="1" applyFill="1" applyBorder="1" applyAlignment="1" applyProtection="1">
      <alignment horizontal="center" vertical="center" wrapText="1"/>
      <protection locked="0"/>
    </xf>
    <xf numFmtId="0" fontId="1" fillId="19" borderId="4" xfId="0" applyFont="1" applyFill="1" applyBorder="1" applyAlignment="1" applyProtection="1">
      <alignment horizontal="left" vertical="center"/>
      <protection locked="0"/>
    </xf>
    <xf numFmtId="0" fontId="55" fillId="0" borderId="4" xfId="0" applyFont="1" applyBorder="1" applyAlignment="1">
      <alignment horizontal="center" vertical="center" wrapText="1"/>
    </xf>
    <xf numFmtId="0" fontId="0" fillId="19" borderId="0" xfId="0" applyFill="1" applyAlignment="1" applyProtection="1">
      <protection locked="0"/>
    </xf>
    <xf numFmtId="0" fontId="55" fillId="0" borderId="4" xfId="0" applyFont="1" applyBorder="1" applyAlignment="1">
      <alignment horizontal="left" vertical="center"/>
    </xf>
    <xf numFmtId="44" fontId="56" fillId="20" borderId="4" xfId="0" applyNumberFormat="1" applyFont="1" applyFill="1" applyBorder="1" applyAlignment="1">
      <alignment horizontal="right" vertical="center" wrapText="1"/>
    </xf>
    <xf numFmtId="0" fontId="1" fillId="0" borderId="36" xfId="0" applyFont="1" applyBorder="1" applyAlignment="1">
      <alignment horizontal="center" vertical="center"/>
    </xf>
    <xf numFmtId="44" fontId="0" fillId="0" borderId="37" xfId="0" applyNumberFormat="1" applyBorder="1" applyAlignment="1"/>
    <xf numFmtId="0" fontId="1" fillId="0" borderId="42" xfId="0" applyFont="1" applyBorder="1" applyAlignment="1">
      <alignment horizontal="center" vertical="center"/>
    </xf>
    <xf numFmtId="44" fontId="0" fillId="0" borderId="22" xfId="0" applyNumberFormat="1" applyBorder="1" applyAlignment="1"/>
    <xf numFmtId="0" fontId="51" fillId="0" borderId="39" xfId="0" applyFont="1" applyBorder="1" applyAlignment="1">
      <alignment horizontal="right"/>
    </xf>
    <xf numFmtId="44" fontId="48" fillId="0" borderId="40" xfId="0" applyNumberFormat="1" applyFont="1" applyBorder="1" applyAlignment="1"/>
    <xf numFmtId="0" fontId="1" fillId="0" borderId="0" xfId="0" applyFont="1"/>
    <xf numFmtId="6" fontId="0" fillId="0" borderId="0" xfId="0" applyNumberFormat="1" applyAlignment="1">
      <alignment horizontal="center"/>
    </xf>
    <xf numFmtId="0" fontId="38" fillId="14" borderId="4" xfId="0" applyFont="1" applyFill="1" applyBorder="1" applyAlignment="1">
      <alignment horizontal="right" wrapText="1"/>
    </xf>
    <xf numFmtId="0" fontId="36" fillId="14" borderId="0" xfId="0" applyFont="1" applyFill="1" applyBorder="1" applyAlignment="1">
      <alignment horizontal="right" wrapText="1"/>
    </xf>
    <xf numFmtId="0" fontId="38" fillId="14" borderId="1" xfId="0" applyFont="1" applyFill="1" applyBorder="1" applyAlignment="1">
      <alignment horizontal="right" wrapText="1"/>
    </xf>
    <xf numFmtId="0" fontId="38" fillId="14" borderId="2" xfId="0" applyFont="1" applyFill="1" applyBorder="1" applyAlignment="1">
      <alignment horizontal="right" wrapText="1"/>
    </xf>
    <xf numFmtId="0" fontId="38" fillId="2" borderId="4" xfId="0" applyFont="1" applyFill="1" applyBorder="1" applyAlignment="1">
      <alignment horizontal="right" wrapText="1"/>
    </xf>
    <xf numFmtId="42" fontId="38" fillId="2" borderId="4" xfId="0" applyNumberFormat="1" applyFont="1" applyFill="1" applyBorder="1" applyAlignment="1">
      <alignment horizontal="right" wrapText="1"/>
    </xf>
    <xf numFmtId="0" fontId="38" fillId="14" borderId="5" xfId="0" applyFont="1" applyFill="1" applyBorder="1" applyAlignment="1">
      <alignment horizontal="right" wrapText="1"/>
    </xf>
    <xf numFmtId="2" fontId="0" fillId="14" borderId="0" xfId="0" applyNumberFormat="1" applyFill="1" applyBorder="1" applyAlignment="1">
      <alignment horizontal="center"/>
    </xf>
    <xf numFmtId="165" fontId="0" fillId="14" borderId="0" xfId="0" applyNumberFormat="1" applyFill="1" applyBorder="1"/>
    <xf numFmtId="0" fontId="38" fillId="8" borderId="0" xfId="0" applyFont="1" applyFill="1" applyBorder="1" applyAlignment="1">
      <alignment horizontal="left" wrapText="1"/>
    </xf>
    <xf numFmtId="10" fontId="0" fillId="14" borderId="0" xfId="0" applyNumberFormat="1" applyFill="1" applyBorder="1"/>
    <xf numFmtId="0" fontId="36" fillId="14" borderId="17" xfId="0" applyFont="1" applyFill="1" applyBorder="1" applyAlignment="1">
      <alignment horizontal="right" wrapText="1"/>
    </xf>
    <xf numFmtId="2" fontId="0" fillId="14" borderId="17" xfId="0" applyNumberFormat="1" applyFill="1" applyBorder="1" applyAlignment="1">
      <alignment horizontal="center"/>
    </xf>
    <xf numFmtId="0" fontId="36" fillId="14" borderId="16" xfId="0" applyFont="1" applyFill="1" applyBorder="1" applyAlignment="1">
      <alignment horizontal="center" vertical="center" wrapText="1"/>
    </xf>
    <xf numFmtId="0" fontId="5" fillId="0" borderId="30" xfId="0" applyFont="1" applyFill="1" applyBorder="1" applyAlignment="1" applyProtection="1">
      <alignment horizontal="center"/>
      <protection locked="0"/>
    </xf>
    <xf numFmtId="1" fontId="35" fillId="0" borderId="4" xfId="7" applyNumberFormat="1" applyFont="1" applyFill="1" applyBorder="1" applyAlignment="1" applyProtection="1">
      <alignment horizontal="right"/>
      <protection locked="0"/>
    </xf>
    <xf numFmtId="43" fontId="35" fillId="0" borderId="4" xfId="7" applyNumberFormat="1" applyFont="1" applyFill="1" applyBorder="1" applyAlignment="1" applyProtection="1">
      <alignment horizontal="left"/>
      <protection locked="0"/>
    </xf>
    <xf numFmtId="167" fontId="35" fillId="0" borderId="4" xfId="7" applyNumberFormat="1" applyFont="1" applyFill="1" applyBorder="1" applyAlignment="1" applyProtection="1">
      <alignment horizontal="left"/>
      <protection locked="0"/>
    </xf>
    <xf numFmtId="42" fontId="38" fillId="0" borderId="4" xfId="6" applyNumberFormat="1" applyFont="1" applyFill="1" applyBorder="1" applyAlignment="1" applyProtection="1">
      <alignment horizontal="center" wrapText="1"/>
      <protection locked="0"/>
    </xf>
    <xf numFmtId="0" fontId="5" fillId="0" borderId="29" xfId="0" applyFont="1" applyFill="1" applyBorder="1" applyAlignment="1" applyProtection="1">
      <alignment horizontal="center"/>
      <protection locked="0"/>
    </xf>
    <xf numFmtId="0" fontId="14" fillId="18" borderId="4" xfId="0" applyFont="1" applyFill="1" applyBorder="1" applyAlignment="1">
      <alignment wrapText="1"/>
    </xf>
    <xf numFmtId="0" fontId="14" fillId="17" borderId="4" xfId="1" applyFont="1" applyFill="1" applyBorder="1" applyAlignment="1">
      <alignment horizontal="left"/>
    </xf>
    <xf numFmtId="42" fontId="14" fillId="17" borderId="4" xfId="1" applyNumberFormat="1" applyFont="1" applyFill="1" applyBorder="1" applyAlignment="1">
      <alignment horizontal="left"/>
    </xf>
    <xf numFmtId="0" fontId="10" fillId="14" borderId="5" xfId="0" applyFont="1" applyFill="1" applyBorder="1" applyAlignment="1">
      <alignment horizontal="center" vertical="center"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3" fontId="0" fillId="2" borderId="4" xfId="0" applyNumberFormat="1" applyFill="1" applyBorder="1" applyAlignment="1">
      <alignment horizontal="left"/>
    </xf>
    <xf numFmtId="0" fontId="0" fillId="6" borderId="2" xfId="0" applyFill="1" applyBorder="1"/>
    <xf numFmtId="0" fontId="38" fillId="14" borderId="2" xfId="0" applyFont="1" applyFill="1" applyBorder="1" applyAlignment="1">
      <alignment horizontal="right" wrapText="1"/>
    </xf>
    <xf numFmtId="0" fontId="14" fillId="6" borderId="3" xfId="0" applyFont="1" applyFill="1" applyBorder="1" applyAlignment="1">
      <alignment horizontal="left" wrapText="1"/>
    </xf>
    <xf numFmtId="0" fontId="38" fillId="14" borderId="0" xfId="0" applyFont="1" applyFill="1" applyBorder="1" applyAlignment="1">
      <alignment horizontal="right" wrapText="1"/>
    </xf>
    <xf numFmtId="0" fontId="36" fillId="0" borderId="3"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36" fillId="14" borderId="4"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0" fontId="38" fillId="14" borderId="17" xfId="0" applyFont="1" applyFill="1" applyBorder="1" applyAlignment="1">
      <alignment horizontal="right" wrapText="1"/>
    </xf>
    <xf numFmtId="0" fontId="36" fillId="14" borderId="4" xfId="0" applyFont="1" applyFill="1" applyBorder="1" applyAlignment="1">
      <alignment horizontal="right" wrapText="1"/>
    </xf>
    <xf numFmtId="2" fontId="36" fillId="2" borderId="4" xfId="6" applyNumberFormat="1" applyFont="1" applyFill="1" applyBorder="1" applyAlignment="1" applyProtection="1">
      <alignment horizontal="center" wrapText="1"/>
    </xf>
    <xf numFmtId="49" fontId="7" fillId="6" borderId="0" xfId="0" applyNumberFormat="1" applyFont="1" applyFill="1" applyAlignment="1">
      <alignment horizontal="center" vertical="center"/>
    </xf>
    <xf numFmtId="0" fontId="7" fillId="6" borderId="0" xfId="0" applyFont="1" applyFill="1" applyAlignment="1">
      <alignment horizontal="center" vertical="center"/>
    </xf>
    <xf numFmtId="0" fontId="1" fillId="14" borderId="5" xfId="0" applyFont="1" applyFill="1" applyBorder="1" applyAlignment="1">
      <alignment horizontal="center" vertical="center" wrapText="1"/>
    </xf>
    <xf numFmtId="0" fontId="1" fillId="14" borderId="6" xfId="0" applyFont="1" applyFill="1" applyBorder="1" applyAlignment="1">
      <alignment horizontal="center" vertical="center" wrapText="1"/>
    </xf>
    <xf numFmtId="49" fontId="10" fillId="14" borderId="5" xfId="0" applyNumberFormat="1" applyFont="1" applyFill="1" applyBorder="1" applyAlignment="1">
      <alignment horizontal="center" vertical="center" wrapText="1"/>
    </xf>
    <xf numFmtId="49" fontId="10" fillId="14" borderId="6" xfId="0" applyNumberFormat="1" applyFont="1" applyFill="1" applyBorder="1" applyAlignment="1">
      <alignment horizontal="center" vertical="center" wrapText="1"/>
    </xf>
    <xf numFmtId="0" fontId="10" fillId="14" borderId="5" xfId="0" applyFont="1" applyFill="1" applyBorder="1" applyAlignment="1">
      <alignment horizontal="center" vertical="center" wrapText="1"/>
    </xf>
    <xf numFmtId="0" fontId="10" fillId="14" borderId="6" xfId="0" applyFont="1" applyFill="1" applyBorder="1" applyAlignment="1">
      <alignment horizontal="center" vertical="center" wrapText="1"/>
    </xf>
    <xf numFmtId="2" fontId="10" fillId="14" borderId="5" xfId="0" applyNumberFormat="1" applyFont="1" applyFill="1" applyBorder="1" applyAlignment="1">
      <alignment horizontal="center" vertical="center" wrapText="1"/>
    </xf>
    <xf numFmtId="2" fontId="10" fillId="14" borderId="6" xfId="0" applyNumberFormat="1" applyFont="1" applyFill="1" applyBorder="1" applyAlignment="1">
      <alignment horizontal="center" vertical="center" wrapText="1"/>
    </xf>
    <xf numFmtId="165" fontId="10" fillId="14" borderId="5" xfId="0" applyNumberFormat="1" applyFont="1" applyFill="1" applyBorder="1" applyAlignment="1">
      <alignment horizontal="center" vertical="center" wrapText="1"/>
    </xf>
    <xf numFmtId="165" fontId="10" fillId="14" borderId="6" xfId="0" applyNumberFormat="1" applyFont="1" applyFill="1" applyBorder="1" applyAlignment="1">
      <alignment horizontal="center" vertical="center" wrapText="1"/>
    </xf>
    <xf numFmtId="49" fontId="7" fillId="6" borderId="10" xfId="0" applyNumberFormat="1" applyFont="1" applyFill="1" applyBorder="1" applyAlignment="1">
      <alignment horizontal="center" vertical="center"/>
    </xf>
    <xf numFmtId="0" fontId="7" fillId="6" borderId="15" xfId="0" applyFont="1" applyFill="1" applyBorder="1" applyAlignment="1">
      <alignment horizontal="center" vertical="center"/>
    </xf>
    <xf numFmtId="0" fontId="7" fillId="6" borderId="11" xfId="0" applyFont="1" applyFill="1" applyBorder="1" applyAlignment="1">
      <alignment horizontal="center" vertical="center"/>
    </xf>
    <xf numFmtId="0" fontId="32" fillId="6" borderId="13" xfId="0" applyFont="1" applyFill="1" applyBorder="1" applyAlignment="1">
      <alignment horizontal="center" vertical="center" wrapText="1"/>
    </xf>
    <xf numFmtId="0" fontId="32" fillId="6" borderId="9" xfId="0" applyFont="1" applyFill="1" applyBorder="1" applyAlignment="1">
      <alignment horizontal="center" vertical="center" wrapText="1"/>
    </xf>
    <xf numFmtId="0" fontId="0" fillId="14" borderId="4" xfId="0" applyFont="1" applyFill="1" applyBorder="1" applyAlignment="1">
      <alignment wrapText="1"/>
    </xf>
    <xf numFmtId="0" fontId="0" fillId="14" borderId="1" xfId="0" applyFont="1" applyFill="1" applyBorder="1" applyAlignment="1">
      <alignment wrapText="1"/>
    </xf>
    <xf numFmtId="0" fontId="0" fillId="14" borderId="2" xfId="0" applyFont="1" applyFill="1" applyBorder="1" applyAlignment="1">
      <alignment wrapText="1"/>
    </xf>
    <xf numFmtId="0" fontId="0" fillId="14" borderId="3" xfId="0" applyFont="1" applyFill="1" applyBorder="1" applyAlignment="1">
      <alignment wrapText="1"/>
    </xf>
    <xf numFmtId="0" fontId="0" fillId="0" borderId="4" xfId="0" applyFont="1" applyFill="1" applyBorder="1" applyAlignment="1" applyProtection="1">
      <alignment wrapText="1"/>
      <protection locked="0"/>
    </xf>
    <xf numFmtId="0" fontId="14" fillId="6" borderId="1" xfId="0" applyFont="1" applyFill="1" applyBorder="1" applyAlignment="1">
      <alignment horizontal="left" wrapText="1"/>
    </xf>
    <xf numFmtId="0" fontId="14" fillId="6" borderId="2" xfId="0" applyFont="1" applyFill="1" applyBorder="1" applyAlignment="1">
      <alignment horizontal="left" wrapText="1"/>
    </xf>
    <xf numFmtId="0" fontId="14" fillId="6" borderId="3" xfId="0" applyFont="1" applyFill="1" applyBorder="1" applyAlignment="1">
      <alignment horizontal="left" wrapText="1"/>
    </xf>
    <xf numFmtId="0" fontId="34" fillId="6" borderId="13" xfId="0" applyFont="1" applyFill="1" applyBorder="1" applyAlignment="1">
      <alignment horizontal="center" vertical="center" wrapText="1"/>
    </xf>
    <xf numFmtId="0" fontId="34" fillId="6" borderId="9" xfId="0" applyFont="1" applyFill="1" applyBorder="1" applyAlignment="1">
      <alignment horizontal="center" vertical="center" wrapText="1"/>
    </xf>
    <xf numFmtId="0" fontId="34" fillId="6" borderId="14" xfId="0" applyFont="1" applyFill="1" applyBorder="1" applyAlignment="1">
      <alignment horizontal="center" vertical="center" wrapText="1"/>
    </xf>
    <xf numFmtId="0" fontId="14" fillId="6" borderId="4" xfId="0" applyFont="1" applyFill="1" applyBorder="1" applyAlignment="1">
      <alignment vertical="top"/>
    </xf>
    <xf numFmtId="0" fontId="14" fillId="6" borderId="1" xfId="0" applyFont="1" applyFill="1" applyBorder="1" applyAlignment="1">
      <alignment wrapText="1"/>
    </xf>
    <xf numFmtId="0" fontId="14" fillId="6" borderId="2" xfId="0" applyFont="1" applyFill="1" applyBorder="1" applyAlignment="1">
      <alignment wrapText="1"/>
    </xf>
    <xf numFmtId="0" fontId="14" fillId="6" borderId="3" xfId="0" applyFont="1" applyFill="1" applyBorder="1" applyAlignment="1">
      <alignment wrapText="1"/>
    </xf>
    <xf numFmtId="0" fontId="37" fillId="0" borderId="1" xfId="0" applyFont="1" applyFill="1" applyBorder="1" applyAlignment="1" applyProtection="1">
      <alignment horizontal="left" wrapText="1"/>
      <protection locked="0"/>
    </xf>
    <xf numFmtId="0" fontId="37" fillId="0" borderId="3" xfId="0" applyFont="1" applyFill="1" applyBorder="1" applyAlignment="1" applyProtection="1">
      <alignment horizontal="left" wrapText="1"/>
      <protection locked="0"/>
    </xf>
    <xf numFmtId="0" fontId="36" fillId="0" borderId="1" xfId="0" applyFont="1" applyFill="1" applyBorder="1" applyAlignment="1" applyProtection="1">
      <alignment horizontal="left" wrapText="1"/>
      <protection locked="0"/>
    </xf>
    <xf numFmtId="0" fontId="36" fillId="0" borderId="2" xfId="0" applyFont="1" applyFill="1" applyBorder="1" applyAlignment="1" applyProtection="1">
      <alignment horizontal="left" wrapText="1"/>
      <protection locked="0"/>
    </xf>
    <xf numFmtId="0" fontId="36" fillId="0" borderId="3" xfId="0" applyFont="1" applyFill="1" applyBorder="1" applyAlignment="1" applyProtection="1">
      <alignment horizontal="left" wrapText="1"/>
      <protection locked="0"/>
    </xf>
    <xf numFmtId="0" fontId="14" fillId="14" borderId="1" xfId="0" applyFont="1" applyFill="1" applyBorder="1" applyAlignment="1">
      <alignment horizontal="right" wrapText="1"/>
    </xf>
    <xf numFmtId="0" fontId="14" fillId="14" borderId="2" xfId="0" applyFont="1" applyFill="1" applyBorder="1" applyAlignment="1">
      <alignment horizontal="right" wrapText="1"/>
    </xf>
    <xf numFmtId="0" fontId="14" fillId="14" borderId="3" xfId="0" applyFont="1" applyFill="1" applyBorder="1" applyAlignment="1">
      <alignment horizontal="right" wrapText="1"/>
    </xf>
    <xf numFmtId="0" fontId="37" fillId="14" borderId="1" xfId="0" applyFont="1" applyFill="1" applyBorder="1" applyAlignment="1">
      <alignment horizontal="center" vertical="center" wrapText="1"/>
    </xf>
    <xf numFmtId="0" fontId="37" fillId="14" borderId="2" xfId="0" applyFont="1" applyFill="1" applyBorder="1" applyAlignment="1">
      <alignment horizontal="center" vertical="center" wrapText="1"/>
    </xf>
    <xf numFmtId="0" fontId="37" fillId="14" borderId="3"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14" fillId="6" borderId="1" xfId="0" applyFont="1" applyFill="1" applyBorder="1" applyAlignment="1">
      <alignment horizontal="left"/>
    </xf>
    <xf numFmtId="0" fontId="14" fillId="6" borderId="2" xfId="0" applyFont="1" applyFill="1" applyBorder="1" applyAlignment="1">
      <alignment horizontal="left"/>
    </xf>
    <xf numFmtId="0" fontId="14" fillId="6" borderId="3" xfId="0" applyFont="1" applyFill="1" applyBorder="1" applyAlignment="1">
      <alignment horizontal="left"/>
    </xf>
    <xf numFmtId="0" fontId="14" fillId="14" borderId="1" xfId="0" applyFont="1" applyFill="1" applyBorder="1" applyAlignment="1">
      <alignment horizontal="right" vertical="center" wrapText="1"/>
    </xf>
    <xf numFmtId="0" fontId="14" fillId="14" borderId="2" xfId="0" applyFont="1" applyFill="1" applyBorder="1" applyAlignment="1">
      <alignment horizontal="right" vertical="center" wrapText="1"/>
    </xf>
    <xf numFmtId="0" fontId="14" fillId="14" borderId="3" xfId="0" applyFont="1" applyFill="1" applyBorder="1" applyAlignment="1">
      <alignment horizontal="right" vertical="center" wrapText="1"/>
    </xf>
    <xf numFmtId="0" fontId="36" fillId="14" borderId="4" xfId="0" applyFont="1" applyFill="1" applyBorder="1" applyAlignment="1">
      <alignment horizontal="center" vertical="center" wrapText="1"/>
    </xf>
    <xf numFmtId="0" fontId="36" fillId="14" borderId="1" xfId="0" applyFont="1" applyFill="1" applyBorder="1" applyAlignment="1">
      <alignment horizontal="center" wrapText="1"/>
    </xf>
    <xf numFmtId="0" fontId="36" fillId="14" borderId="2" xfId="0" applyFont="1" applyFill="1" applyBorder="1" applyAlignment="1">
      <alignment horizontal="center" wrapText="1"/>
    </xf>
    <xf numFmtId="0" fontId="36" fillId="14" borderId="3" xfId="0" applyFont="1" applyFill="1" applyBorder="1" applyAlignment="1">
      <alignment horizontal="center" wrapText="1"/>
    </xf>
    <xf numFmtId="0" fontId="41" fillId="14" borderId="4" xfId="0" applyFont="1" applyFill="1" applyBorder="1" applyAlignment="1">
      <alignment horizontal="left" wrapText="1"/>
    </xf>
    <xf numFmtId="0" fontId="19" fillId="0" borderId="4" xfId="0" applyFont="1" applyFill="1" applyBorder="1" applyAlignment="1" applyProtection="1">
      <alignment horizontal="left" wrapText="1"/>
      <protection locked="0"/>
    </xf>
    <xf numFmtId="0" fontId="36" fillId="0" borderId="4" xfId="0" applyFont="1" applyFill="1" applyBorder="1" applyAlignment="1" applyProtection="1">
      <alignment horizontal="left" wrapText="1"/>
      <protection locked="0"/>
    </xf>
    <xf numFmtId="0" fontId="13" fillId="14" borderId="1" xfId="0" applyFont="1" applyFill="1" applyBorder="1" applyAlignment="1">
      <alignment horizontal="right"/>
    </xf>
    <xf numFmtId="0" fontId="13" fillId="14" borderId="2" xfId="0" applyFont="1" applyFill="1" applyBorder="1" applyAlignment="1">
      <alignment horizontal="right"/>
    </xf>
    <xf numFmtId="0" fontId="13" fillId="14" borderId="3" xfId="0" applyFont="1" applyFill="1" applyBorder="1" applyAlignment="1">
      <alignment horizontal="right"/>
    </xf>
    <xf numFmtId="0" fontId="35" fillId="14" borderId="1" xfId="0" applyFont="1" applyFill="1" applyBorder="1" applyAlignment="1">
      <alignment wrapText="1"/>
    </xf>
    <xf numFmtId="0" fontId="35" fillId="14" borderId="3" xfId="0" applyFont="1" applyFill="1" applyBorder="1" applyAlignment="1">
      <alignment wrapText="1"/>
    </xf>
    <xf numFmtId="0" fontId="39" fillId="0" borderId="4" xfId="0" applyFont="1" applyFill="1" applyBorder="1" applyAlignment="1" applyProtection="1">
      <alignment horizontal="left" wrapText="1"/>
      <protection locked="0"/>
    </xf>
    <xf numFmtId="0" fontId="40" fillId="0" borderId="4" xfId="0" applyFont="1" applyFill="1" applyBorder="1" applyAlignment="1" applyProtection="1">
      <alignment horizontal="left" wrapText="1"/>
      <protection locked="0"/>
    </xf>
    <xf numFmtId="0" fontId="0" fillId="14" borderId="2" xfId="0" applyFont="1" applyFill="1" applyBorder="1" applyAlignment="1">
      <alignment horizontal="left" wrapText="1"/>
    </xf>
    <xf numFmtId="0" fontId="0" fillId="14" borderId="3" xfId="0" applyFont="1" applyFill="1" applyBorder="1" applyAlignment="1">
      <alignment horizontal="left" wrapText="1"/>
    </xf>
    <xf numFmtId="0" fontId="0" fillId="14" borderId="1" xfId="0" applyFont="1" applyFill="1" applyBorder="1" applyAlignment="1">
      <alignment horizontal="left" wrapText="1"/>
    </xf>
    <xf numFmtId="165" fontId="36" fillId="2" borderId="0" xfId="0" applyNumberFormat="1" applyFont="1" applyFill="1" applyBorder="1" applyAlignment="1">
      <alignment horizontal="right" wrapText="1"/>
    </xf>
    <xf numFmtId="165" fontId="36" fillId="2" borderId="12" xfId="0" applyNumberFormat="1" applyFont="1" applyFill="1" applyBorder="1" applyAlignment="1">
      <alignment horizontal="right" wrapText="1"/>
    </xf>
    <xf numFmtId="164" fontId="36" fillId="2" borderId="0" xfId="0" applyNumberFormat="1" applyFont="1" applyFill="1" applyBorder="1" applyAlignment="1">
      <alignment horizontal="right" wrapText="1"/>
    </xf>
    <xf numFmtId="0" fontId="36" fillId="14" borderId="4" xfId="0" applyFont="1" applyFill="1" applyBorder="1" applyAlignment="1">
      <alignment horizontal="right" wrapText="1"/>
    </xf>
    <xf numFmtId="0" fontId="36" fillId="14" borderId="1" xfId="0" applyFont="1" applyFill="1" applyBorder="1" applyAlignment="1">
      <alignment horizontal="right" wrapText="1"/>
    </xf>
    <xf numFmtId="0" fontId="36" fillId="14" borderId="2" xfId="0" applyFont="1" applyFill="1" applyBorder="1" applyAlignment="1">
      <alignment horizontal="right" wrapText="1"/>
    </xf>
    <xf numFmtId="165" fontId="36" fillId="2" borderId="1" xfId="0" applyNumberFormat="1" applyFont="1" applyFill="1" applyBorder="1" applyAlignment="1">
      <alignment horizontal="right" wrapText="1"/>
    </xf>
    <xf numFmtId="165" fontId="36" fillId="2" borderId="2" xfId="0" applyNumberFormat="1" applyFont="1" applyFill="1" applyBorder="1" applyAlignment="1">
      <alignment horizontal="right" wrapText="1"/>
    </xf>
    <xf numFmtId="165" fontId="36" fillId="2" borderId="3" xfId="0" applyNumberFormat="1" applyFont="1" applyFill="1" applyBorder="1" applyAlignment="1">
      <alignment horizontal="right" wrapText="1"/>
    </xf>
    <xf numFmtId="0" fontId="36" fillId="14" borderId="0" xfId="0" applyFont="1" applyFill="1" applyBorder="1" applyAlignment="1">
      <alignment horizontal="right" wrapText="1"/>
    </xf>
    <xf numFmtId="0" fontId="38" fillId="14" borderId="0" xfId="0" applyFont="1" applyFill="1" applyBorder="1" applyAlignment="1">
      <alignment horizontal="right" wrapText="1"/>
    </xf>
    <xf numFmtId="165" fontId="36" fillId="2" borderId="4" xfId="0" applyNumberFormat="1" applyFont="1" applyFill="1" applyBorder="1" applyAlignment="1">
      <alignment horizontal="right" wrapText="1"/>
    </xf>
    <xf numFmtId="0" fontId="38" fillId="14" borderId="2" xfId="0" applyFont="1" applyFill="1" applyBorder="1" applyAlignment="1">
      <alignment horizontal="right" wrapText="1"/>
    </xf>
    <xf numFmtId="0" fontId="14" fillId="6" borderId="1" xfId="0" applyFont="1" applyFill="1" applyBorder="1" applyAlignment="1">
      <alignment horizontal="right" wrapText="1"/>
    </xf>
    <xf numFmtId="0" fontId="14" fillId="6" borderId="2" xfId="0" applyFont="1" applyFill="1" applyBorder="1" applyAlignment="1">
      <alignment horizontal="right" wrapText="1"/>
    </xf>
    <xf numFmtId="0" fontId="14" fillId="6" borderId="3" xfId="0" applyFont="1" applyFill="1" applyBorder="1" applyAlignment="1">
      <alignment horizontal="right" wrapText="1"/>
    </xf>
    <xf numFmtId="49" fontId="34" fillId="6" borderId="10" xfId="0" applyNumberFormat="1" applyFont="1" applyFill="1" applyBorder="1" applyAlignment="1">
      <alignment horizontal="center" vertical="center" wrapText="1"/>
    </xf>
    <xf numFmtId="0" fontId="34" fillId="6" borderId="15" xfId="0" applyFont="1" applyFill="1" applyBorder="1" applyAlignment="1">
      <alignment horizontal="center" vertical="center" wrapText="1"/>
    </xf>
    <xf numFmtId="0" fontId="34" fillId="6" borderId="11" xfId="0" applyFont="1" applyFill="1" applyBorder="1" applyAlignment="1">
      <alignment horizontal="center" vertical="center" wrapText="1"/>
    </xf>
    <xf numFmtId="0" fontId="14" fillId="6" borderId="10" xfId="0" applyFont="1" applyFill="1" applyBorder="1" applyAlignment="1">
      <alignment horizontal="left" wrapText="1"/>
    </xf>
    <xf numFmtId="0" fontId="14" fillId="6" borderId="15" xfId="0" applyFont="1" applyFill="1" applyBorder="1" applyAlignment="1">
      <alignment horizontal="left" wrapText="1"/>
    </xf>
    <xf numFmtId="0" fontId="36" fillId="0" borderId="1" xfId="0" applyFont="1" applyFill="1" applyBorder="1" applyAlignment="1" applyProtection="1">
      <alignment horizontal="center" wrapText="1"/>
      <protection locked="0"/>
    </xf>
    <xf numFmtId="0" fontId="36" fillId="0" borderId="2" xfId="0" applyFont="1" applyFill="1" applyBorder="1" applyAlignment="1" applyProtection="1">
      <alignment horizontal="center" wrapText="1"/>
      <protection locked="0"/>
    </xf>
    <xf numFmtId="0" fontId="36" fillId="0" borderId="3" xfId="0" applyFont="1" applyFill="1" applyBorder="1" applyAlignment="1" applyProtection="1">
      <alignment horizontal="center" wrapText="1"/>
      <protection locked="0"/>
    </xf>
    <xf numFmtId="0" fontId="41" fillId="0" borderId="1" xfId="0" applyFont="1" applyFill="1" applyBorder="1" applyAlignment="1" applyProtection="1">
      <alignment horizontal="left" wrapText="1"/>
      <protection locked="0"/>
    </xf>
    <xf numFmtId="0" fontId="41" fillId="0" borderId="3" xfId="0" applyFont="1" applyFill="1" applyBorder="1" applyAlignment="1" applyProtection="1">
      <alignment horizontal="left" wrapText="1"/>
      <protection locked="0"/>
    </xf>
    <xf numFmtId="0" fontId="41" fillId="0" borderId="2" xfId="0" applyFont="1" applyFill="1" applyBorder="1" applyAlignment="1" applyProtection="1">
      <alignment horizontal="left" wrapText="1"/>
      <protection locked="0"/>
    </xf>
    <xf numFmtId="0" fontId="37" fillId="14" borderId="4" xfId="0" applyFont="1" applyFill="1" applyBorder="1" applyAlignment="1">
      <alignment horizontal="center" wrapText="1"/>
    </xf>
    <xf numFmtId="0" fontId="37" fillId="14" borderId="1" xfId="0" applyFont="1" applyFill="1" applyBorder="1" applyAlignment="1">
      <alignment horizontal="center" wrapText="1"/>
    </xf>
    <xf numFmtId="0" fontId="37" fillId="14" borderId="2" xfId="0" applyFont="1" applyFill="1" applyBorder="1" applyAlignment="1">
      <alignment horizontal="center" wrapText="1"/>
    </xf>
    <xf numFmtId="0" fontId="37" fillId="14" borderId="3" xfId="0" applyFont="1" applyFill="1" applyBorder="1" applyAlignment="1">
      <alignment horizontal="center" wrapText="1"/>
    </xf>
    <xf numFmtId="10" fontId="36" fillId="2" borderId="1" xfId="0" applyNumberFormat="1" applyFont="1" applyFill="1" applyBorder="1" applyAlignment="1">
      <alignment horizontal="right" wrapText="1"/>
    </xf>
    <xf numFmtId="10" fontId="36" fillId="2" borderId="2" xfId="0" applyNumberFormat="1" applyFont="1" applyFill="1" applyBorder="1" applyAlignment="1">
      <alignment horizontal="right" wrapText="1"/>
    </xf>
    <xf numFmtId="10" fontId="36" fillId="2" borderId="3" xfId="0" applyNumberFormat="1" applyFont="1" applyFill="1" applyBorder="1" applyAlignment="1">
      <alignment horizontal="right" wrapText="1"/>
    </xf>
    <xf numFmtId="0" fontId="36" fillId="14" borderId="17" xfId="0" applyFont="1" applyFill="1" applyBorder="1" applyAlignment="1">
      <alignment horizontal="right" wrapText="1"/>
    </xf>
    <xf numFmtId="0" fontId="38" fillId="14" borderId="9" xfId="0" applyFont="1" applyFill="1" applyBorder="1" applyAlignment="1">
      <alignment horizontal="right" wrapText="1"/>
    </xf>
    <xf numFmtId="0" fontId="14" fillId="14" borderId="9" xfId="0" applyFont="1" applyFill="1" applyBorder="1" applyAlignment="1">
      <alignment horizontal="right" wrapText="1"/>
    </xf>
    <xf numFmtId="0" fontId="14" fillId="14" borderId="14" xfId="0" applyFont="1" applyFill="1" applyBorder="1" applyAlignment="1">
      <alignment horizontal="right" wrapText="1"/>
    </xf>
    <xf numFmtId="0" fontId="38" fillId="14" borderId="17" xfId="0" applyFont="1" applyFill="1" applyBorder="1" applyAlignment="1">
      <alignment horizontal="right" wrapText="1"/>
    </xf>
    <xf numFmtId="0" fontId="38" fillId="14" borderId="12" xfId="0" applyFont="1" applyFill="1" applyBorder="1" applyAlignment="1">
      <alignment horizontal="right" wrapText="1"/>
    </xf>
    <xf numFmtId="0" fontId="38" fillId="14" borderId="10" xfId="0" applyFont="1" applyFill="1" applyBorder="1" applyAlignment="1">
      <alignment horizontal="right" wrapText="1"/>
    </xf>
    <xf numFmtId="0" fontId="38" fillId="14" borderId="15" xfId="0" applyFont="1" applyFill="1" applyBorder="1" applyAlignment="1">
      <alignment horizontal="right" wrapText="1"/>
    </xf>
    <xf numFmtId="10" fontId="36" fillId="2" borderId="4" xfId="0" applyNumberFormat="1" applyFont="1" applyFill="1" applyBorder="1" applyAlignment="1">
      <alignment horizontal="right" wrapText="1"/>
    </xf>
    <xf numFmtId="0" fontId="14" fillId="6" borderId="1" xfId="0" applyFont="1" applyFill="1" applyBorder="1" applyAlignment="1">
      <alignment vertical="top"/>
    </xf>
    <xf numFmtId="0" fontId="14" fillId="6" borderId="3" xfId="0" applyFont="1" applyFill="1" applyBorder="1" applyAlignment="1">
      <alignment vertical="top"/>
    </xf>
    <xf numFmtId="0" fontId="34" fillId="6" borderId="1" xfId="0" applyFont="1" applyFill="1" applyBorder="1" applyAlignment="1">
      <alignment horizontal="center" vertical="center" wrapText="1"/>
    </xf>
    <xf numFmtId="0" fontId="34" fillId="6" borderId="2" xfId="0" applyFont="1" applyFill="1" applyBorder="1" applyAlignment="1">
      <alignment horizontal="center" vertical="center" wrapText="1"/>
    </xf>
    <xf numFmtId="0" fontId="34" fillId="6" borderId="3" xfId="0" applyFont="1" applyFill="1" applyBorder="1" applyAlignment="1">
      <alignment horizontal="center" vertical="center" wrapText="1"/>
    </xf>
    <xf numFmtId="0" fontId="14" fillId="6" borderId="4" xfId="0" applyFont="1" applyFill="1" applyBorder="1" applyAlignment="1">
      <alignment horizontal="left"/>
    </xf>
    <xf numFmtId="10" fontId="36" fillId="0" borderId="4" xfId="0" applyNumberFormat="1" applyFont="1" applyFill="1" applyBorder="1" applyAlignment="1" applyProtection="1">
      <alignment horizontal="right" wrapText="1"/>
      <protection locked="0"/>
    </xf>
    <xf numFmtId="164" fontId="36" fillId="2" borderId="4" xfId="0" applyNumberFormat="1" applyFont="1" applyFill="1" applyBorder="1" applyAlignment="1">
      <alignment horizontal="right" wrapText="1"/>
    </xf>
    <xf numFmtId="0" fontId="15" fillId="14" borderId="1" xfId="3" applyFont="1" applyFill="1" applyBorder="1" applyAlignment="1">
      <alignment horizontal="left"/>
    </xf>
    <xf numFmtId="0" fontId="15" fillId="14" borderId="2" xfId="3" applyFont="1" applyFill="1" applyBorder="1" applyAlignment="1">
      <alignment horizontal="left"/>
    </xf>
    <xf numFmtId="0" fontId="15" fillId="14" borderId="3" xfId="3" applyFont="1" applyFill="1" applyBorder="1" applyAlignment="1">
      <alignment horizontal="left"/>
    </xf>
    <xf numFmtId="0" fontId="13" fillId="6" borderId="1" xfId="0" applyFont="1" applyFill="1" applyBorder="1" applyAlignment="1">
      <alignment horizontal="left"/>
    </xf>
    <xf numFmtId="0" fontId="13" fillId="6" borderId="2" xfId="0" applyFont="1" applyFill="1" applyBorder="1" applyAlignment="1">
      <alignment horizontal="left"/>
    </xf>
    <xf numFmtId="0" fontId="13" fillId="6" borderId="3" xfId="0" applyFont="1" applyFill="1" applyBorder="1" applyAlignment="1">
      <alignment horizontal="left"/>
    </xf>
    <xf numFmtId="0" fontId="15" fillId="14" borderId="1" xfId="3" applyFont="1" applyFill="1" applyBorder="1" applyAlignment="1">
      <alignment wrapText="1"/>
    </xf>
    <xf numFmtId="0" fontId="15" fillId="14" borderId="2" xfId="3" applyFont="1" applyFill="1" applyBorder="1" applyAlignment="1">
      <alignment wrapText="1"/>
    </xf>
    <xf numFmtId="0" fontId="15" fillId="14" borderId="3" xfId="3" applyFont="1" applyFill="1" applyBorder="1" applyAlignment="1">
      <alignment wrapText="1"/>
    </xf>
    <xf numFmtId="0" fontId="13" fillId="6" borderId="6" xfId="0" applyFont="1" applyFill="1" applyBorder="1" applyAlignment="1">
      <alignment horizontal="center" vertical="center"/>
    </xf>
    <xf numFmtId="0" fontId="14" fillId="14" borderId="1" xfId="3" applyFont="1" applyFill="1" applyBorder="1" applyAlignment="1">
      <alignment horizontal="left"/>
    </xf>
    <xf numFmtId="0" fontId="14" fillId="14" borderId="2" xfId="3" applyFont="1" applyFill="1" applyBorder="1" applyAlignment="1">
      <alignment horizontal="left"/>
    </xf>
    <xf numFmtId="0" fontId="14" fillId="14" borderId="3" xfId="3" applyFont="1" applyFill="1" applyBorder="1" applyAlignment="1">
      <alignment horizontal="left"/>
    </xf>
    <xf numFmtId="0" fontId="14" fillId="6" borderId="1" xfId="4" applyFont="1" applyFill="1" applyBorder="1" applyAlignment="1">
      <alignment horizontal="left"/>
    </xf>
    <xf numFmtId="0" fontId="14" fillId="6" borderId="2" xfId="4" applyFont="1" applyFill="1" applyBorder="1" applyAlignment="1">
      <alignment horizontal="left"/>
    </xf>
    <xf numFmtId="0" fontId="14" fillId="14" borderId="4" xfId="1" applyFont="1" applyFill="1" applyBorder="1" applyAlignment="1">
      <alignment horizontal="left"/>
    </xf>
    <xf numFmtId="0" fontId="13" fillId="14" borderId="4" xfId="0" applyFont="1" applyFill="1" applyBorder="1" applyAlignment="1">
      <alignment horizontal="left"/>
    </xf>
    <xf numFmtId="0" fontId="14" fillId="6" borderId="3" xfId="4" applyFont="1" applyFill="1" applyBorder="1" applyAlignment="1">
      <alignment horizontal="left"/>
    </xf>
    <xf numFmtId="0" fontId="15" fillId="14" borderId="4" xfId="1" applyFont="1" applyFill="1" applyBorder="1" applyAlignment="1">
      <alignment horizontal="left"/>
    </xf>
    <xf numFmtId="0" fontId="15" fillId="14" borderId="1" xfId="4" applyFont="1" applyFill="1" applyBorder="1" applyAlignment="1">
      <alignment horizontal="left"/>
    </xf>
    <xf numFmtId="0" fontId="15" fillId="14" borderId="2" xfId="4" applyFont="1" applyFill="1" applyBorder="1" applyAlignment="1">
      <alignment horizontal="left"/>
    </xf>
    <xf numFmtId="0" fontId="15" fillId="14" borderId="1" xfId="4" applyFont="1" applyFill="1" applyBorder="1" applyAlignment="1">
      <alignment horizontal="left" wrapText="1"/>
    </xf>
    <xf numFmtId="0" fontId="15" fillId="14" borderId="2" xfId="4" applyFont="1" applyFill="1" applyBorder="1" applyAlignment="1">
      <alignment horizontal="left" wrapText="1"/>
    </xf>
    <xf numFmtId="0" fontId="15" fillId="14" borderId="3" xfId="4" applyFont="1" applyFill="1" applyBorder="1" applyAlignment="1">
      <alignment horizontal="left" wrapText="1"/>
    </xf>
    <xf numFmtId="0" fontId="14" fillId="14" borderId="1" xfId="4" applyFont="1" applyFill="1" applyBorder="1" applyAlignment="1">
      <alignment horizontal="left"/>
    </xf>
    <xf numFmtId="0" fontId="14" fillId="14" borderId="2" xfId="4" applyFont="1" applyFill="1" applyBorder="1" applyAlignment="1">
      <alignment horizontal="left"/>
    </xf>
    <xf numFmtId="0" fontId="14" fillId="14" borderId="3" xfId="4" applyFont="1" applyFill="1" applyBorder="1" applyAlignment="1">
      <alignment horizontal="left"/>
    </xf>
    <xf numFmtId="49" fontId="13" fillId="6" borderId="5" xfId="0" applyNumberFormat="1" applyFont="1" applyFill="1" applyBorder="1" applyAlignment="1">
      <alignment horizontal="center" vertical="center"/>
    </xf>
    <xf numFmtId="0" fontId="13" fillId="6" borderId="5" xfId="0" applyFont="1" applyFill="1" applyBorder="1" applyAlignment="1">
      <alignment horizontal="center" vertical="center"/>
    </xf>
    <xf numFmtId="0" fontId="1" fillId="6" borderId="17" xfId="0" applyFont="1" applyFill="1" applyBorder="1" applyAlignment="1">
      <alignment horizontal="left" vertical="center"/>
    </xf>
    <xf numFmtId="0" fontId="1" fillId="6" borderId="0" xfId="0" applyFont="1" applyFill="1" applyBorder="1" applyAlignment="1">
      <alignment horizontal="left" vertical="center"/>
    </xf>
    <xf numFmtId="0" fontId="7" fillId="6" borderId="18" xfId="0" applyFont="1" applyFill="1" applyBorder="1" applyAlignment="1">
      <alignment horizontal="center" vertical="center"/>
    </xf>
    <xf numFmtId="0" fontId="7" fillId="6" borderId="19" xfId="0" applyFont="1" applyFill="1" applyBorder="1" applyAlignment="1">
      <alignment horizontal="center" vertical="center"/>
    </xf>
    <xf numFmtId="0" fontId="7" fillId="6" borderId="20" xfId="0" applyFont="1" applyFill="1" applyBorder="1" applyAlignment="1">
      <alignment horizontal="center" vertical="center"/>
    </xf>
    <xf numFmtId="49" fontId="1" fillId="2" borderId="1" xfId="0" applyNumberFormat="1" applyFont="1" applyFill="1" applyBorder="1" applyAlignment="1">
      <alignment horizontal="left" vertical="center" wrapText="1"/>
    </xf>
    <xf numFmtId="0" fontId="1" fillId="2" borderId="3" xfId="0" applyFont="1" applyFill="1" applyBorder="1" applyAlignment="1">
      <alignment horizontal="left" vertical="center" wrapText="1"/>
    </xf>
    <xf numFmtId="0" fontId="14" fillId="18" borderId="4" xfId="0" applyFont="1" applyFill="1" applyBorder="1" applyAlignment="1">
      <alignment wrapText="1"/>
    </xf>
    <xf numFmtId="0" fontId="0" fillId="0" borderId="4" xfId="0" applyFont="1" applyFill="1" applyBorder="1" applyAlignment="1">
      <alignment wrapText="1"/>
    </xf>
    <xf numFmtId="49" fontId="43" fillId="6" borderId="17" xfId="0" applyNumberFormat="1" applyFont="1" applyFill="1" applyBorder="1" applyAlignment="1">
      <alignment horizontal="center" vertical="center" wrapText="1"/>
    </xf>
    <xf numFmtId="49" fontId="43" fillId="6" borderId="0" xfId="0" applyNumberFormat="1" applyFont="1" applyFill="1" applyBorder="1" applyAlignment="1">
      <alignment horizontal="center" vertical="center" wrapText="1"/>
    </xf>
    <xf numFmtId="49" fontId="43" fillId="6" borderId="12" xfId="0" applyNumberFormat="1" applyFont="1" applyFill="1" applyBorder="1" applyAlignment="1">
      <alignment horizontal="center" vertical="center" wrapText="1"/>
    </xf>
    <xf numFmtId="10" fontId="36" fillId="0" borderId="4" xfId="0" applyNumberFormat="1" applyFont="1" applyFill="1" applyBorder="1" applyAlignment="1">
      <alignment horizontal="right" wrapText="1"/>
    </xf>
    <xf numFmtId="0" fontId="44" fillId="14" borderId="1" xfId="3" applyFont="1" applyFill="1" applyBorder="1" applyAlignment="1">
      <alignment horizontal="left"/>
    </xf>
    <xf numFmtId="0" fontId="44" fillId="14" borderId="2" xfId="3" applyFont="1" applyFill="1" applyBorder="1" applyAlignment="1">
      <alignment horizontal="left"/>
    </xf>
    <xf numFmtId="0" fontId="44" fillId="14" borderId="3" xfId="3" applyFont="1" applyFill="1" applyBorder="1" applyAlignment="1">
      <alignment horizontal="left"/>
    </xf>
    <xf numFmtId="49" fontId="16" fillId="6" borderId="10" xfId="0" applyNumberFormat="1" applyFont="1" applyFill="1" applyBorder="1" applyAlignment="1">
      <alignment horizontal="center" vertical="center" wrapText="1"/>
    </xf>
    <xf numFmtId="49" fontId="16" fillId="6" borderId="15" xfId="0" applyNumberFormat="1" applyFont="1" applyFill="1" applyBorder="1" applyAlignment="1">
      <alignment horizontal="center" vertical="center" wrapText="1"/>
    </xf>
    <xf numFmtId="49" fontId="16" fillId="6" borderId="11" xfId="0" applyNumberFormat="1" applyFont="1" applyFill="1" applyBorder="1" applyAlignment="1">
      <alignment horizontal="center" vertical="center" wrapText="1"/>
    </xf>
    <xf numFmtId="0" fontId="45" fillId="6" borderId="1" xfId="0" applyFont="1" applyFill="1" applyBorder="1" applyAlignment="1">
      <alignment horizontal="left"/>
    </xf>
    <xf numFmtId="0" fontId="45" fillId="6" borderId="2" xfId="0" applyFont="1" applyFill="1" applyBorder="1" applyAlignment="1">
      <alignment horizontal="left"/>
    </xf>
    <xf numFmtId="0" fontId="45" fillId="6" borderId="3" xfId="0" applyFont="1" applyFill="1" applyBorder="1" applyAlignment="1">
      <alignment horizontal="left"/>
    </xf>
    <xf numFmtId="0" fontId="44" fillId="14" borderId="1" xfId="3" applyFont="1" applyFill="1" applyBorder="1" applyAlignment="1">
      <alignment wrapText="1"/>
    </xf>
    <xf numFmtId="0" fontId="44" fillId="14" borderId="2" xfId="3" applyFont="1" applyFill="1" applyBorder="1" applyAlignment="1">
      <alignment wrapText="1"/>
    </xf>
    <xf numFmtId="0" fontId="44" fillId="14" borderId="3" xfId="3" applyFont="1" applyFill="1" applyBorder="1" applyAlignment="1">
      <alignment wrapText="1"/>
    </xf>
    <xf numFmtId="0" fontId="14" fillId="18" borderId="1" xfId="4" applyFont="1" applyFill="1" applyBorder="1" applyAlignment="1">
      <alignment horizontal="left"/>
    </xf>
    <xf numFmtId="0" fontId="14" fillId="18" borderId="2" xfId="4" applyFont="1" applyFill="1" applyBorder="1" applyAlignment="1">
      <alignment horizontal="left"/>
    </xf>
    <xf numFmtId="0" fontId="14" fillId="18" borderId="3" xfId="4" applyFont="1" applyFill="1" applyBorder="1" applyAlignment="1">
      <alignment horizontal="left"/>
    </xf>
    <xf numFmtId="0" fontId="14" fillId="17" borderId="4" xfId="1" applyFont="1" applyFill="1" applyBorder="1" applyAlignment="1">
      <alignment horizontal="left"/>
    </xf>
    <xf numFmtId="0" fontId="13" fillId="17" borderId="4" xfId="0" applyFont="1" applyFill="1" applyBorder="1" applyAlignment="1">
      <alignment horizontal="left"/>
    </xf>
    <xf numFmtId="49" fontId="1" fillId="0" borderId="1" xfId="0" applyNumberFormat="1" applyFont="1" applyFill="1" applyBorder="1" applyAlignment="1">
      <alignment horizontal="left" vertical="center" wrapText="1"/>
    </xf>
    <xf numFmtId="0" fontId="1" fillId="0" borderId="3" xfId="0" applyFont="1" applyFill="1" applyBorder="1" applyAlignment="1">
      <alignment horizontal="left" vertical="center" wrapText="1"/>
    </xf>
    <xf numFmtId="49" fontId="0" fillId="6" borderId="10" xfId="0" applyNumberFormat="1" applyFill="1" applyBorder="1" applyAlignment="1">
      <alignment horizontal="center"/>
    </xf>
    <xf numFmtId="49" fontId="0" fillId="6" borderId="15" xfId="0" applyNumberFormat="1" applyFill="1" applyBorder="1" applyAlignment="1">
      <alignment horizontal="center"/>
    </xf>
    <xf numFmtId="49" fontId="0" fillId="6" borderId="11" xfId="0" applyNumberFormat="1" applyFill="1" applyBorder="1" applyAlignment="1">
      <alignment horizontal="center"/>
    </xf>
    <xf numFmtId="0" fontId="50" fillId="0" borderId="36" xfId="10" applyFont="1" applyBorder="1" applyAlignment="1" applyProtection="1">
      <alignment horizontal="center" vertical="center"/>
    </xf>
    <xf numFmtId="0" fontId="50" fillId="0" borderId="37" xfId="10" applyFont="1" applyBorder="1" applyAlignment="1" applyProtection="1">
      <alignment horizontal="center" vertical="center"/>
    </xf>
    <xf numFmtId="0" fontId="50" fillId="0" borderId="24" xfId="10" applyFont="1" applyBorder="1" applyAlignment="1" applyProtection="1">
      <alignment horizontal="center" vertical="center"/>
    </xf>
    <xf numFmtId="0" fontId="50" fillId="0" borderId="26" xfId="10" applyFont="1" applyBorder="1" applyAlignment="1" applyProtection="1">
      <alignment horizontal="center" vertical="center"/>
    </xf>
    <xf numFmtId="0" fontId="28" fillId="0" borderId="1" xfId="0" applyFont="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53" fillId="0" borderId="4" xfId="0" applyFont="1" applyBorder="1" applyAlignment="1">
      <alignment horizontal="left" vertical="center"/>
    </xf>
    <xf numFmtId="0" fontId="1" fillId="0" borderId="39" xfId="0" applyFont="1" applyFill="1" applyBorder="1" applyAlignment="1">
      <alignment horizontal="center"/>
    </xf>
    <xf numFmtId="0" fontId="1" fillId="0" borderId="40" xfId="0" applyFont="1" applyFill="1" applyBorder="1" applyAlignment="1">
      <alignment horizontal="center"/>
    </xf>
    <xf numFmtId="0" fontId="0" fillId="0" borderId="42" xfId="0" applyBorder="1" applyAlignment="1">
      <alignment horizontal="left" vertical="top"/>
    </xf>
    <xf numFmtId="0" fontId="0" fillId="0" borderId="22" xfId="0" applyBorder="1" applyAlignment="1">
      <alignment horizontal="left" vertical="top"/>
    </xf>
    <xf numFmtId="0" fontId="21" fillId="0" borderId="10" xfId="8" applyFont="1" applyBorder="1" applyAlignment="1" applyProtection="1">
      <alignment horizontal="left" wrapText="1"/>
    </xf>
    <xf numFmtId="0" fontId="21" fillId="0" borderId="15" xfId="8" applyFont="1" applyBorder="1" applyAlignment="1" applyProtection="1">
      <alignment horizontal="left" wrapText="1"/>
    </xf>
    <xf numFmtId="0" fontId="21" fillId="0" borderId="11" xfId="8" applyFont="1" applyBorder="1" applyAlignment="1" applyProtection="1">
      <alignment horizontal="left" wrapText="1"/>
    </xf>
    <xf numFmtId="0" fontId="23" fillId="0" borderId="17" xfId="8" applyFont="1" applyBorder="1" applyAlignment="1" applyProtection="1">
      <alignment horizontal="left" wrapText="1"/>
    </xf>
    <xf numFmtId="0" fontId="23" fillId="0" borderId="0" xfId="8" applyFont="1" applyBorder="1" applyAlignment="1" applyProtection="1">
      <alignment horizontal="left" wrapText="1"/>
    </xf>
    <xf numFmtId="0" fontId="23" fillId="0" borderId="12" xfId="8" applyFont="1" applyBorder="1" applyAlignment="1" applyProtection="1">
      <alignment horizontal="left" wrapText="1"/>
    </xf>
    <xf numFmtId="0" fontId="21" fillId="0" borderId="13" xfId="8" applyFont="1" applyBorder="1" applyAlignment="1" applyProtection="1">
      <alignment horizontal="left" wrapText="1"/>
    </xf>
    <xf numFmtId="0" fontId="21" fillId="0" borderId="9" xfId="8" applyFont="1" applyBorder="1" applyAlignment="1" applyProtection="1">
      <alignment horizontal="left" wrapText="1"/>
    </xf>
    <xf numFmtId="0" fontId="21" fillId="0" borderId="14" xfId="8" applyFont="1" applyBorder="1" applyAlignment="1" applyProtection="1">
      <alignment horizontal="left" wrapText="1"/>
    </xf>
    <xf numFmtId="0" fontId="22" fillId="10" borderId="1" xfId="8" applyFont="1" applyFill="1" applyBorder="1" applyAlignment="1" applyProtection="1">
      <alignment horizontal="center"/>
    </xf>
    <xf numFmtId="0" fontId="22" fillId="10" borderId="2" xfId="8" applyFont="1" applyFill="1" applyBorder="1" applyAlignment="1" applyProtection="1">
      <alignment horizontal="center"/>
    </xf>
    <xf numFmtId="0" fontId="22" fillId="10" borderId="3" xfId="8" applyFont="1" applyFill="1" applyBorder="1" applyAlignment="1" applyProtection="1">
      <alignment horizontal="center"/>
    </xf>
    <xf numFmtId="0" fontId="21" fillId="9" borderId="1" xfId="8" applyFont="1" applyFill="1" applyBorder="1" applyAlignment="1" applyProtection="1">
      <alignment vertical="center" wrapText="1"/>
    </xf>
    <xf numFmtId="0" fontId="21" fillId="9" borderId="2" xfId="8" applyFont="1" applyFill="1" applyBorder="1" applyAlignment="1" applyProtection="1">
      <alignment vertical="center" wrapText="1"/>
    </xf>
    <xf numFmtId="0" fontId="21" fillId="9" borderId="3" xfId="8" applyFont="1" applyFill="1" applyBorder="1" applyAlignment="1" applyProtection="1">
      <alignment vertical="center" wrapText="1"/>
    </xf>
    <xf numFmtId="0" fontId="21" fillId="0" borderId="1" xfId="8" applyFont="1" applyBorder="1" applyAlignment="1" applyProtection="1">
      <alignment vertical="center" wrapText="1"/>
    </xf>
    <xf numFmtId="0" fontId="21" fillId="0" borderId="2" xfId="8" applyFont="1" applyBorder="1" applyAlignment="1" applyProtection="1">
      <alignment vertical="center" wrapText="1"/>
    </xf>
    <xf numFmtId="0" fontId="21" fillId="0" borderId="3" xfId="8" applyFont="1" applyBorder="1" applyAlignment="1" applyProtection="1">
      <alignment vertical="center" wrapText="1"/>
    </xf>
  </cellXfs>
  <cellStyles count="11">
    <cellStyle name="Accent2" xfId="4" builtinId="33"/>
    <cellStyle name="Comma" xfId="7" builtinId="3"/>
    <cellStyle name="Currency" xfId="6" builtinId="4"/>
    <cellStyle name="Explanatory Text" xfId="3" builtinId="53"/>
    <cellStyle name="Hyperlink" xfId="10" builtinId="8"/>
    <cellStyle name="Normal" xfId="0" builtinId="0"/>
    <cellStyle name="Normal 2" xfId="8" xr:uid="{00000000-0005-0000-0000-000006000000}"/>
    <cellStyle name="Output" xfId="1" builtinId="21"/>
    <cellStyle name="Percent" xfId="5" builtinId="5"/>
    <cellStyle name="Percent 2" xfId="9" xr:uid="{00000000-0005-0000-0000-000009000000}"/>
    <cellStyle name="Total" xfId="2" builtinId="25"/>
  </cellStyles>
  <dxfs count="72">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rgb="FFFF0000"/>
      </font>
      <fill>
        <patternFill>
          <bgColor theme="5" tint="0.59996337778862885"/>
        </patternFill>
      </fill>
    </dxf>
    <dxf>
      <font>
        <color rgb="FFFF0000"/>
      </font>
      <fill>
        <patternFill>
          <bgColor theme="5" tint="0.59996337778862885"/>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9C0006"/>
      </font>
      <fill>
        <patternFill>
          <bgColor rgb="FFFFC7CE"/>
        </patternFill>
      </fill>
    </dxf>
    <dxf>
      <font>
        <color rgb="FFFF0000"/>
      </font>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ill>
        <patternFill>
          <bgColor rgb="FFFF0000"/>
        </patternFill>
      </fill>
    </dxf>
    <dxf>
      <font>
        <color rgb="FFFF0000"/>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color rgb="FF9C0006"/>
      </font>
      <fill>
        <patternFill>
          <bgColor rgb="FFFFC7CE"/>
        </patternFill>
      </fill>
    </dxf>
    <dxf>
      <font>
        <color rgb="FFFF0000"/>
      </font>
    </dxf>
    <dxf>
      <font>
        <color rgb="FFFF0000"/>
      </font>
    </dxf>
    <dxf>
      <font>
        <color rgb="FF9C0006"/>
      </font>
      <fill>
        <patternFill>
          <bgColor rgb="FFFFC7CE"/>
        </patternFill>
      </fill>
    </dxf>
  </dxfs>
  <tableStyles count="0" defaultTableStyle="TableStyleMedium9" defaultPivotStyle="PivotStyleLight16"/>
  <colors>
    <mruColors>
      <color rgb="FFFFFFCC"/>
      <color rgb="FF66CCFF"/>
      <color rgb="FFFF3399"/>
      <color rgb="FFCCFFFF"/>
      <color rgb="FF4F81BD"/>
      <color rgb="FFFF66CC"/>
      <color rgb="FFFF6699"/>
      <color rgb="FFFF00FF"/>
      <color rgb="FFFF2D2D"/>
      <color rgb="FFFF474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2.xml"/><Relationship Id="rId42" Type="http://schemas.openxmlformats.org/officeDocument/2006/relationships/theme" Target="theme/theme1.xml"/><Relationship Id="rId47"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externalLink" Target="externalLinks/externalLink6.xml"/><Relationship Id="rId46"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externalLink" Target="externalLinks/externalLink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5.xml"/><Relationship Id="rId40" Type="http://schemas.openxmlformats.org/officeDocument/2006/relationships/externalLink" Target="externalLinks/externalLink8.xml"/><Relationship Id="rId45"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49"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43" Type="http://schemas.openxmlformats.org/officeDocument/2006/relationships/styles" Target="styles.xml"/><Relationship Id="rId48"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hyperlink" Target="#HOME!A1"/></Relationships>
</file>

<file path=xl/drawings/_rels/drawing2.xml.rels><?xml version="1.0" encoding="UTF-8" standalone="yes"?>
<Relationships xmlns="http://schemas.openxmlformats.org/package/2006/relationships"><Relationship Id="rId1" Type="http://schemas.openxmlformats.org/officeDocument/2006/relationships/hyperlink" Target="#HOME!A1"/></Relationships>
</file>

<file path=xl/drawings/drawing1.xml><?xml version="1.0" encoding="utf-8"?>
<xdr:wsDr xmlns:xdr="http://schemas.openxmlformats.org/drawingml/2006/spreadsheetDrawing" xmlns:a="http://schemas.openxmlformats.org/drawingml/2006/main">
  <xdr:twoCellAnchor>
    <xdr:from>
      <xdr:col>5</xdr:col>
      <xdr:colOff>0</xdr:colOff>
      <xdr:row>0</xdr:row>
      <xdr:rowOff>76200</xdr:rowOff>
    </xdr:from>
    <xdr:to>
      <xdr:col>5</xdr:col>
      <xdr:colOff>0</xdr:colOff>
      <xdr:row>0</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900-000002000000}"/>
            </a:ext>
          </a:extLst>
        </xdr:cNvPr>
        <xdr:cNvSpPr/>
      </xdr:nvSpPr>
      <xdr:spPr>
        <a:xfrm>
          <a:off x="8227695" y="76200"/>
          <a:ext cx="58674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0</xdr:colOff>
      <xdr:row>0</xdr:row>
      <xdr:rowOff>76200</xdr:rowOff>
    </xdr:from>
    <xdr:to>
      <xdr:col>5</xdr:col>
      <xdr:colOff>0</xdr:colOff>
      <xdr:row>0</xdr:row>
      <xdr:rowOff>327660</xdr:rowOff>
    </xdr:to>
    <xdr:sp macro="" textlink="">
      <xdr:nvSpPr>
        <xdr:cNvPr id="2" name="Rounded Rectangle 1">
          <a:hlinkClick xmlns:r="http://schemas.openxmlformats.org/officeDocument/2006/relationships" r:id="rId1"/>
          <a:extLst>
            <a:ext uri="{FF2B5EF4-FFF2-40B4-BE49-F238E27FC236}">
              <a16:creationId xmlns:a16="http://schemas.microsoft.com/office/drawing/2014/main" id="{00000000-0008-0000-0F00-000002000000}"/>
            </a:ext>
          </a:extLst>
        </xdr:cNvPr>
        <xdr:cNvSpPr/>
      </xdr:nvSpPr>
      <xdr:spPr>
        <a:xfrm>
          <a:off x="6534150" y="76200"/>
          <a:ext cx="0" cy="251460"/>
        </a:xfrm>
        <a:prstGeom prst="roundRect">
          <a:avLst/>
        </a:prstGeom>
        <a:solidFill>
          <a:srgbClr val="C00000"/>
        </a:solidFill>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l"/>
          <a:r>
            <a:rPr lang="en-US" sz="1100" b="1"/>
            <a:t>HOME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ABF0F492-16B6-4DDB-AD2A-AB485EFA3C37}"/>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25</xdr:row>
      <xdr:rowOff>99060</xdr:rowOff>
    </xdr:from>
    <xdr:to>
      <xdr:col>6</xdr:col>
      <xdr:colOff>1413509</xdr:colOff>
      <xdr:row>28</xdr:row>
      <xdr:rowOff>175260</xdr:rowOff>
    </xdr:to>
    <xdr:sp macro="" textlink="">
      <xdr:nvSpPr>
        <xdr:cNvPr id="3" name="Rectangular Callout 18">
          <a:extLst>
            <a:ext uri="{FF2B5EF4-FFF2-40B4-BE49-F238E27FC236}">
              <a16:creationId xmlns:a16="http://schemas.microsoft.com/office/drawing/2014/main" id="{B2FCEDF2-877B-42F5-BA35-C7AF491E6ABE}"/>
            </a:ext>
          </a:extLst>
        </xdr:cNvPr>
        <xdr:cNvSpPr/>
      </xdr:nvSpPr>
      <xdr:spPr>
        <a:xfrm>
          <a:off x="6140450" y="56997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94F92EFB-3424-4F63-9427-57A6A8222AC7}"/>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50799</xdr:colOff>
      <xdr:row>0</xdr:row>
      <xdr:rowOff>38100</xdr:rowOff>
    </xdr:from>
    <xdr:to>
      <xdr:col>4</xdr:col>
      <xdr:colOff>580389</xdr:colOff>
      <xdr:row>4</xdr:row>
      <xdr:rowOff>152400</xdr:rowOff>
    </xdr:to>
    <xdr:sp macro="" textlink="">
      <xdr:nvSpPr>
        <xdr:cNvPr id="2" name="Rectangular Callout 18">
          <a:extLst>
            <a:ext uri="{FF2B5EF4-FFF2-40B4-BE49-F238E27FC236}">
              <a16:creationId xmlns:a16="http://schemas.microsoft.com/office/drawing/2014/main" id="{FFDA03E7-7A95-471A-A099-1BBC8E10F53C}"/>
            </a:ext>
          </a:extLst>
        </xdr:cNvPr>
        <xdr:cNvSpPr/>
      </xdr:nvSpPr>
      <xdr:spPr>
        <a:xfrm>
          <a:off x="50799" y="38100"/>
          <a:ext cx="6289040" cy="857250"/>
        </a:xfrm>
        <a:prstGeom prst="wedgeRectCallout">
          <a:avLst>
            <a:gd name="adj1" fmla="val -22572"/>
            <a:gd name="adj2" fmla="val 777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We have</a:t>
          </a:r>
          <a:r>
            <a:rPr lang="en-US" sz="1100" baseline="0">
              <a:solidFill>
                <a:sysClr val="windowText" lastClr="000000"/>
              </a:solidFill>
              <a:effectLst/>
              <a:latin typeface="+mn-lt"/>
              <a:ea typeface="+mn-ea"/>
              <a:cs typeface="+mn-cs"/>
            </a:rPr>
            <a:t> listed the most commonly used object classes below.  If</a:t>
          </a:r>
          <a:r>
            <a:rPr lang="en-US" sz="1100">
              <a:solidFill>
                <a:sysClr val="windowText" lastClr="000000"/>
              </a:solidFill>
              <a:effectLst/>
              <a:latin typeface="+mn-lt"/>
              <a:ea typeface="+mn-ea"/>
              <a:cs typeface="+mn-cs"/>
            </a:rPr>
            <a:t> other object classes are needed, </a:t>
          </a:r>
          <a:r>
            <a:rPr lang="en-US" sz="1100" baseline="0">
              <a:solidFill>
                <a:sysClr val="windowText" lastClr="000000"/>
              </a:solidFill>
              <a:effectLst/>
              <a:latin typeface="+mn-lt"/>
              <a:ea typeface="+mn-ea"/>
              <a:cs typeface="+mn-cs"/>
            </a:rPr>
            <a:t>use the empty cells in yellow at the bottom of the ISA Budget column below. If more categories/lines are needed than what is available , please note the info in the ISA Budget Notes column (column J)</a:t>
          </a:r>
          <a:r>
            <a:rPr lang="en-US" sz="1100" baseline="0">
              <a:solidFill>
                <a:srgbClr val="0000FF"/>
              </a:solidFill>
              <a:effectLst/>
              <a:latin typeface="+mn-lt"/>
              <a:ea typeface="+mn-ea"/>
              <a:cs typeface="+mn-cs"/>
            </a:rPr>
            <a:t>.</a:t>
          </a:r>
          <a:endParaRPr lang="en-US" sz="1100">
            <a:solidFill>
              <a:sysClr val="windowText" lastClr="000000"/>
            </a:solidFill>
          </a:endParaRPr>
        </a:p>
      </xdr:txBody>
    </xdr:sp>
    <xdr:clientData/>
  </xdr:twoCellAnchor>
  <xdr:twoCellAnchor>
    <xdr:from>
      <xdr:col>4</xdr:col>
      <xdr:colOff>381000</xdr:colOff>
      <xdr:row>43</xdr:row>
      <xdr:rowOff>99060</xdr:rowOff>
    </xdr:from>
    <xdr:to>
      <xdr:col>6</xdr:col>
      <xdr:colOff>1413509</xdr:colOff>
      <xdr:row>46</xdr:row>
      <xdr:rowOff>175260</xdr:rowOff>
    </xdr:to>
    <xdr:sp macro="" textlink="">
      <xdr:nvSpPr>
        <xdr:cNvPr id="3" name="Rectangular Callout 18">
          <a:extLst>
            <a:ext uri="{FF2B5EF4-FFF2-40B4-BE49-F238E27FC236}">
              <a16:creationId xmlns:a16="http://schemas.microsoft.com/office/drawing/2014/main" id="{3D1554C2-2001-4F7B-BAD5-89BD902BCFF6}"/>
            </a:ext>
          </a:extLst>
        </xdr:cNvPr>
        <xdr:cNvSpPr/>
      </xdr:nvSpPr>
      <xdr:spPr>
        <a:xfrm>
          <a:off x="6140450" y="9014460"/>
          <a:ext cx="3966209" cy="641350"/>
        </a:xfrm>
        <a:prstGeom prst="wedgeRectCallout">
          <a:avLst>
            <a:gd name="adj1" fmla="val -58713"/>
            <a:gd name="adj2" fmla="val 11899"/>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a:solidFill>
                <a:sysClr val="windowText" lastClr="000000"/>
              </a:solidFill>
              <a:effectLst/>
              <a:latin typeface="+mn-lt"/>
              <a:ea typeface="+mn-ea"/>
              <a:cs typeface="+mn-cs"/>
            </a:rPr>
            <a:t>Your</a:t>
          </a:r>
          <a:r>
            <a:rPr lang="en-US" sz="1100" baseline="0">
              <a:solidFill>
                <a:sysClr val="windowText" lastClr="000000"/>
              </a:solidFill>
              <a:effectLst/>
              <a:latin typeface="+mn-lt"/>
              <a:ea typeface="+mn-ea"/>
              <a:cs typeface="+mn-cs"/>
            </a:rPr>
            <a:t> ISA budget and your EdGrants budget must match. You must adjust your ISA budget or the Budget tab. </a:t>
          </a:r>
          <a:endParaRPr lang="en-US" sz="1100">
            <a:solidFill>
              <a:sysClr val="windowText" lastClr="000000"/>
            </a:solidFill>
          </a:endParaRPr>
        </a:p>
      </xdr:txBody>
    </xdr:sp>
    <xdr:clientData/>
  </xdr:twoCellAnchor>
  <xdr:twoCellAnchor>
    <xdr:from>
      <xdr:col>6</xdr:col>
      <xdr:colOff>1559313</xdr:colOff>
      <xdr:row>4</xdr:row>
      <xdr:rowOff>311021</xdr:rowOff>
    </xdr:from>
    <xdr:to>
      <xdr:col>8</xdr:col>
      <xdr:colOff>1279278</xdr:colOff>
      <xdr:row>4</xdr:row>
      <xdr:rowOff>933840</xdr:rowOff>
    </xdr:to>
    <xdr:sp macro="" textlink="">
      <xdr:nvSpPr>
        <xdr:cNvPr id="4" name="Rectangular Callout 18">
          <a:extLst>
            <a:ext uri="{FF2B5EF4-FFF2-40B4-BE49-F238E27FC236}">
              <a16:creationId xmlns:a16="http://schemas.microsoft.com/office/drawing/2014/main" id="{37ED3B29-49B7-4756-8464-D993691D765B}"/>
            </a:ext>
          </a:extLst>
        </xdr:cNvPr>
        <xdr:cNvSpPr/>
      </xdr:nvSpPr>
      <xdr:spPr>
        <a:xfrm>
          <a:off x="10252463" y="1053971"/>
          <a:ext cx="3269615" cy="622819"/>
        </a:xfrm>
        <a:prstGeom prst="wedgeRectCallout">
          <a:avLst>
            <a:gd name="adj1" fmla="val 33024"/>
            <a:gd name="adj2" fmla="val 96983"/>
          </a:avLst>
        </a:prstGeom>
        <a:solidFill>
          <a:srgbClr val="FAD6F6"/>
        </a:solidFill>
        <a:ln>
          <a:solidFill>
            <a:schemeClr val="bg1">
              <a:lumMod val="6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b="1">
              <a:solidFill>
                <a:sysClr val="windowText" lastClr="000000"/>
              </a:solidFill>
            </a:rPr>
            <a:t>TIP:</a:t>
          </a:r>
          <a:r>
            <a:rPr lang="en-US" sz="1100" baseline="0"/>
            <a:t>  </a:t>
          </a:r>
          <a:r>
            <a:rPr lang="en-US" sz="1100" baseline="0">
              <a:solidFill>
                <a:sysClr val="windowText" lastClr="000000"/>
              </a:solidFill>
            </a:rPr>
            <a:t>Column I: </a:t>
          </a:r>
          <a:r>
            <a:rPr lang="en-US" sz="1100" baseline="0">
              <a:solidFill>
                <a:sysClr val="windowText" lastClr="000000"/>
              </a:solidFill>
              <a:effectLst/>
              <a:latin typeface="+mn-lt"/>
              <a:ea typeface="+mn-ea"/>
              <a:cs typeface="+mn-cs"/>
            </a:rPr>
            <a:t>T</a:t>
          </a:r>
          <a:r>
            <a:rPr lang="en-US" sz="1100">
              <a:solidFill>
                <a:sysClr val="windowText" lastClr="000000"/>
              </a:solidFill>
              <a:effectLst/>
              <a:latin typeface="+mn-lt"/>
              <a:ea typeface="+mn-ea"/>
              <a:cs typeface="+mn-cs"/>
            </a:rPr>
            <a:t>his</a:t>
          </a:r>
          <a:r>
            <a:rPr lang="en-US" sz="1100" baseline="0">
              <a:solidFill>
                <a:sysClr val="windowText" lastClr="000000"/>
              </a:solidFill>
              <a:effectLst/>
              <a:latin typeface="+mn-lt"/>
              <a:ea typeface="+mn-ea"/>
              <a:cs typeface="+mn-cs"/>
            </a:rPr>
            <a:t> information is pulled from the Budget tab. </a:t>
          </a:r>
          <a:endParaRPr lang="en-US" sz="1100">
            <a:solidFill>
              <a:sysClr val="windowText" lastClr="000000"/>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exr/Desktop/IDEA%20roadshow/FY20%20Consolidated%20application.Amherst.3.2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Program%20consolidation%20materials\Perkins%20application\DRAFT%20Perkins%20400%20FY%2020%20applicat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maguire/Downloads/classplan-budget%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rmaguire/Downloads/FY20%20ABE%20Blank%20Budget%20(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F:\JC_Grants%20Mgmt\FY20%20ABE%20Blank%20Budget.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TEMP\NCLB\fundplan01_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doe.mass.edu/Documents%20and%20Settings/lah/My%20Documents/Data%20File%20Shared%20Folder/Title%20I/FY10%20Grant%20Workbook/FY10NCLBBudget_Leacode.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E-FPS-MAL-001.doe.mass.edu\SHARED\Federal%20Grant%20Programs\IDEA\FY20%20Consolidated%20application\FY20%20Consolidated%20application.xlsm"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F:\JC_Grants%20Mgmt\FY20%20Perkins%20401%20draft_J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1. Signature Page"/>
      <sheetName val="2. Contact Information"/>
      <sheetName val="3. Maintenance of Effort "/>
      <sheetName val="4. Excess Cost Calculation"/>
      <sheetName val="5. Equitable Services 240"/>
      <sheetName val="6. CEIS 240"/>
      <sheetName val="7. M3 240"/>
      <sheetName val="8. Narrative 240 "/>
      <sheetName val="9. Budget 240"/>
      <sheetName val="10. Equitable Services 262"/>
      <sheetName val="11. CEIS 262"/>
      <sheetName val="12. Narrative 262"/>
      <sheetName val="13. Budget 262"/>
      <sheetName val="Schedule A"/>
      <sheetName val="DataLookupValues"/>
      <sheetName val="dataDistrictList"/>
      <sheetName val="LiaisonList"/>
      <sheetName val="M3 Districts List"/>
      <sheetName val="dropdowns"/>
    </sheetNames>
    <sheetDataSet>
      <sheetData sheetId="0"/>
      <sheetData sheetId="1"/>
      <sheetData sheetId="2"/>
      <sheetData sheetId="3"/>
      <sheetData sheetId="4"/>
      <sheetData sheetId="5">
        <row r="50">
          <cell r="K50">
            <v>523388.82352941175</v>
          </cell>
        </row>
      </sheetData>
      <sheetData sheetId="6">
        <row r="16">
          <cell r="J16"/>
        </row>
      </sheetData>
      <sheetData sheetId="7">
        <row r="24">
          <cell r="J24">
            <v>0</v>
          </cell>
        </row>
      </sheetData>
      <sheetData sheetId="8"/>
      <sheetData sheetId="9"/>
      <sheetData sheetId="10"/>
      <sheetData sheetId="11"/>
      <sheetData sheetId="12"/>
      <sheetData sheetId="13"/>
      <sheetData sheetId="14"/>
      <sheetData sheetId="15">
        <row r="2">
          <cell r="F2">
            <v>4436055</v>
          </cell>
        </row>
      </sheetData>
      <sheetData sheetId="16"/>
      <sheetData sheetId="17"/>
      <sheetData sheetId="18"/>
      <sheetData sheetId="19">
        <row r="2">
          <cell r="C2" t="str">
            <v>Select One</v>
          </cell>
        </row>
        <row r="3">
          <cell r="B3" t="str">
            <v>Select One</v>
          </cell>
          <cell r="C3" t="str">
            <v>Assessment</v>
          </cell>
        </row>
        <row r="4">
          <cell r="B4" t="str">
            <v xml:space="preserve">Grant Program Manager/Coordinator </v>
          </cell>
          <cell r="C4" t="str">
            <v xml:space="preserve">Instruction-School day (public, K-12) </v>
          </cell>
        </row>
        <row r="5">
          <cell r="B5" t="str">
            <v xml:space="preserve">Other </v>
          </cell>
          <cell r="C5" t="str">
            <v xml:space="preserve">Instruction - Extended day/year (public, K-12) </v>
          </cell>
        </row>
        <row r="6">
          <cell r="C6" t="str">
            <v>High quality PD</v>
          </cell>
        </row>
        <row r="7">
          <cell r="B7" t="str">
            <v>Select One</v>
          </cell>
          <cell r="C7" t="str">
            <v>Data collection/management</v>
          </cell>
        </row>
        <row r="8">
          <cell r="B8" t="str">
            <v xml:space="preserve">Classroom Teachers  </v>
          </cell>
          <cell r="C8" t="str">
            <v>Behavioral supports</v>
          </cell>
        </row>
        <row r="9">
          <cell r="B9" t="str">
            <v xml:space="preserve">Instructional Coaches </v>
          </cell>
          <cell r="C9" t="str">
            <v>Instructional technology/digital learning</v>
          </cell>
        </row>
        <row r="10">
          <cell r="B10" t="str">
            <v xml:space="preserve">Certified Specialist Teachers (providing individualized instruction)  </v>
          </cell>
          <cell r="C10" t="str">
            <v>Inclusion practices</v>
          </cell>
        </row>
        <row r="11">
          <cell r="B11" t="str">
            <v xml:space="preserve">Instructional Coordinators and Team Leaders  </v>
          </cell>
          <cell r="C11" t="str">
            <v>Parent, family and community engagement</v>
          </cell>
        </row>
        <row r="12">
          <cell r="B12" t="str">
            <v xml:space="preserve">Medical / Therapeutic Services </v>
          </cell>
          <cell r="C12" t="str">
            <v>Planning and evaluation</v>
          </cell>
        </row>
        <row r="13">
          <cell r="B13" t="str">
            <v xml:space="preserve">Librarians and Media Center Directors </v>
          </cell>
          <cell r="C13" t="str">
            <v>Indentification and placement practices</v>
          </cell>
        </row>
        <row r="14">
          <cell r="B14" t="str">
            <v xml:space="preserve">Professional Development Directors/Coordinators  </v>
          </cell>
          <cell r="C14" t="str">
            <v>Program administration</v>
          </cell>
        </row>
        <row r="15">
          <cell r="B15" t="str">
            <v xml:space="preserve">Guidance or School Adjustment Counselors, Social Workers  </v>
          </cell>
          <cell r="C15" t="str">
            <v>Related services</v>
          </cell>
        </row>
        <row r="16">
          <cell r="B16" t="str">
            <v xml:space="preserve">Psychological Service Providers </v>
          </cell>
          <cell r="C16" t="str">
            <v>Student transportation</v>
          </cell>
        </row>
        <row r="17">
          <cell r="B17" t="str">
            <v xml:space="preserve">School Physicians and School Nurses  </v>
          </cell>
          <cell r="C17" t="str">
            <v>Other</v>
          </cell>
        </row>
        <row r="18">
          <cell r="B18" t="str">
            <v xml:space="preserve">Other  </v>
          </cell>
        </row>
        <row r="20">
          <cell r="B20" t="str">
            <v>Select One</v>
          </cell>
        </row>
        <row r="21">
          <cell r="B21" t="str">
            <v xml:space="preserve">Non-Clerical Paraprofessionals/Instructional Assistants </v>
          </cell>
        </row>
        <row r="22">
          <cell r="B22" t="str">
            <v xml:space="preserve">Secretary/Bookkeeper/Clerical Support  </v>
          </cell>
        </row>
        <row r="23">
          <cell r="B23" t="str">
            <v>Parent Liaisons</v>
          </cell>
        </row>
        <row r="24">
          <cell r="B24" t="str">
            <v xml:space="preserve"> Other </v>
          </cell>
        </row>
        <row r="26">
          <cell r="B26" t="str">
            <v>Select One</v>
          </cell>
        </row>
        <row r="27">
          <cell r="B27" t="str">
            <v>Teacher/ Instructional Staff Professional Days</v>
          </cell>
        </row>
        <row r="28">
          <cell r="B28" t="str">
            <v xml:space="preserve">Administrators </v>
          </cell>
        </row>
        <row r="29">
          <cell r="B29" t="str">
            <v xml:space="preserve">Other </v>
          </cell>
        </row>
        <row r="30">
          <cell r="B30" t="str">
            <v>Support Staff</v>
          </cell>
        </row>
        <row r="32">
          <cell r="B32" t="str">
            <v>Select One</v>
          </cell>
        </row>
        <row r="33">
          <cell r="B33" t="str">
            <v>Grant Program Manager/Coordinator (supervisory)</v>
          </cell>
        </row>
        <row r="34">
          <cell r="B34" t="str">
            <v xml:space="preserve">Certified Classroom Teachers (providing group instruction) </v>
          </cell>
        </row>
        <row r="35">
          <cell r="B35" t="str">
            <v>Certified Specialist Teachers (providing individualized instruction)</v>
          </cell>
        </row>
        <row r="36">
          <cell r="B36" t="str">
            <v>Non-Clerical Paraprofessionals/Instructional Assistants</v>
          </cell>
        </row>
        <row r="37">
          <cell r="B37" t="str">
            <v xml:space="preserve">Other </v>
          </cell>
        </row>
        <row r="39">
          <cell r="B39" t="str">
            <v>Select One</v>
          </cell>
        </row>
        <row r="40">
          <cell r="B40" t="str">
            <v xml:space="preserve">Instructional Services </v>
          </cell>
        </row>
        <row r="41">
          <cell r="B41" t="str">
            <v xml:space="preserve">Consultants/Professional  Development for Teachers &amp; Support Staff </v>
          </cell>
        </row>
        <row r="42">
          <cell r="B42" t="str">
            <v>Substitutes (long and/or short term)</v>
          </cell>
        </row>
        <row r="43">
          <cell r="B43" t="str">
            <v>Non-Clerical Paraprofessionals/Instructional Assistants</v>
          </cell>
        </row>
        <row r="44">
          <cell r="B44" t="str">
            <v xml:space="preserve">Secretary/Bookkeeper/Clerical Support </v>
          </cell>
        </row>
        <row r="45">
          <cell r="B45" t="str">
            <v xml:space="preserve">Contracted Service Providers -- Private School Services </v>
          </cell>
        </row>
        <row r="46">
          <cell r="B46" t="str">
            <v xml:space="preserve">Contracted Services Providers -- Other Student Services </v>
          </cell>
        </row>
        <row r="47">
          <cell r="B47" t="str">
            <v xml:space="preserve">Other </v>
          </cell>
        </row>
        <row r="49">
          <cell r="B49" t="str">
            <v>Select One</v>
          </cell>
        </row>
        <row r="50">
          <cell r="B50" t="str">
            <v xml:space="preserve">Textbooks and Related Software/Media/Materials </v>
          </cell>
        </row>
        <row r="51">
          <cell r="B51" t="str">
            <v>Instructional Technology</v>
          </cell>
        </row>
        <row r="52">
          <cell r="B52" t="str">
            <v>Other Instructional Materials (non-testing/assessment)</v>
          </cell>
        </row>
        <row r="53">
          <cell r="B53" t="str">
            <v>Testing and Assessment Materials</v>
          </cell>
        </row>
        <row r="54">
          <cell r="B54" t="str">
            <v xml:space="preserve">General Classroom Supplies </v>
          </cell>
        </row>
        <row r="55">
          <cell r="B55" t="str">
            <v xml:space="preserve">Office Supplies  </v>
          </cell>
        </row>
        <row r="56">
          <cell r="B56" t="str">
            <v xml:space="preserve">Other </v>
          </cell>
        </row>
        <row r="58">
          <cell r="B58" t="str">
            <v>Select One</v>
          </cell>
        </row>
        <row r="59">
          <cell r="B59" t="str">
            <v>Memberships/Subscriptions</v>
          </cell>
        </row>
        <row r="60">
          <cell r="B60" t="str">
            <v xml:space="preserve">Advertising  </v>
          </cell>
        </row>
        <row r="61">
          <cell r="B61" t="str">
            <v xml:space="preserve">Student Transportation Services </v>
          </cell>
        </row>
        <row r="62">
          <cell r="B62" t="str">
            <v xml:space="preserve"> Rental/Lease of Equipment</v>
          </cell>
        </row>
        <row r="63">
          <cell r="B63" t="str">
            <v>Maintenance of Equipment</v>
          </cell>
        </row>
        <row r="64">
          <cell r="B64" t="str">
            <v xml:space="preserve">Maintenance of Technology </v>
          </cell>
        </row>
        <row r="65">
          <cell r="B65" t="str">
            <v xml:space="preserve">Tuition to Non-Public Schools </v>
          </cell>
        </row>
        <row r="66">
          <cell r="B66" t="str">
            <v xml:space="preserve">Tuition to Out-of-State Schools </v>
          </cell>
        </row>
        <row r="67">
          <cell r="B67" t="str">
            <v>Tuition to Collaboratives</v>
          </cell>
        </row>
        <row r="68">
          <cell r="B68" t="str">
            <v xml:space="preserve">Rental Lease of Buildings  </v>
          </cell>
        </row>
        <row r="69">
          <cell r="B69" t="str">
            <v xml:space="preserve">Utility Services/ Telephone </v>
          </cell>
        </row>
        <row r="70">
          <cell r="B70" t="str">
            <v xml:space="preserve">Other  </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Cover Sheet"/>
      <sheetName val="2. Contact Information"/>
      <sheetName val="3. Expenditures"/>
      <sheetName val="4. Budget "/>
      <sheetName val="Required Program Elements"/>
      <sheetName val="Schedule A"/>
      <sheetName val="drop down"/>
      <sheetName val="LiaisonList"/>
      <sheetName val="DataDistrictList"/>
      <sheetName val="DataLookupValues"/>
    </sheetNames>
    <sheetDataSet>
      <sheetData sheetId="0"/>
      <sheetData sheetId="1"/>
      <sheetData sheetId="2"/>
      <sheetData sheetId="3"/>
      <sheetData sheetId="4"/>
      <sheetData sheetId="5"/>
      <sheetData sheetId="6"/>
      <sheetData sheetId="7"/>
      <sheetData sheetId="8"/>
      <sheetData sheetId="9">
        <row r="2">
          <cell r="A2">
            <v>1</v>
          </cell>
          <cell r="B2" t="str">
            <v>08010000</v>
          </cell>
          <cell r="C2" t="str">
            <v>Assabet Valley Regional Vocational Technical</v>
          </cell>
          <cell r="D2" t="str">
            <v>Public School District</v>
          </cell>
          <cell r="E2" t="str">
            <v>Superintendent</v>
          </cell>
          <cell r="F2" t="str">
            <v>Ernest Houle</v>
          </cell>
          <cell r="G2" t="str">
            <v>215 Fitchburg Street</v>
          </cell>
          <cell r="I2" t="str">
            <v>Marlborough</v>
          </cell>
          <cell r="J2" t="str">
            <v>MA</v>
          </cell>
          <cell r="K2" t="str">
            <v>01752</v>
          </cell>
          <cell r="L2" t="str">
            <v>Ellie Rounds-Bloom</v>
          </cell>
          <cell r="M2" t="str">
            <v>781-338-3128</v>
          </cell>
          <cell r="N2" t="str">
            <v>erounds-bloom@doe.mass.edu</v>
          </cell>
          <cell r="O2">
            <v>28</v>
          </cell>
          <cell r="P2">
            <v>1103</v>
          </cell>
        </row>
        <row r="3">
          <cell r="A3">
            <v>2</v>
          </cell>
          <cell r="B3" t="str">
            <v>00160000</v>
          </cell>
          <cell r="C3" t="str">
            <v>Attleboro</v>
          </cell>
          <cell r="D3" t="str">
            <v>Public School District</v>
          </cell>
          <cell r="E3" t="str">
            <v>Superintendent</v>
          </cell>
          <cell r="F3" t="str">
            <v>David Sawyer</v>
          </cell>
          <cell r="G3" t="str">
            <v>100 Rathbun Willard Drive</v>
          </cell>
          <cell r="I3" t="str">
            <v>Attleboro</v>
          </cell>
          <cell r="J3" t="str">
            <v>MA</v>
          </cell>
          <cell r="K3" t="str">
            <v>02703</v>
          </cell>
          <cell r="L3" t="str">
            <v>Ellie Rounds-Bloom</v>
          </cell>
          <cell r="M3" t="str">
            <v>781-338-3128</v>
          </cell>
          <cell r="N3" t="str">
            <v>erounds-bloom@doe.mass.edu</v>
          </cell>
          <cell r="O3">
            <v>381</v>
          </cell>
          <cell r="P3">
            <v>5791</v>
          </cell>
        </row>
        <row r="4">
          <cell r="A4">
            <v>3</v>
          </cell>
          <cell r="B4" t="str">
            <v>00200000</v>
          </cell>
          <cell r="C4" t="str">
            <v>Barnstable</v>
          </cell>
          <cell r="D4" t="str">
            <v>Public School District</v>
          </cell>
          <cell r="E4" t="str">
            <v>Superintendent</v>
          </cell>
          <cell r="F4" t="str">
            <v>Meg Mayo-Brown</v>
          </cell>
          <cell r="G4" t="str">
            <v>P O Box 955</v>
          </cell>
          <cell r="I4" t="str">
            <v>Hyannis</v>
          </cell>
          <cell r="J4" t="str">
            <v>MA</v>
          </cell>
          <cell r="K4" t="str">
            <v>02601</v>
          </cell>
          <cell r="L4" t="str">
            <v>Beth O'Connell</v>
          </cell>
          <cell r="M4" t="str">
            <v>781-338-3132</v>
          </cell>
          <cell r="N4" t="str">
            <v>EO'Connell@doe.mass.edu</v>
          </cell>
          <cell r="O4">
            <v>471</v>
          </cell>
          <cell r="P4">
            <v>4728</v>
          </cell>
        </row>
        <row r="5">
          <cell r="A5">
            <v>4</v>
          </cell>
          <cell r="B5" t="str">
            <v>00300000</v>
          </cell>
          <cell r="C5" t="str">
            <v>Beverly</v>
          </cell>
          <cell r="D5" t="str">
            <v>Public School District</v>
          </cell>
          <cell r="E5" t="str">
            <v>Superintendent</v>
          </cell>
          <cell r="F5" t="str">
            <v>Steven Hiersche</v>
          </cell>
          <cell r="G5" t="str">
            <v>70 Balch St.</v>
          </cell>
          <cell r="I5" t="str">
            <v>Beverly</v>
          </cell>
          <cell r="J5" t="str">
            <v>MA</v>
          </cell>
          <cell r="K5" t="str">
            <v>01915</v>
          </cell>
          <cell r="L5" t="str">
            <v>Deb Walker</v>
          </cell>
          <cell r="M5" t="str">
            <v>781-338-3127</v>
          </cell>
          <cell r="N5" t="str">
            <v>djwalker@doe.mass.edu</v>
          </cell>
          <cell r="O5">
            <v>171</v>
          </cell>
          <cell r="P5">
            <v>4385</v>
          </cell>
        </row>
        <row r="6">
          <cell r="A6">
            <v>5</v>
          </cell>
          <cell r="B6" t="str">
            <v>08050000</v>
          </cell>
          <cell r="C6" t="str">
            <v>Blackstone Valley Regional Vocational Technical</v>
          </cell>
          <cell r="D6" t="str">
            <v>Public School District</v>
          </cell>
          <cell r="E6" t="str">
            <v>Superintendent</v>
          </cell>
          <cell r="F6" t="str">
            <v>Michael Fitzpatrick</v>
          </cell>
          <cell r="G6" t="str">
            <v>65 Pleasant Street</v>
          </cell>
          <cell r="I6" t="str">
            <v>Upton</v>
          </cell>
          <cell r="J6" t="str">
            <v>MA</v>
          </cell>
          <cell r="K6" t="str">
            <v>01568</v>
          </cell>
          <cell r="L6" t="str">
            <v>Aneesh Sahni</v>
          </cell>
          <cell r="M6" t="str">
            <v>781-338-3532</v>
          </cell>
          <cell r="N6" t="str">
            <v>aneesh.sahni@doe.mass.edu</v>
          </cell>
          <cell r="O6">
            <v>3</v>
          </cell>
          <cell r="P6">
            <v>1220</v>
          </cell>
        </row>
        <row r="7">
          <cell r="A7">
            <v>6</v>
          </cell>
          <cell r="B7" t="str">
            <v>08060000</v>
          </cell>
          <cell r="C7" t="str">
            <v>Blue Hills Regional Vocational Technical</v>
          </cell>
          <cell r="D7" t="str">
            <v>Public School District</v>
          </cell>
          <cell r="E7" t="str">
            <v>Superintendent</v>
          </cell>
          <cell r="F7" t="str">
            <v>James Quaglia</v>
          </cell>
          <cell r="G7" t="str">
            <v>800 Randolph Street</v>
          </cell>
          <cell r="I7" t="str">
            <v>Canton</v>
          </cell>
          <cell r="J7" t="str">
            <v>MA</v>
          </cell>
          <cell r="K7" t="str">
            <v>02021</v>
          </cell>
          <cell r="L7" t="str">
            <v>Deb Walker</v>
          </cell>
          <cell r="M7" t="str">
            <v>781-338-3127</v>
          </cell>
          <cell r="N7" t="str">
            <v>djwalker@doe.mass.edu</v>
          </cell>
          <cell r="O7">
            <v>4</v>
          </cell>
          <cell r="P7">
            <v>842</v>
          </cell>
        </row>
        <row r="8">
          <cell r="A8">
            <v>7</v>
          </cell>
          <cell r="B8" t="str">
            <v>00350000</v>
          </cell>
          <cell r="C8" t="str">
            <v>Boston</v>
          </cell>
          <cell r="D8" t="str">
            <v>Public School District</v>
          </cell>
          <cell r="E8" t="str">
            <v>Superintendent</v>
          </cell>
          <cell r="F8" t="str">
            <v>Tommy Chang</v>
          </cell>
          <cell r="G8" t="str">
            <v>2300 Washington Street</v>
          </cell>
          <cell r="I8" t="str">
            <v>Roxbury</v>
          </cell>
          <cell r="J8" t="str">
            <v>MA</v>
          </cell>
          <cell r="K8" t="str">
            <v>02119</v>
          </cell>
          <cell r="L8" t="str">
            <v>Julia Foodman</v>
          </cell>
          <cell r="M8" t="str">
            <v>781-338-3577</v>
          </cell>
          <cell r="N8" t="str">
            <v>jfoodman@doe.mass.edu</v>
          </cell>
          <cell r="O8">
            <v>15445</v>
          </cell>
          <cell r="P8">
            <v>49775</v>
          </cell>
        </row>
        <row r="9">
          <cell r="A9">
            <v>8</v>
          </cell>
          <cell r="B9" t="str">
            <v>09100000</v>
          </cell>
          <cell r="C9" t="str">
            <v>Bristol County Agricultural</v>
          </cell>
          <cell r="D9" t="str">
            <v>Public School District</v>
          </cell>
          <cell r="E9" t="str">
            <v>Superintendent</v>
          </cell>
          <cell r="F9" t="str">
            <v>Adele Sands</v>
          </cell>
          <cell r="G9" t="str">
            <v>135 Center Street</v>
          </cell>
          <cell r="I9" t="str">
            <v>Dighton</v>
          </cell>
          <cell r="J9" t="str">
            <v>MA</v>
          </cell>
          <cell r="K9" t="str">
            <v>02715</v>
          </cell>
          <cell r="L9" t="str">
            <v>Deb Walker</v>
          </cell>
          <cell r="M9" t="str">
            <v>781-338-3127</v>
          </cell>
          <cell r="N9" t="str">
            <v>djwalker@doe.mass.edu</v>
          </cell>
          <cell r="O9">
            <v>0</v>
          </cell>
          <cell r="P9">
            <v>457</v>
          </cell>
        </row>
        <row r="10">
          <cell r="A10">
            <v>9</v>
          </cell>
          <cell r="B10" t="str">
            <v>08100000</v>
          </cell>
          <cell r="C10" t="str">
            <v>Bristol-Plymouth Regional Vocational Technical</v>
          </cell>
          <cell r="D10" t="str">
            <v>Public School District</v>
          </cell>
          <cell r="E10" t="str">
            <v>Superintendent</v>
          </cell>
          <cell r="F10" t="str">
            <v>Alexandre Magalhaes</v>
          </cell>
          <cell r="G10" t="str">
            <v>207 Hart Street</v>
          </cell>
          <cell r="I10" t="str">
            <v>Taunton</v>
          </cell>
          <cell r="J10" t="str">
            <v>MA</v>
          </cell>
          <cell r="K10" t="str">
            <v>02780</v>
          </cell>
          <cell r="L10" t="str">
            <v>Russ Fleming</v>
          </cell>
          <cell r="M10" t="str">
            <v>781-338-6529</v>
          </cell>
          <cell r="N10" t="str">
            <v>RFleming@doe.mass.edu</v>
          </cell>
          <cell r="O10">
            <v>3</v>
          </cell>
          <cell r="P10">
            <v>1247</v>
          </cell>
        </row>
        <row r="11">
          <cell r="A11">
            <v>10</v>
          </cell>
          <cell r="B11" t="str">
            <v>00440000</v>
          </cell>
          <cell r="C11" t="str">
            <v>Brockton</v>
          </cell>
          <cell r="D11" t="str">
            <v>Public School District</v>
          </cell>
          <cell r="E11" t="str">
            <v>Superintendent</v>
          </cell>
          <cell r="F11" t="str">
            <v>Kathleen Smith</v>
          </cell>
          <cell r="G11" t="str">
            <v>43 Crescent Street</v>
          </cell>
          <cell r="I11" t="str">
            <v>Brockton</v>
          </cell>
          <cell r="J11" t="str">
            <v>MA</v>
          </cell>
          <cell r="K11" t="str">
            <v>02301</v>
          </cell>
          <cell r="L11" t="str">
            <v>Sue Mazzarella</v>
          </cell>
          <cell r="M11" t="str">
            <v>781-338-3587</v>
          </cell>
          <cell r="N11" t="str">
            <v>smazzarella@doe.mass.edu</v>
          </cell>
          <cell r="O11">
            <v>4161</v>
          </cell>
          <cell r="P11">
            <v>16527</v>
          </cell>
        </row>
        <row r="12">
          <cell r="A12">
            <v>11</v>
          </cell>
          <cell r="B12" t="str">
            <v>00460000</v>
          </cell>
          <cell r="C12" t="str">
            <v>Brookline</v>
          </cell>
          <cell r="D12" t="str">
            <v>Public School District</v>
          </cell>
          <cell r="E12" t="str">
            <v>Superintendent</v>
          </cell>
          <cell r="F12" t="str">
            <v>Andrew Bott</v>
          </cell>
          <cell r="G12" t="str">
            <v>333 Washington Street</v>
          </cell>
          <cell r="I12" t="str">
            <v>Brookline</v>
          </cell>
          <cell r="J12" t="str">
            <v>MA</v>
          </cell>
          <cell r="K12" t="str">
            <v>02445</v>
          </cell>
          <cell r="L12" t="str">
            <v>Julia Foodman</v>
          </cell>
          <cell r="M12" t="str">
            <v>781-338-3577</v>
          </cell>
          <cell r="N12" t="str">
            <v>jfoodman@doe.mass.edu</v>
          </cell>
          <cell r="O12">
            <v>808</v>
          </cell>
          <cell r="P12">
            <v>7493</v>
          </cell>
        </row>
        <row r="13">
          <cell r="A13">
            <v>12</v>
          </cell>
          <cell r="B13" t="str">
            <v>00490000</v>
          </cell>
          <cell r="C13" t="str">
            <v>Cambridge</v>
          </cell>
          <cell r="D13" t="str">
            <v>Public School District</v>
          </cell>
          <cell r="E13" t="str">
            <v>Superintendent</v>
          </cell>
          <cell r="F13" t="str">
            <v>Kenneth Salim</v>
          </cell>
          <cell r="G13" t="str">
            <v>159 Thorndike Street</v>
          </cell>
          <cell r="I13" t="str">
            <v>Cambridge</v>
          </cell>
          <cell r="J13" t="str">
            <v>MA</v>
          </cell>
          <cell r="K13" t="str">
            <v>02141</v>
          </cell>
          <cell r="L13" t="str">
            <v>Alex Lilley</v>
          </cell>
          <cell r="M13" t="str">
            <v>781-338-6212</v>
          </cell>
          <cell r="N13" t="str">
            <v>alilley@doe.mass.edu</v>
          </cell>
          <cell r="O13">
            <v>577</v>
          </cell>
          <cell r="P13">
            <v>6357</v>
          </cell>
        </row>
        <row r="14">
          <cell r="A14">
            <v>13</v>
          </cell>
          <cell r="B14" t="str">
            <v>08150000</v>
          </cell>
          <cell r="C14" t="str">
            <v>Cape Cod Regional Vocational Technical</v>
          </cell>
          <cell r="D14" t="str">
            <v>Public School District</v>
          </cell>
          <cell r="E14" t="str">
            <v>Superintendent</v>
          </cell>
          <cell r="F14" t="str">
            <v>Robert Sanborn</v>
          </cell>
          <cell r="G14" t="str">
            <v>351 Pleasant Lake Avenue</v>
          </cell>
          <cell r="I14" t="str">
            <v>Harwich</v>
          </cell>
          <cell r="J14" t="str">
            <v>MA</v>
          </cell>
          <cell r="K14" t="str">
            <v>02645</v>
          </cell>
          <cell r="L14" t="str">
            <v>Julia Foodman</v>
          </cell>
          <cell r="M14" t="str">
            <v>781-338-3577</v>
          </cell>
          <cell r="N14" t="str">
            <v>jfoodman@doe.mass.edu</v>
          </cell>
          <cell r="O14">
            <v>9</v>
          </cell>
          <cell r="P14">
            <v>580</v>
          </cell>
        </row>
        <row r="15">
          <cell r="A15">
            <v>14</v>
          </cell>
          <cell r="B15" t="str">
            <v>06350000</v>
          </cell>
          <cell r="C15" t="str">
            <v>Central Berkshire</v>
          </cell>
          <cell r="D15" t="str">
            <v>Public School District</v>
          </cell>
          <cell r="E15" t="str">
            <v>Superintendent</v>
          </cell>
          <cell r="F15" t="str">
            <v>Laurie Casna</v>
          </cell>
          <cell r="G15" t="str">
            <v>PO Box 299</v>
          </cell>
          <cell r="H15" t="str">
            <v>Rt 8</v>
          </cell>
          <cell r="I15" t="str">
            <v>Dalton</v>
          </cell>
          <cell r="J15" t="str">
            <v>MA</v>
          </cell>
          <cell r="K15" t="str">
            <v>01227</v>
          </cell>
          <cell r="L15" t="str">
            <v>Alex Lilley</v>
          </cell>
          <cell r="M15" t="str">
            <v>781-338-6212</v>
          </cell>
          <cell r="N15" t="str">
            <v>alilley@doe.mass.edu</v>
          </cell>
          <cell r="O15">
            <v>8</v>
          </cell>
          <cell r="P15">
            <v>1546</v>
          </cell>
        </row>
        <row r="16">
          <cell r="A16">
            <v>15</v>
          </cell>
          <cell r="B16" t="str">
            <v>00610000</v>
          </cell>
          <cell r="C16" t="str">
            <v>Chicopee</v>
          </cell>
          <cell r="D16" t="str">
            <v>Public School District</v>
          </cell>
          <cell r="E16" t="str">
            <v>Superintendent</v>
          </cell>
          <cell r="F16" t="str">
            <v>Richard Rege</v>
          </cell>
          <cell r="G16" t="str">
            <v>180 Broadway Street</v>
          </cell>
          <cell r="I16" t="str">
            <v>Chicopee</v>
          </cell>
          <cell r="J16" t="str">
            <v>MA</v>
          </cell>
          <cell r="K16" t="str">
            <v>01020</v>
          </cell>
          <cell r="L16" t="str">
            <v>Beth O'Connell</v>
          </cell>
          <cell r="M16" t="str">
            <v>781-338-3132</v>
          </cell>
          <cell r="N16" t="str">
            <v>EO'Connell@doe.mass.edu</v>
          </cell>
          <cell r="O16">
            <v>462</v>
          </cell>
          <cell r="P16">
            <v>7255</v>
          </cell>
        </row>
        <row r="17">
          <cell r="A17">
            <v>16</v>
          </cell>
          <cell r="B17" t="str">
            <v>00640000</v>
          </cell>
          <cell r="C17" t="str">
            <v>Clinton</v>
          </cell>
          <cell r="D17" t="str">
            <v>Public School District</v>
          </cell>
          <cell r="E17" t="str">
            <v>Superintendent</v>
          </cell>
          <cell r="F17" t="str">
            <v>Steven Meyer</v>
          </cell>
          <cell r="G17" t="str">
            <v>150 School Street</v>
          </cell>
          <cell r="I17" t="str">
            <v>Clinton</v>
          </cell>
          <cell r="J17" t="str">
            <v>MA</v>
          </cell>
          <cell r="K17" t="str">
            <v>01510</v>
          </cell>
          <cell r="L17" t="str">
            <v>Alex Lilley</v>
          </cell>
          <cell r="M17" t="str">
            <v>781-338-6212</v>
          </cell>
          <cell r="N17" t="str">
            <v>alilley@doe.mass.edu</v>
          </cell>
          <cell r="O17">
            <v>168</v>
          </cell>
          <cell r="P17">
            <v>1765</v>
          </cell>
        </row>
        <row r="18">
          <cell r="A18">
            <v>17</v>
          </cell>
          <cell r="B18" t="str">
            <v>06500000</v>
          </cell>
          <cell r="C18" t="str">
            <v>Dighton-Rehoboth</v>
          </cell>
          <cell r="D18" t="str">
            <v>Public School District</v>
          </cell>
          <cell r="E18" t="str">
            <v>Superintendent</v>
          </cell>
          <cell r="F18" t="str">
            <v>Anthony Azar</v>
          </cell>
          <cell r="G18" t="str">
            <v>2700 Regional Road</v>
          </cell>
          <cell r="I18" t="str">
            <v>North Dighton</v>
          </cell>
          <cell r="J18" t="str">
            <v>MA</v>
          </cell>
          <cell r="K18" t="str">
            <v>02764</v>
          </cell>
          <cell r="L18" t="str">
            <v>Julia Foodman</v>
          </cell>
          <cell r="M18" t="str">
            <v>781-338-3577</v>
          </cell>
          <cell r="N18" t="str">
            <v>jfoodman@doe.mass.edu</v>
          </cell>
          <cell r="O18">
            <v>4</v>
          </cell>
          <cell r="P18">
            <v>2842</v>
          </cell>
        </row>
        <row r="19">
          <cell r="A19">
            <v>18</v>
          </cell>
          <cell r="B19" t="str">
            <v>08170000</v>
          </cell>
          <cell r="C19" t="str">
            <v>Essex North Shore Agricultural and Technical School District</v>
          </cell>
          <cell r="D19" t="str">
            <v>Public School District</v>
          </cell>
          <cell r="E19" t="str">
            <v>Superintendent</v>
          </cell>
          <cell r="F19" t="str">
            <v>William Lupini</v>
          </cell>
          <cell r="G19" t="str">
            <v>565 Maple Street</v>
          </cell>
          <cell r="H19" t="str">
            <v>P.O. Box 346</v>
          </cell>
          <cell r="I19" t="str">
            <v>Hathorne</v>
          </cell>
          <cell r="J19" t="str">
            <v>MA</v>
          </cell>
          <cell r="K19" t="str">
            <v>01937</v>
          </cell>
          <cell r="L19" t="str">
            <v>Beth O'Connell</v>
          </cell>
          <cell r="M19" t="str">
            <v>781-338-3132</v>
          </cell>
          <cell r="N19" t="str">
            <v>EO'Connell@doe.mass.edu</v>
          </cell>
          <cell r="O19">
            <v>4</v>
          </cell>
          <cell r="P19">
            <v>1367</v>
          </cell>
        </row>
        <row r="20">
          <cell r="A20">
            <v>19</v>
          </cell>
          <cell r="B20" t="str">
            <v>00930000</v>
          </cell>
          <cell r="C20" t="str">
            <v>Everett</v>
          </cell>
          <cell r="D20" t="str">
            <v>Public School District</v>
          </cell>
          <cell r="E20" t="str">
            <v>Superintendent</v>
          </cell>
          <cell r="F20" t="str">
            <v>Frederick Foresteire</v>
          </cell>
          <cell r="G20" t="str">
            <v>121 Vine Street</v>
          </cell>
          <cell r="I20" t="str">
            <v>Everett</v>
          </cell>
          <cell r="J20" t="str">
            <v>MA</v>
          </cell>
          <cell r="K20" t="str">
            <v>02149</v>
          </cell>
          <cell r="L20" t="str">
            <v>Ellie Rounds-Bloom</v>
          </cell>
          <cell r="M20" t="str">
            <v>781-338-3128</v>
          </cell>
          <cell r="N20" t="str">
            <v>erounds-bloom@doe.mass.edu</v>
          </cell>
          <cell r="O20">
            <v>1470</v>
          </cell>
          <cell r="P20">
            <v>6567</v>
          </cell>
        </row>
        <row r="21">
          <cell r="A21">
            <v>20</v>
          </cell>
          <cell r="B21" t="str">
            <v>00950000</v>
          </cell>
          <cell r="C21" t="str">
            <v>Fall River</v>
          </cell>
          <cell r="D21" t="str">
            <v>Public School District</v>
          </cell>
          <cell r="E21" t="str">
            <v>Superintendent</v>
          </cell>
          <cell r="F21" t="str">
            <v>Matthew Malone</v>
          </cell>
          <cell r="G21" t="str">
            <v>417 Rock Street</v>
          </cell>
          <cell r="I21" t="str">
            <v>Fall River</v>
          </cell>
          <cell r="J21" t="str">
            <v>MA</v>
          </cell>
          <cell r="K21" t="str">
            <v>02720</v>
          </cell>
          <cell r="L21" t="str">
            <v>Sue Mazzarella</v>
          </cell>
          <cell r="M21" t="str">
            <v>781-338-3587</v>
          </cell>
          <cell r="N21" t="str">
            <v>smazzarella@doe.mass.edu</v>
          </cell>
          <cell r="O21">
            <v>1671</v>
          </cell>
          <cell r="P21">
            <v>9902</v>
          </cell>
        </row>
        <row r="22">
          <cell r="A22">
            <v>21</v>
          </cell>
          <cell r="B22" t="str">
            <v>00960000</v>
          </cell>
          <cell r="C22" t="str">
            <v>Falmouth</v>
          </cell>
          <cell r="D22" t="str">
            <v>Public School District</v>
          </cell>
          <cell r="E22" t="str">
            <v>Superintendent</v>
          </cell>
          <cell r="F22" t="str">
            <v>Nancy Taylor</v>
          </cell>
          <cell r="G22" t="str">
            <v>340 Teaticket Hwy</v>
          </cell>
          <cell r="I22" t="str">
            <v>East Falmouth</v>
          </cell>
          <cell r="J22" t="str">
            <v>MA</v>
          </cell>
          <cell r="K22" t="str">
            <v>02536</v>
          </cell>
          <cell r="L22" t="str">
            <v>Beth O'Connell</v>
          </cell>
          <cell r="M22" t="str">
            <v>781-338-3132</v>
          </cell>
          <cell r="N22" t="str">
            <v>EO'Connell@doe.mass.edu</v>
          </cell>
          <cell r="O22">
            <v>108</v>
          </cell>
          <cell r="P22">
            <v>3264</v>
          </cell>
        </row>
        <row r="23">
          <cell r="A23">
            <v>22</v>
          </cell>
          <cell r="B23" t="str">
            <v>00970000</v>
          </cell>
          <cell r="C23" t="str">
            <v>Fitchburg</v>
          </cell>
          <cell r="D23" t="str">
            <v>Public School District</v>
          </cell>
          <cell r="E23" t="str">
            <v>Superintendent</v>
          </cell>
          <cell r="F23" t="str">
            <v>Andre Ravenelle</v>
          </cell>
          <cell r="G23" t="str">
            <v>376 South Street</v>
          </cell>
          <cell r="I23" t="str">
            <v>Fitchburg</v>
          </cell>
          <cell r="J23" t="str">
            <v>MA</v>
          </cell>
          <cell r="K23" t="str">
            <v>01420</v>
          </cell>
          <cell r="L23" t="str">
            <v>Russ Fleming</v>
          </cell>
          <cell r="M23" t="str">
            <v>781-338-6529</v>
          </cell>
          <cell r="N23" t="str">
            <v>RFleming@doe.mass.edu</v>
          </cell>
          <cell r="O23">
            <v>756</v>
          </cell>
          <cell r="P23">
            <v>5165</v>
          </cell>
        </row>
        <row r="24">
          <cell r="A24">
            <v>23</v>
          </cell>
          <cell r="B24" t="str">
            <v>01000000</v>
          </cell>
          <cell r="C24" t="str">
            <v>Framingham</v>
          </cell>
          <cell r="D24" t="str">
            <v>Public School District</v>
          </cell>
          <cell r="E24" t="str">
            <v>Superintendent</v>
          </cell>
          <cell r="F24" t="str">
            <v>Robert Tremblay</v>
          </cell>
          <cell r="G24" t="str">
            <v>73 Mt. Wayte Avenue</v>
          </cell>
          <cell r="H24" t="str">
            <v>Suite 5</v>
          </cell>
          <cell r="I24" t="str">
            <v>Framingham</v>
          </cell>
          <cell r="J24" t="str">
            <v>MA</v>
          </cell>
          <cell r="K24" t="str">
            <v>01702</v>
          </cell>
          <cell r="L24" t="str">
            <v>Aneesh Sahni</v>
          </cell>
          <cell r="M24" t="str">
            <v>781-338-3532</v>
          </cell>
          <cell r="N24" t="str">
            <v>aneesh.sahni@doe.mass.edu</v>
          </cell>
          <cell r="O24">
            <v>1960</v>
          </cell>
          <cell r="P24">
            <v>8471</v>
          </cell>
        </row>
        <row r="25">
          <cell r="A25">
            <v>24</v>
          </cell>
          <cell r="B25" t="str">
            <v>08180000</v>
          </cell>
          <cell r="C25" t="str">
            <v>Franklin County Regional Vocational Technical</v>
          </cell>
          <cell r="D25" t="str">
            <v>Public School District</v>
          </cell>
          <cell r="E25" t="str">
            <v>Superintendent</v>
          </cell>
          <cell r="F25" t="str">
            <v>Richard Martin</v>
          </cell>
          <cell r="G25" t="str">
            <v>82 Industrial Blvd</v>
          </cell>
          <cell r="I25" t="str">
            <v>Turners Falls</v>
          </cell>
          <cell r="J25" t="str">
            <v>MA</v>
          </cell>
          <cell r="K25" t="str">
            <v>01376</v>
          </cell>
          <cell r="L25" t="str">
            <v>Sue Mazzarella</v>
          </cell>
          <cell r="M25" t="str">
            <v>781-338-3587</v>
          </cell>
          <cell r="N25" t="str">
            <v>smazzarella@doe.mass.edu</v>
          </cell>
          <cell r="O25">
            <v>1</v>
          </cell>
          <cell r="P25">
            <v>476</v>
          </cell>
        </row>
        <row r="26">
          <cell r="A26">
            <v>25</v>
          </cell>
          <cell r="B26" t="str">
            <v>01070000</v>
          </cell>
          <cell r="C26" t="str">
            <v>Gloucester</v>
          </cell>
          <cell r="D26" t="str">
            <v>Public School District</v>
          </cell>
          <cell r="E26" t="str">
            <v>Superintendent</v>
          </cell>
          <cell r="F26" t="str">
            <v>Richard Safier</v>
          </cell>
          <cell r="G26" t="str">
            <v>2 Blackburn Drive</v>
          </cell>
          <cell r="I26" t="str">
            <v>Gloucester</v>
          </cell>
          <cell r="J26" t="str">
            <v>MA</v>
          </cell>
          <cell r="K26" t="str">
            <v>01930</v>
          </cell>
          <cell r="L26" t="str">
            <v>Beth O'Connell</v>
          </cell>
          <cell r="M26" t="str">
            <v>781-338-3132</v>
          </cell>
          <cell r="N26" t="str">
            <v>EO'Connell@doe.mass.edu</v>
          </cell>
          <cell r="O26">
            <v>167</v>
          </cell>
          <cell r="P26">
            <v>2798</v>
          </cell>
        </row>
        <row r="27">
          <cell r="A27">
            <v>26</v>
          </cell>
          <cell r="B27" t="str">
            <v>08210000</v>
          </cell>
          <cell r="C27" t="str">
            <v>Greater Fall River Regional Vocational Technical</v>
          </cell>
          <cell r="D27" t="str">
            <v>Public School District</v>
          </cell>
          <cell r="E27" t="str">
            <v>Superintendent</v>
          </cell>
          <cell r="F27" t="str">
            <v>Thomas Aubin</v>
          </cell>
          <cell r="G27" t="str">
            <v>251 Stonehaven Rd</v>
          </cell>
          <cell r="I27" t="str">
            <v>Fall River</v>
          </cell>
          <cell r="J27" t="str">
            <v>MA</v>
          </cell>
          <cell r="K27" t="str">
            <v>02723</v>
          </cell>
          <cell r="L27" t="str">
            <v>Alex Lilley</v>
          </cell>
          <cell r="M27" t="str">
            <v>781-338-6212</v>
          </cell>
          <cell r="N27" t="str">
            <v>alilley@doe.mass.edu</v>
          </cell>
          <cell r="O27">
            <v>31</v>
          </cell>
          <cell r="P27">
            <v>1377</v>
          </cell>
        </row>
        <row r="28">
          <cell r="A28">
            <v>27</v>
          </cell>
          <cell r="B28" t="str">
            <v>08230000</v>
          </cell>
          <cell r="C28" t="str">
            <v>Greater Lawrence Regional Vocational Technical</v>
          </cell>
          <cell r="D28" t="str">
            <v>Public School District</v>
          </cell>
          <cell r="E28" t="str">
            <v>Superintendent</v>
          </cell>
          <cell r="F28" t="str">
            <v>John Lavoie</v>
          </cell>
          <cell r="G28" t="str">
            <v>57 River Rd</v>
          </cell>
          <cell r="I28" t="str">
            <v>Andover</v>
          </cell>
          <cell r="J28" t="str">
            <v>MA</v>
          </cell>
          <cell r="K28" t="str">
            <v>01810</v>
          </cell>
          <cell r="L28" t="str">
            <v>Ellie Rounds-Bloom</v>
          </cell>
          <cell r="M28" t="str">
            <v>781-338-3128</v>
          </cell>
          <cell r="N28" t="str">
            <v>erounds-bloom@doe.mass.edu</v>
          </cell>
          <cell r="O28">
            <v>187</v>
          </cell>
          <cell r="P28">
            <v>1492</v>
          </cell>
        </row>
        <row r="29">
          <cell r="A29">
            <v>28</v>
          </cell>
          <cell r="B29" t="str">
            <v>08280000</v>
          </cell>
          <cell r="C29" t="str">
            <v>Greater Lowell Regional Vocational Technical</v>
          </cell>
          <cell r="D29" t="str">
            <v>Public School District</v>
          </cell>
          <cell r="E29" t="str">
            <v>Superintendent</v>
          </cell>
          <cell r="F29" t="str">
            <v>Joseph Mastrocola</v>
          </cell>
          <cell r="G29" t="str">
            <v>250 Pawtucket Blvd</v>
          </cell>
          <cell r="I29" t="str">
            <v>Tyngsborough</v>
          </cell>
          <cell r="J29" t="str">
            <v>MA</v>
          </cell>
          <cell r="K29" t="str">
            <v>01879</v>
          </cell>
          <cell r="L29" t="str">
            <v>Deb Walker</v>
          </cell>
          <cell r="M29" t="str">
            <v>781-338-3127</v>
          </cell>
          <cell r="N29" t="str">
            <v>djwalker@doe.mass.edu</v>
          </cell>
          <cell r="O29">
            <v>136</v>
          </cell>
          <cell r="P29">
            <v>2201</v>
          </cell>
        </row>
        <row r="30">
          <cell r="A30">
            <v>29</v>
          </cell>
          <cell r="B30" t="str">
            <v>08250000</v>
          </cell>
          <cell r="C30" t="str">
            <v>Greater New Bedford Regional Vocational Technical</v>
          </cell>
          <cell r="D30" t="str">
            <v>Public School District</v>
          </cell>
          <cell r="E30" t="str">
            <v>Superintendent</v>
          </cell>
          <cell r="F30" t="str">
            <v>James O'Brien</v>
          </cell>
          <cell r="G30" t="str">
            <v>1121 Ashley Blvd</v>
          </cell>
          <cell r="I30" t="str">
            <v>New Bedford</v>
          </cell>
          <cell r="J30" t="str">
            <v>MA</v>
          </cell>
          <cell r="K30" t="str">
            <v>02745</v>
          </cell>
          <cell r="L30" t="str">
            <v>Aneesh Sahni</v>
          </cell>
          <cell r="M30" t="str">
            <v>781-338-3532</v>
          </cell>
          <cell r="N30" t="str">
            <v>aneesh.sahni@doe.mass.edu</v>
          </cell>
          <cell r="O30">
            <v>66</v>
          </cell>
          <cell r="P30">
            <v>2132</v>
          </cell>
        </row>
        <row r="31">
          <cell r="A31">
            <v>30</v>
          </cell>
          <cell r="B31" t="str">
            <v>01280000</v>
          </cell>
          <cell r="C31" t="str">
            <v>Haverhill</v>
          </cell>
          <cell r="D31" t="str">
            <v>Public School District</v>
          </cell>
          <cell r="E31" t="str">
            <v>Superintendent</v>
          </cell>
          <cell r="F31" t="str">
            <v>James Scully</v>
          </cell>
          <cell r="G31" t="str">
            <v>4 Summer Street</v>
          </cell>
          <cell r="I31" t="str">
            <v>Haverhill</v>
          </cell>
          <cell r="J31" t="str">
            <v>MA</v>
          </cell>
          <cell r="K31" t="str">
            <v>01830</v>
          </cell>
          <cell r="L31" t="str">
            <v>Ellie Rounds-Bloom</v>
          </cell>
          <cell r="M31" t="str">
            <v>781-338-3128</v>
          </cell>
          <cell r="N31" t="str">
            <v>erounds-bloom@doe.mass.edu</v>
          </cell>
          <cell r="O31">
            <v>790</v>
          </cell>
          <cell r="P31">
            <v>7311</v>
          </cell>
        </row>
        <row r="32">
          <cell r="A32">
            <v>31</v>
          </cell>
          <cell r="B32" t="str">
            <v>01370000</v>
          </cell>
          <cell r="C32" t="str">
            <v>Holyoke</v>
          </cell>
          <cell r="D32" t="str">
            <v>Public School District</v>
          </cell>
          <cell r="E32" t="str">
            <v>Superintendent</v>
          </cell>
          <cell r="F32" t="str">
            <v>Stephen Zrike</v>
          </cell>
          <cell r="G32" t="str">
            <v>57 Suffolk Street</v>
          </cell>
          <cell r="I32" t="str">
            <v>Holyoke</v>
          </cell>
          <cell r="J32" t="str">
            <v>MA</v>
          </cell>
          <cell r="K32" t="str">
            <v>01040</v>
          </cell>
          <cell r="L32" t="str">
            <v>Alex Lilley</v>
          </cell>
          <cell r="M32" t="str">
            <v>781-338-6212</v>
          </cell>
          <cell r="N32" t="str">
            <v>alilley@doe.mass.edu</v>
          </cell>
          <cell r="O32">
            <v>1285</v>
          </cell>
          <cell r="P32">
            <v>5141</v>
          </cell>
        </row>
        <row r="33">
          <cell r="A33">
            <v>32</v>
          </cell>
          <cell r="B33" t="str">
            <v>01500000</v>
          </cell>
          <cell r="C33" t="str">
            <v>Lee</v>
          </cell>
          <cell r="D33" t="str">
            <v>Public School District</v>
          </cell>
          <cell r="E33" t="str">
            <v>Superintendent</v>
          </cell>
          <cell r="F33" t="str">
            <v>H. Eberwein</v>
          </cell>
          <cell r="G33" t="str">
            <v>300A Greylock St</v>
          </cell>
          <cell r="I33" t="str">
            <v>Lee</v>
          </cell>
          <cell r="J33" t="str">
            <v>MA</v>
          </cell>
          <cell r="K33" t="str">
            <v>01238</v>
          </cell>
          <cell r="L33" t="str">
            <v>Sue Mazzarella</v>
          </cell>
          <cell r="M33" t="str">
            <v>781-338-3587</v>
          </cell>
          <cell r="N33" t="str">
            <v>smazzarella@doe.mass.edu</v>
          </cell>
          <cell r="O33">
            <v>27</v>
          </cell>
          <cell r="P33">
            <v>673</v>
          </cell>
        </row>
        <row r="34">
          <cell r="A34">
            <v>33</v>
          </cell>
          <cell r="B34" t="str">
            <v>01510000</v>
          </cell>
          <cell r="C34" t="str">
            <v>Leicester</v>
          </cell>
          <cell r="D34" t="str">
            <v>Public School District</v>
          </cell>
          <cell r="E34" t="str">
            <v>Superintendent</v>
          </cell>
          <cell r="F34" t="str">
            <v>Marilyn Tencza</v>
          </cell>
          <cell r="G34" t="str">
            <v>1078 Main Street</v>
          </cell>
          <cell r="I34" t="str">
            <v>Leicester</v>
          </cell>
          <cell r="J34" t="str">
            <v>MA</v>
          </cell>
          <cell r="K34" t="str">
            <v>01524</v>
          </cell>
          <cell r="L34" t="str">
            <v>Aneesh Sahni</v>
          </cell>
          <cell r="M34" t="str">
            <v>781-338-3532</v>
          </cell>
          <cell r="N34" t="str">
            <v>aneesh.sahni@doe.mass.edu</v>
          </cell>
          <cell r="O34">
            <v>43</v>
          </cell>
          <cell r="P34">
            <v>1490</v>
          </cell>
        </row>
        <row r="35">
          <cell r="A35">
            <v>34</v>
          </cell>
          <cell r="B35" t="str">
            <v>01600000</v>
          </cell>
          <cell r="C35" t="str">
            <v>Lowell</v>
          </cell>
          <cell r="D35" t="str">
            <v>Public School District</v>
          </cell>
          <cell r="E35" t="str">
            <v>Superintendent</v>
          </cell>
          <cell r="F35" t="str">
            <v>Salah Khelfaoui</v>
          </cell>
          <cell r="G35" t="str">
            <v>155 Merrimack Street</v>
          </cell>
          <cell r="I35" t="str">
            <v>Lowell</v>
          </cell>
          <cell r="J35" t="str">
            <v>MA</v>
          </cell>
          <cell r="K35" t="str">
            <v>01852</v>
          </cell>
          <cell r="L35" t="str">
            <v>Deb Walker</v>
          </cell>
          <cell r="M35" t="str">
            <v>781-338-3127</v>
          </cell>
          <cell r="N35" t="str">
            <v>djwalker@doe.mass.edu</v>
          </cell>
          <cell r="O35">
            <v>3606</v>
          </cell>
          <cell r="P35">
            <v>14004</v>
          </cell>
        </row>
        <row r="36">
          <cell r="A36">
            <v>35</v>
          </cell>
          <cell r="B36" t="str">
            <v>01630000</v>
          </cell>
          <cell r="C36" t="str">
            <v>Lynn</v>
          </cell>
          <cell r="D36" t="str">
            <v>Public School District</v>
          </cell>
          <cell r="E36" t="str">
            <v>Superintendent</v>
          </cell>
          <cell r="F36" t="str">
            <v>Catherine Latham</v>
          </cell>
          <cell r="G36" t="str">
            <v>100 Bennett St</v>
          </cell>
          <cell r="I36" t="str">
            <v>Lynn</v>
          </cell>
          <cell r="J36" t="str">
            <v>MA</v>
          </cell>
          <cell r="K36" t="str">
            <v>01905</v>
          </cell>
          <cell r="L36" t="str">
            <v>Aneesh Sahni</v>
          </cell>
          <cell r="M36" t="str">
            <v>781-338-3532</v>
          </cell>
          <cell r="N36" t="str">
            <v>aneesh.sahni@doe.mass.edu</v>
          </cell>
          <cell r="O36">
            <v>3591</v>
          </cell>
          <cell r="P36">
            <v>15385</v>
          </cell>
        </row>
        <row r="37">
          <cell r="A37">
            <v>36</v>
          </cell>
          <cell r="B37" t="str">
            <v>01710000</v>
          </cell>
          <cell r="C37" t="str">
            <v>Marshfield</v>
          </cell>
          <cell r="D37" t="str">
            <v>Public School District</v>
          </cell>
          <cell r="E37" t="str">
            <v>Superintendent</v>
          </cell>
          <cell r="F37" t="str">
            <v>Jeffrey Granatino</v>
          </cell>
          <cell r="G37" t="str">
            <v>76 South River Street</v>
          </cell>
          <cell r="I37" t="str">
            <v>Marshfield</v>
          </cell>
          <cell r="J37" t="str">
            <v>MA</v>
          </cell>
          <cell r="K37" t="str">
            <v>02050</v>
          </cell>
          <cell r="L37" t="str">
            <v>Aneesh Sahni</v>
          </cell>
          <cell r="M37" t="str">
            <v>781-338-3532</v>
          </cell>
          <cell r="N37" t="str">
            <v>aneesh.sahni@doe.mass.edu</v>
          </cell>
          <cell r="O37">
            <v>42</v>
          </cell>
          <cell r="P37">
            <v>4040</v>
          </cell>
        </row>
        <row r="38">
          <cell r="A38">
            <v>37</v>
          </cell>
          <cell r="B38" t="str">
            <v>07000000</v>
          </cell>
          <cell r="C38" t="str">
            <v>Martha's Vineyard</v>
          </cell>
          <cell r="D38" t="str">
            <v>Public School District</v>
          </cell>
          <cell r="E38" t="str">
            <v>Superintendent</v>
          </cell>
          <cell r="F38" t="str">
            <v>Matthew D'Andrea</v>
          </cell>
          <cell r="G38" t="str">
            <v>4 Pine Street</v>
          </cell>
          <cell r="I38" t="str">
            <v>Vineyard Haven</v>
          </cell>
          <cell r="J38" t="str">
            <v>MA</v>
          </cell>
          <cell r="K38" t="str">
            <v>02568</v>
          </cell>
          <cell r="L38" t="str">
            <v>Sue Mazzarella</v>
          </cell>
          <cell r="M38" t="str">
            <v>781-338-3587</v>
          </cell>
          <cell r="N38" t="str">
            <v>smazzarella@doe.mass.edu</v>
          </cell>
          <cell r="O38">
            <v>64</v>
          </cell>
          <cell r="P38">
            <v>635</v>
          </cell>
        </row>
        <row r="39">
          <cell r="A39">
            <v>38</v>
          </cell>
          <cell r="B39" t="str">
            <v>01760000</v>
          </cell>
          <cell r="C39" t="str">
            <v>Medford</v>
          </cell>
          <cell r="D39" t="str">
            <v>Public School District</v>
          </cell>
          <cell r="E39" t="str">
            <v>Superintendent</v>
          </cell>
          <cell r="F39" t="str">
            <v>Roy Belson</v>
          </cell>
          <cell r="G39" t="str">
            <v>489 Winthrop Street</v>
          </cell>
          <cell r="I39" t="str">
            <v>Medford</v>
          </cell>
          <cell r="J39" t="str">
            <v>MA</v>
          </cell>
          <cell r="K39" t="str">
            <v>02155</v>
          </cell>
          <cell r="L39" t="str">
            <v>Sue Mazzarella</v>
          </cell>
          <cell r="M39" t="str">
            <v>781-338-3587</v>
          </cell>
          <cell r="N39" t="str">
            <v>smazzarella@doe.mass.edu</v>
          </cell>
          <cell r="O39">
            <v>486</v>
          </cell>
          <cell r="P39">
            <v>4230</v>
          </cell>
        </row>
        <row r="40">
          <cell r="A40">
            <v>39</v>
          </cell>
          <cell r="B40" t="str">
            <v>01810000</v>
          </cell>
          <cell r="C40" t="str">
            <v>Methuen</v>
          </cell>
          <cell r="D40" t="str">
            <v>Public School District</v>
          </cell>
          <cell r="E40" t="str">
            <v>Superintendent</v>
          </cell>
          <cell r="F40" t="str">
            <v>Judith Scannell</v>
          </cell>
          <cell r="G40" t="str">
            <v>10 Ditson Place</v>
          </cell>
          <cell r="I40" t="str">
            <v>Methuen</v>
          </cell>
          <cell r="J40" t="str">
            <v>MA</v>
          </cell>
          <cell r="K40" t="str">
            <v>01844</v>
          </cell>
          <cell r="L40" t="str">
            <v>Aneesh Sahni</v>
          </cell>
          <cell r="M40" t="str">
            <v>781-338-3532</v>
          </cell>
          <cell r="N40" t="str">
            <v>aneesh.sahni@doe.mass.edu</v>
          </cell>
          <cell r="O40">
            <v>649</v>
          </cell>
          <cell r="P40">
            <v>6868</v>
          </cell>
        </row>
        <row r="41">
          <cell r="A41">
            <v>40</v>
          </cell>
          <cell r="B41" t="str">
            <v>01850000</v>
          </cell>
          <cell r="C41" t="str">
            <v>Milford</v>
          </cell>
          <cell r="D41" t="str">
            <v>Public School District</v>
          </cell>
          <cell r="E41" t="str">
            <v>Superintendent</v>
          </cell>
          <cell r="F41" t="str">
            <v>Kevin Mcintyre</v>
          </cell>
          <cell r="G41" t="str">
            <v>31 West Fountain Street</v>
          </cell>
          <cell r="I41" t="str">
            <v>Milford</v>
          </cell>
          <cell r="J41" t="str">
            <v>MA</v>
          </cell>
          <cell r="K41" t="str">
            <v>01757</v>
          </cell>
          <cell r="L41" t="str">
            <v>Julia Foodman</v>
          </cell>
          <cell r="M41" t="str">
            <v>781-338-3577</v>
          </cell>
          <cell r="N41" t="str">
            <v>jfoodman@doe.mass.edu</v>
          </cell>
          <cell r="O41">
            <v>683</v>
          </cell>
          <cell r="P41">
            <v>4081</v>
          </cell>
        </row>
        <row r="42">
          <cell r="A42">
            <v>41</v>
          </cell>
          <cell r="B42" t="str">
            <v>08300000</v>
          </cell>
          <cell r="C42" t="str">
            <v>Minuteman Regional Vocational Technical</v>
          </cell>
          <cell r="D42" t="str">
            <v>Public School District</v>
          </cell>
          <cell r="E42" t="str">
            <v>Superintendent</v>
          </cell>
          <cell r="F42" t="str">
            <v>Edward Bouquillon</v>
          </cell>
          <cell r="G42" t="str">
            <v>758 Marrett Rd</v>
          </cell>
          <cell r="I42" t="str">
            <v>Lexington</v>
          </cell>
          <cell r="J42" t="str">
            <v>MA</v>
          </cell>
          <cell r="K42" t="str">
            <v>02421</v>
          </cell>
          <cell r="L42" t="str">
            <v>Julia Foodman</v>
          </cell>
          <cell r="M42" t="str">
            <v>781-338-3577</v>
          </cell>
          <cell r="N42" t="str">
            <v>jfoodman@doe.mass.edu</v>
          </cell>
          <cell r="O42">
            <v>8</v>
          </cell>
          <cell r="P42">
            <v>531</v>
          </cell>
        </row>
        <row r="43">
          <cell r="A43">
            <v>42</v>
          </cell>
          <cell r="B43" t="str">
            <v>08320000</v>
          </cell>
          <cell r="C43" t="str">
            <v>Montachusett Regional Vocational Technical</v>
          </cell>
          <cell r="D43" t="str">
            <v>Public School District</v>
          </cell>
          <cell r="E43" t="str">
            <v>Superintendent</v>
          </cell>
          <cell r="F43" t="str">
            <v>Sheila Harrity</v>
          </cell>
          <cell r="G43" t="str">
            <v>1050 Westminster Street</v>
          </cell>
          <cell r="I43" t="str">
            <v>Fitchburg</v>
          </cell>
          <cell r="J43" t="str">
            <v>MA</v>
          </cell>
          <cell r="K43" t="str">
            <v>01420</v>
          </cell>
          <cell r="L43" t="str">
            <v>Beth O'Connell</v>
          </cell>
          <cell r="M43" t="str">
            <v>781-338-3132</v>
          </cell>
          <cell r="N43" t="str">
            <v>EO'Connell@doe.mass.edu</v>
          </cell>
          <cell r="O43">
            <v>8</v>
          </cell>
          <cell r="P43">
            <v>1395</v>
          </cell>
        </row>
        <row r="44">
          <cell r="A44">
            <v>43</v>
          </cell>
          <cell r="B44" t="str">
            <v>08520000</v>
          </cell>
          <cell r="C44" t="str">
            <v>Nashoba Valley Regional Vocational Technical</v>
          </cell>
          <cell r="D44" t="str">
            <v>Public School District</v>
          </cell>
          <cell r="E44" t="str">
            <v>Superintendent</v>
          </cell>
          <cell r="F44" t="str">
            <v>Denise Pigeon</v>
          </cell>
          <cell r="G44" t="str">
            <v>100 Littleton Road</v>
          </cell>
          <cell r="I44" t="str">
            <v>Westford</v>
          </cell>
          <cell r="J44" t="str">
            <v>MA</v>
          </cell>
          <cell r="K44" t="str">
            <v>01886</v>
          </cell>
          <cell r="L44" t="str">
            <v>Alex Lilley</v>
          </cell>
          <cell r="M44" t="str">
            <v>781-338-6212</v>
          </cell>
          <cell r="N44" t="str">
            <v>alilley@doe.mass.edu</v>
          </cell>
          <cell r="O44">
            <v>3</v>
          </cell>
          <cell r="P44">
            <v>690</v>
          </cell>
        </row>
        <row r="45">
          <cell r="A45">
            <v>44</v>
          </cell>
          <cell r="B45" t="str">
            <v>02010000</v>
          </cell>
          <cell r="C45" t="str">
            <v>New Bedford</v>
          </cell>
          <cell r="D45" t="str">
            <v>Public School District</v>
          </cell>
          <cell r="E45" t="str">
            <v>Superintendent</v>
          </cell>
          <cell r="F45" t="str">
            <v>Pia Durkin</v>
          </cell>
          <cell r="G45" t="str">
            <v>455 County Street</v>
          </cell>
          <cell r="H45" t="str">
            <v>C/O Paul Rodrigues Administration Bldg.</v>
          </cell>
          <cell r="I45" t="str">
            <v>New Bedford</v>
          </cell>
          <cell r="J45" t="str">
            <v>MA</v>
          </cell>
          <cell r="K45" t="str">
            <v>02740</v>
          </cell>
          <cell r="L45" t="str">
            <v>Beth O'Connell</v>
          </cell>
          <cell r="M45" t="str">
            <v>781-338-3132</v>
          </cell>
          <cell r="N45" t="str">
            <v>EO'Connell@doe.mass.edu</v>
          </cell>
          <cell r="O45">
            <v>3645</v>
          </cell>
          <cell r="P45">
            <v>12116</v>
          </cell>
        </row>
        <row r="46">
          <cell r="A46">
            <v>45</v>
          </cell>
          <cell r="B46" t="str">
            <v>02070000</v>
          </cell>
          <cell r="C46" t="str">
            <v>Newton</v>
          </cell>
          <cell r="D46" t="str">
            <v>Public School District</v>
          </cell>
          <cell r="E46" t="str">
            <v>Superintendent</v>
          </cell>
          <cell r="F46" t="str">
            <v>David Fleishman</v>
          </cell>
          <cell r="G46" t="str">
            <v>100 Walnut Street</v>
          </cell>
          <cell r="I46" t="str">
            <v>Newtonville</v>
          </cell>
          <cell r="J46" t="str">
            <v>MA</v>
          </cell>
          <cell r="K46" t="str">
            <v>02460</v>
          </cell>
          <cell r="L46" t="str">
            <v>Alex Lilley</v>
          </cell>
          <cell r="M46" t="str">
            <v>781-338-6212</v>
          </cell>
          <cell r="N46" t="str">
            <v>alilley@doe.mass.edu</v>
          </cell>
          <cell r="O46">
            <v>818</v>
          </cell>
          <cell r="P46">
            <v>12683</v>
          </cell>
        </row>
        <row r="47">
          <cell r="A47">
            <v>46</v>
          </cell>
          <cell r="B47" t="str">
            <v>09150000</v>
          </cell>
          <cell r="C47" t="str">
            <v>Norfolk County Agricultural</v>
          </cell>
          <cell r="D47" t="str">
            <v>Public School District</v>
          </cell>
          <cell r="E47" t="str">
            <v>Superintendent</v>
          </cell>
          <cell r="F47" t="str">
            <v>Tammy Quinn</v>
          </cell>
          <cell r="G47" t="str">
            <v>400 Main Street</v>
          </cell>
          <cell r="I47" t="str">
            <v>Walpole</v>
          </cell>
          <cell r="J47" t="str">
            <v>MA</v>
          </cell>
          <cell r="K47" t="str">
            <v>02081</v>
          </cell>
          <cell r="L47" t="str">
            <v>Russ Fleming</v>
          </cell>
          <cell r="M47" t="str">
            <v>781-338-6529</v>
          </cell>
          <cell r="N47" t="str">
            <v>RFleming@doe.mass.edu</v>
          </cell>
          <cell r="O47">
            <v>1</v>
          </cell>
          <cell r="P47">
            <v>538</v>
          </cell>
        </row>
        <row r="48">
          <cell r="A48">
            <v>47</v>
          </cell>
          <cell r="B48" t="str">
            <v>04060000</v>
          </cell>
          <cell r="C48" t="str">
            <v>Northampton-Smith Vocational Agricultural</v>
          </cell>
          <cell r="D48" t="str">
            <v>Public School District</v>
          </cell>
          <cell r="E48" t="str">
            <v>Superintendent</v>
          </cell>
          <cell r="F48" t="str">
            <v>Andrew Linkenhoker</v>
          </cell>
          <cell r="G48" t="str">
            <v>80 Locust Street</v>
          </cell>
          <cell r="I48" t="str">
            <v>Northampton</v>
          </cell>
          <cell r="J48" t="str">
            <v>MA</v>
          </cell>
          <cell r="K48" t="str">
            <v>01060</v>
          </cell>
          <cell r="L48" t="str">
            <v>Julia Foodman</v>
          </cell>
          <cell r="M48" t="str">
            <v>781-338-3577</v>
          </cell>
          <cell r="N48" t="str">
            <v>jfoodman@doe.mass.edu</v>
          </cell>
          <cell r="O48">
            <v>6</v>
          </cell>
          <cell r="P48">
            <v>491</v>
          </cell>
        </row>
        <row r="49">
          <cell r="A49">
            <v>48</v>
          </cell>
          <cell r="B49" t="str">
            <v>08530000</v>
          </cell>
          <cell r="C49" t="str">
            <v>Northeast Metropolitan Regional Vocational Technical</v>
          </cell>
          <cell r="D49" t="str">
            <v>Public School District</v>
          </cell>
          <cell r="E49" t="str">
            <v>Superintendent</v>
          </cell>
          <cell r="F49" t="str">
            <v>David DiBarri</v>
          </cell>
          <cell r="G49" t="str">
            <v>100 Hemlock Rd</v>
          </cell>
          <cell r="I49" t="str">
            <v>Wakefield</v>
          </cell>
          <cell r="J49" t="str">
            <v>MA</v>
          </cell>
          <cell r="K49" t="str">
            <v>01880</v>
          </cell>
          <cell r="L49" t="str">
            <v>Ellie Rounds-Bloom</v>
          </cell>
          <cell r="M49" t="str">
            <v>781-338-3128</v>
          </cell>
          <cell r="N49" t="str">
            <v>erounds-bloom@doe.mass.edu</v>
          </cell>
          <cell r="O49">
            <v>45</v>
          </cell>
          <cell r="P49">
            <v>1231</v>
          </cell>
        </row>
        <row r="50">
          <cell r="A50">
            <v>49</v>
          </cell>
          <cell r="B50" t="str">
            <v>08510000</v>
          </cell>
          <cell r="C50" t="str">
            <v>Northern Berkshire Regional Vocational Technical</v>
          </cell>
          <cell r="D50" t="str">
            <v>Public School District</v>
          </cell>
          <cell r="E50" t="str">
            <v>Superintendent</v>
          </cell>
          <cell r="F50" t="str">
            <v>James Brosnan</v>
          </cell>
          <cell r="G50" t="str">
            <v>70 Hodges Cross Rd</v>
          </cell>
          <cell r="I50" t="str">
            <v>North Adams</v>
          </cell>
          <cell r="J50" t="str">
            <v>MA</v>
          </cell>
          <cell r="K50" t="str">
            <v>01247</v>
          </cell>
          <cell r="L50" t="str">
            <v>Sue Mazzarella</v>
          </cell>
          <cell r="M50" t="str">
            <v>781-338-3587</v>
          </cell>
          <cell r="N50" t="str">
            <v>smazzarella@doe.mass.edu</v>
          </cell>
          <cell r="O50">
            <v>0</v>
          </cell>
          <cell r="P50">
            <v>486</v>
          </cell>
        </row>
        <row r="51">
          <cell r="A51">
            <v>50</v>
          </cell>
          <cell r="B51" t="str">
            <v>08550000</v>
          </cell>
          <cell r="C51" t="str">
            <v>Old Colony Regional Vocational Technical</v>
          </cell>
          <cell r="D51" t="str">
            <v>Public School District</v>
          </cell>
          <cell r="E51" t="str">
            <v>Superintendent</v>
          </cell>
          <cell r="F51" t="str">
            <v>Aaron Polansky</v>
          </cell>
          <cell r="G51" t="str">
            <v>476 North Avenue</v>
          </cell>
          <cell r="I51" t="str">
            <v>Rochester</v>
          </cell>
          <cell r="J51" t="str">
            <v>MA</v>
          </cell>
          <cell r="K51" t="str">
            <v>02770</v>
          </cell>
          <cell r="L51" t="str">
            <v>Aneesh Sahni</v>
          </cell>
          <cell r="M51" t="str">
            <v>781-338-3532</v>
          </cell>
          <cell r="N51" t="str">
            <v>aneesh.sahni@doe.mass.edu</v>
          </cell>
          <cell r="O51">
            <v>1</v>
          </cell>
          <cell r="P51">
            <v>531</v>
          </cell>
        </row>
        <row r="52">
          <cell r="A52">
            <v>51</v>
          </cell>
          <cell r="B52" t="str">
            <v>08600000</v>
          </cell>
          <cell r="C52" t="str">
            <v>Pathfinder Regional Vocational Technical</v>
          </cell>
          <cell r="D52" t="str">
            <v>Public School District</v>
          </cell>
          <cell r="E52" t="str">
            <v>Superintendent</v>
          </cell>
          <cell r="F52" t="str">
            <v>Gerald Paist</v>
          </cell>
          <cell r="G52" t="str">
            <v>240 Sykes Street</v>
          </cell>
          <cell r="I52" t="str">
            <v>Palmer</v>
          </cell>
          <cell r="J52" t="str">
            <v>MA</v>
          </cell>
          <cell r="K52" t="str">
            <v>01069</v>
          </cell>
          <cell r="L52" t="str">
            <v>Deb Walker</v>
          </cell>
          <cell r="M52" t="str">
            <v>781-338-3127</v>
          </cell>
          <cell r="N52" t="str">
            <v>djwalker@doe.mass.edu</v>
          </cell>
          <cell r="O52">
            <v>0</v>
          </cell>
          <cell r="P52">
            <v>620</v>
          </cell>
        </row>
        <row r="53">
          <cell r="A53">
            <v>52</v>
          </cell>
          <cell r="B53" t="str">
            <v>02290000</v>
          </cell>
          <cell r="C53" t="str">
            <v>Peabody</v>
          </cell>
          <cell r="D53" t="str">
            <v>Public School District</v>
          </cell>
          <cell r="E53" t="str">
            <v>Superintendent</v>
          </cell>
          <cell r="F53" t="str">
            <v>Herbert Levine</v>
          </cell>
          <cell r="G53" t="str">
            <v>27 Lowell Street</v>
          </cell>
          <cell r="I53" t="str">
            <v>Peabody</v>
          </cell>
          <cell r="J53" t="str">
            <v>MA</v>
          </cell>
          <cell r="K53" t="str">
            <v>01960</v>
          </cell>
          <cell r="L53" t="str">
            <v>Sue Mazzarella</v>
          </cell>
          <cell r="M53" t="str">
            <v>781-338-3587</v>
          </cell>
          <cell r="N53" t="str">
            <v>smazzarella@doe.mass.edu</v>
          </cell>
          <cell r="O53">
            <v>436</v>
          </cell>
          <cell r="P53">
            <v>5655</v>
          </cell>
        </row>
        <row r="54">
          <cell r="A54">
            <v>53</v>
          </cell>
          <cell r="B54" t="str">
            <v>02360000</v>
          </cell>
          <cell r="C54" t="str">
            <v>Pittsfield</v>
          </cell>
          <cell r="D54" t="str">
            <v>Public School District</v>
          </cell>
          <cell r="E54" t="str">
            <v>Superintendent</v>
          </cell>
          <cell r="F54" t="str">
            <v>Jason Mccandless</v>
          </cell>
          <cell r="G54" t="str">
            <v>269 First Street</v>
          </cell>
          <cell r="I54" t="str">
            <v>Pittsfield</v>
          </cell>
          <cell r="J54" t="str">
            <v>MA</v>
          </cell>
          <cell r="K54" t="str">
            <v>01201</v>
          </cell>
          <cell r="L54" t="str">
            <v>Beth O'Connell</v>
          </cell>
          <cell r="M54" t="str">
            <v>781-338-3132</v>
          </cell>
          <cell r="N54" t="str">
            <v>EO'Connell@doe.mass.edu</v>
          </cell>
          <cell r="O54">
            <v>215</v>
          </cell>
          <cell r="P54">
            <v>5333</v>
          </cell>
        </row>
        <row r="55">
          <cell r="A55">
            <v>54</v>
          </cell>
          <cell r="B55" t="str">
            <v>02390000</v>
          </cell>
          <cell r="C55" t="str">
            <v>Plymouth</v>
          </cell>
          <cell r="D55" t="str">
            <v>Public School District</v>
          </cell>
          <cell r="E55" t="str">
            <v>Superintendent</v>
          </cell>
          <cell r="F55" t="str">
            <v>Gary Maestas</v>
          </cell>
          <cell r="G55" t="str">
            <v>253 South Meadow Rd</v>
          </cell>
          <cell r="I55" t="str">
            <v>Plymouth</v>
          </cell>
          <cell r="J55" t="str">
            <v>MA</v>
          </cell>
          <cell r="K55" t="str">
            <v>02360</v>
          </cell>
          <cell r="L55" t="str">
            <v>Sue Mazzarella</v>
          </cell>
          <cell r="M55" t="str">
            <v>781-338-3587</v>
          </cell>
          <cell r="N55" t="str">
            <v>smazzarella@doe.mass.edu</v>
          </cell>
          <cell r="O55">
            <v>91</v>
          </cell>
          <cell r="P55">
            <v>7364</v>
          </cell>
        </row>
        <row r="56">
          <cell r="A56">
            <v>55</v>
          </cell>
          <cell r="B56" t="str">
            <v>02430000</v>
          </cell>
          <cell r="C56" t="str">
            <v>Quincy</v>
          </cell>
          <cell r="D56" t="str">
            <v>Public School District</v>
          </cell>
          <cell r="E56" t="str">
            <v>Superintendent</v>
          </cell>
          <cell r="F56" t="str">
            <v>Richard Decristofaro</v>
          </cell>
          <cell r="G56" t="str">
            <v>34 Coddington Street</v>
          </cell>
          <cell r="I56" t="str">
            <v>Quincy</v>
          </cell>
          <cell r="J56" t="str">
            <v>MA</v>
          </cell>
          <cell r="K56" t="str">
            <v>02169</v>
          </cell>
          <cell r="L56" t="str">
            <v>Deb Walker</v>
          </cell>
          <cell r="M56" t="str">
            <v>781-338-3127</v>
          </cell>
          <cell r="N56" t="str">
            <v>djwalker@doe.mass.edu</v>
          </cell>
          <cell r="O56">
            <v>1544</v>
          </cell>
          <cell r="P56">
            <v>9048</v>
          </cell>
        </row>
        <row r="57">
          <cell r="A57">
            <v>56</v>
          </cell>
          <cell r="B57" t="str">
            <v>02580000</v>
          </cell>
          <cell r="C57" t="str">
            <v>Salem</v>
          </cell>
          <cell r="D57" t="str">
            <v>Public School District</v>
          </cell>
          <cell r="E57" t="str">
            <v>Superintendent</v>
          </cell>
          <cell r="F57" t="str">
            <v>Margarita Ruiz</v>
          </cell>
          <cell r="G57" t="str">
            <v>29 Highland Avenue</v>
          </cell>
          <cell r="I57" t="str">
            <v>Salem</v>
          </cell>
          <cell r="J57" t="str">
            <v>MA</v>
          </cell>
          <cell r="K57" t="str">
            <v>01970</v>
          </cell>
          <cell r="L57" t="str">
            <v>Aneesh Sahni</v>
          </cell>
          <cell r="M57" t="str">
            <v>781-338-3532</v>
          </cell>
          <cell r="N57" t="str">
            <v>aneesh.sahni@doe.mass.edu</v>
          </cell>
          <cell r="O57">
            <v>488</v>
          </cell>
          <cell r="P57">
            <v>3646</v>
          </cell>
        </row>
        <row r="58">
          <cell r="A58">
            <v>57</v>
          </cell>
          <cell r="B58" t="str">
            <v>08710000</v>
          </cell>
          <cell r="C58" t="str">
            <v>Shawsheen Valley Regional Vocational Technical</v>
          </cell>
          <cell r="D58" t="str">
            <v>Public School District</v>
          </cell>
          <cell r="E58" t="str">
            <v>Superintendent</v>
          </cell>
          <cell r="F58" t="str">
            <v>Timothy Broadrick</v>
          </cell>
          <cell r="G58" t="str">
            <v>100 Cook Street</v>
          </cell>
          <cell r="I58" t="str">
            <v>Billerica</v>
          </cell>
          <cell r="J58" t="str">
            <v>MA</v>
          </cell>
          <cell r="K58" t="str">
            <v>01821</v>
          </cell>
          <cell r="L58" t="str">
            <v>Russ Fleming</v>
          </cell>
          <cell r="M58" t="str">
            <v>781-338-6529</v>
          </cell>
          <cell r="N58" t="str">
            <v>RFleming@doe.mass.edu</v>
          </cell>
          <cell r="O58">
            <v>0</v>
          </cell>
          <cell r="P58">
            <v>1311</v>
          </cell>
        </row>
        <row r="59">
          <cell r="A59">
            <v>58</v>
          </cell>
          <cell r="B59" t="str">
            <v>07600000</v>
          </cell>
          <cell r="C59" t="str">
            <v>Silver Lake</v>
          </cell>
          <cell r="D59" t="str">
            <v>Public School District</v>
          </cell>
          <cell r="E59" t="str">
            <v>Superintendent</v>
          </cell>
          <cell r="F59" t="str">
            <v>Joy Blackwood</v>
          </cell>
          <cell r="G59" t="str">
            <v>250 Pembroke Street</v>
          </cell>
          <cell r="I59" t="str">
            <v>Kingston</v>
          </cell>
          <cell r="J59" t="str">
            <v>MA</v>
          </cell>
          <cell r="K59" t="str">
            <v>02364</v>
          </cell>
          <cell r="L59" t="str">
            <v>Deb Walker</v>
          </cell>
          <cell r="M59" t="str">
            <v>781-338-3127</v>
          </cell>
          <cell r="N59" t="str">
            <v>djwalker@doe.mass.edu</v>
          </cell>
          <cell r="O59">
            <v>5</v>
          </cell>
          <cell r="P59">
            <v>1737</v>
          </cell>
        </row>
        <row r="60">
          <cell r="A60">
            <v>59</v>
          </cell>
          <cell r="B60" t="str">
            <v>02740000</v>
          </cell>
          <cell r="C60" t="str">
            <v>Somerville</v>
          </cell>
          <cell r="D60" t="str">
            <v>Public School District</v>
          </cell>
          <cell r="E60" t="str">
            <v>Superintendent</v>
          </cell>
          <cell r="F60" t="str">
            <v>Mary Skipper</v>
          </cell>
          <cell r="G60" t="str">
            <v>8 Bonair Street</v>
          </cell>
          <cell r="I60" t="str">
            <v>Somerville</v>
          </cell>
          <cell r="J60" t="str">
            <v>MA</v>
          </cell>
          <cell r="K60" t="str">
            <v>02145</v>
          </cell>
          <cell r="L60" t="str">
            <v>Aneesh Sahni</v>
          </cell>
          <cell r="M60" t="str">
            <v>781-338-3532</v>
          </cell>
          <cell r="N60" t="str">
            <v>aneesh.sahni@doe.mass.edu</v>
          </cell>
          <cell r="O60">
            <v>896</v>
          </cell>
          <cell r="P60">
            <v>4544</v>
          </cell>
        </row>
        <row r="61">
          <cell r="A61">
            <v>60</v>
          </cell>
          <cell r="B61" t="str">
            <v>08290000</v>
          </cell>
          <cell r="C61" t="str">
            <v>South Middlesex Regional Vocational Technical</v>
          </cell>
          <cell r="D61" t="str">
            <v>Public School District</v>
          </cell>
          <cell r="E61" t="str">
            <v>Superintendent</v>
          </cell>
          <cell r="F61" t="str">
            <v>Jonathan Evans</v>
          </cell>
          <cell r="G61" t="str">
            <v>750 Winter Street</v>
          </cell>
          <cell r="I61" t="str">
            <v>Framingham</v>
          </cell>
          <cell r="J61" t="str">
            <v>MA</v>
          </cell>
          <cell r="K61" t="str">
            <v>01702</v>
          </cell>
          <cell r="L61" t="str">
            <v>Russ Fleming</v>
          </cell>
          <cell r="M61" t="str">
            <v>781-338-6529</v>
          </cell>
          <cell r="N61" t="str">
            <v>RFleming@doe.mass.edu</v>
          </cell>
          <cell r="O61">
            <v>69</v>
          </cell>
          <cell r="P61">
            <v>720</v>
          </cell>
        </row>
        <row r="62">
          <cell r="A62">
            <v>61</v>
          </cell>
          <cell r="B62" t="str">
            <v>08730000</v>
          </cell>
          <cell r="C62" t="str">
            <v>South Shore Regional Vocational Technical</v>
          </cell>
          <cell r="D62" t="str">
            <v>Public School District</v>
          </cell>
          <cell r="E62" t="str">
            <v>Superintendent</v>
          </cell>
          <cell r="F62" t="str">
            <v>Thomas Hickey</v>
          </cell>
          <cell r="G62" t="str">
            <v>476 Webster Street</v>
          </cell>
          <cell r="I62" t="str">
            <v>Hanover</v>
          </cell>
          <cell r="J62" t="str">
            <v>MA</v>
          </cell>
          <cell r="K62" t="str">
            <v>02339</v>
          </cell>
          <cell r="L62" t="str">
            <v>Beth O'Connell</v>
          </cell>
          <cell r="M62" t="str">
            <v>781-338-3132</v>
          </cell>
          <cell r="N62" t="str">
            <v>EO'Connell@doe.mass.edu</v>
          </cell>
          <cell r="O62">
            <v>0</v>
          </cell>
          <cell r="P62">
            <v>636</v>
          </cell>
        </row>
        <row r="63">
          <cell r="A63">
            <v>62</v>
          </cell>
          <cell r="B63" t="str">
            <v>08720000</v>
          </cell>
          <cell r="C63" t="str">
            <v>Southeastern Regional Vocational Technical</v>
          </cell>
          <cell r="D63" t="str">
            <v>Public School District</v>
          </cell>
          <cell r="E63" t="str">
            <v>Superintendent</v>
          </cell>
          <cell r="F63" t="str">
            <v>Luis Lopes</v>
          </cell>
          <cell r="G63" t="str">
            <v>250 Foundry Street</v>
          </cell>
          <cell r="I63" t="str">
            <v>South Easton</v>
          </cell>
          <cell r="J63" t="str">
            <v>MA</v>
          </cell>
          <cell r="K63" t="str">
            <v>02375</v>
          </cell>
          <cell r="L63" t="str">
            <v>Julia Foodman</v>
          </cell>
          <cell r="M63" t="str">
            <v>781-338-3577</v>
          </cell>
          <cell r="N63" t="str">
            <v>jfoodman@doe.mass.edu</v>
          </cell>
          <cell r="O63">
            <v>15</v>
          </cell>
          <cell r="P63">
            <v>1409</v>
          </cell>
        </row>
        <row r="64">
          <cell r="A64">
            <v>63</v>
          </cell>
          <cell r="B64" t="str">
            <v>07650000</v>
          </cell>
          <cell r="C64" t="str">
            <v>Southern Berkshire</v>
          </cell>
          <cell r="D64" t="str">
            <v>Public School District</v>
          </cell>
          <cell r="E64" t="str">
            <v>Superintendent</v>
          </cell>
          <cell r="F64" t="str">
            <v>Beth Regulbuto</v>
          </cell>
          <cell r="G64" t="str">
            <v>PO BOX 339</v>
          </cell>
          <cell r="I64" t="str">
            <v>Sheffield</v>
          </cell>
          <cell r="J64" t="str">
            <v>MA</v>
          </cell>
          <cell r="K64" t="str">
            <v>01257</v>
          </cell>
          <cell r="L64" t="str">
            <v>Alex Lilley</v>
          </cell>
          <cell r="M64" t="str">
            <v>781-338-6212</v>
          </cell>
          <cell r="N64" t="str">
            <v>alilley@doe.mass.edu</v>
          </cell>
          <cell r="O64">
            <v>11</v>
          </cell>
          <cell r="P64">
            <v>646</v>
          </cell>
        </row>
        <row r="65">
          <cell r="A65">
            <v>64</v>
          </cell>
          <cell r="B65" t="str">
            <v>08760000</v>
          </cell>
          <cell r="C65" t="str">
            <v>Southern Worcester County Regional Vocational Technical</v>
          </cell>
          <cell r="D65" t="str">
            <v>Public School District</v>
          </cell>
          <cell r="E65" t="str">
            <v>Superintendent</v>
          </cell>
          <cell r="F65" t="str">
            <v>John LaFleche</v>
          </cell>
          <cell r="G65" t="str">
            <v>57 Old Muggett Hill Road</v>
          </cell>
          <cell r="I65" t="str">
            <v>Charlton</v>
          </cell>
          <cell r="J65" t="str">
            <v>MA</v>
          </cell>
          <cell r="K65" t="str">
            <v>01507</v>
          </cell>
          <cell r="L65" t="str">
            <v>Sue Mazzarella</v>
          </cell>
          <cell r="M65" t="str">
            <v>781-338-3587</v>
          </cell>
          <cell r="N65" t="str">
            <v>smazzarella@doe.mass.edu</v>
          </cell>
          <cell r="O65">
            <v>2</v>
          </cell>
          <cell r="P65">
            <v>1103</v>
          </cell>
        </row>
        <row r="66">
          <cell r="A66">
            <v>65</v>
          </cell>
          <cell r="B66" t="str">
            <v>07670000</v>
          </cell>
          <cell r="C66" t="str">
            <v>Spencer-E Brookfield</v>
          </cell>
          <cell r="D66" t="str">
            <v>Public School District</v>
          </cell>
          <cell r="E66" t="str">
            <v>Superintendent</v>
          </cell>
          <cell r="F66" t="str">
            <v>Jodi Bourassa</v>
          </cell>
          <cell r="G66" t="str">
            <v>306 Main Street</v>
          </cell>
          <cell r="I66" t="str">
            <v>Spencer</v>
          </cell>
          <cell r="J66" t="str">
            <v>MA</v>
          </cell>
          <cell r="K66" t="str">
            <v>01562</v>
          </cell>
          <cell r="L66" t="str">
            <v>Aneesh Sahni</v>
          </cell>
          <cell r="M66" t="str">
            <v>781-338-3532</v>
          </cell>
          <cell r="N66" t="str">
            <v>aneesh.sahni@doe.mass.edu</v>
          </cell>
          <cell r="O66">
            <v>39</v>
          </cell>
          <cell r="P66">
            <v>1337</v>
          </cell>
        </row>
        <row r="67">
          <cell r="A67">
            <v>66</v>
          </cell>
          <cell r="B67" t="str">
            <v>02810000</v>
          </cell>
          <cell r="C67" t="str">
            <v>Springfield</v>
          </cell>
          <cell r="D67" t="str">
            <v>Public School District</v>
          </cell>
          <cell r="E67" t="str">
            <v>Superintendent</v>
          </cell>
          <cell r="F67" t="str">
            <v>Daniel Warwick</v>
          </cell>
          <cell r="G67" t="str">
            <v>1550 Main Street</v>
          </cell>
          <cell r="I67" t="str">
            <v>Springfield</v>
          </cell>
          <cell r="J67" t="str">
            <v>MA</v>
          </cell>
          <cell r="K67" t="str">
            <v>01103</v>
          </cell>
          <cell r="L67" t="str">
            <v>Alex Lilley</v>
          </cell>
          <cell r="M67" t="str">
            <v>781-338-6212</v>
          </cell>
          <cell r="N67" t="str">
            <v>alilley@doe.mass.edu</v>
          </cell>
          <cell r="O67">
            <v>4340</v>
          </cell>
          <cell r="P67">
            <v>24371</v>
          </cell>
        </row>
        <row r="68">
          <cell r="A68">
            <v>67</v>
          </cell>
          <cell r="B68" t="str">
            <v>02840000</v>
          </cell>
          <cell r="C68" t="str">
            <v>Stoneham</v>
          </cell>
          <cell r="D68" t="str">
            <v>Public School District</v>
          </cell>
          <cell r="E68" t="str">
            <v>Superintendent</v>
          </cell>
          <cell r="F68" t="str">
            <v>John Macero</v>
          </cell>
          <cell r="G68" t="str">
            <v>149 Franklin Street</v>
          </cell>
          <cell r="I68" t="str">
            <v>Stoneham</v>
          </cell>
          <cell r="J68" t="str">
            <v>MA</v>
          </cell>
          <cell r="K68" t="str">
            <v>02180</v>
          </cell>
          <cell r="L68" t="str">
            <v>Julia Foodman</v>
          </cell>
          <cell r="M68" t="str">
            <v>781-338-3577</v>
          </cell>
          <cell r="N68" t="str">
            <v>jfoodman@doe.mass.edu</v>
          </cell>
          <cell r="O68">
            <v>80</v>
          </cell>
          <cell r="P68">
            <v>2253</v>
          </cell>
        </row>
        <row r="69">
          <cell r="A69">
            <v>68</v>
          </cell>
          <cell r="B69" t="str">
            <v>07700000</v>
          </cell>
          <cell r="C69" t="str">
            <v>Tantasqua</v>
          </cell>
          <cell r="D69" t="str">
            <v>Public School District</v>
          </cell>
          <cell r="E69" t="str">
            <v>Superintendent</v>
          </cell>
          <cell r="F69" t="str">
            <v>Erin Nosek</v>
          </cell>
          <cell r="G69" t="str">
            <v>320A Brookfield Rd</v>
          </cell>
          <cell r="I69" t="str">
            <v>Fiskdale</v>
          </cell>
          <cell r="J69" t="str">
            <v>MA</v>
          </cell>
          <cell r="K69" t="str">
            <v>01518</v>
          </cell>
          <cell r="L69" t="str">
            <v>Russ Fleming</v>
          </cell>
          <cell r="M69" t="str">
            <v>781-338-6529</v>
          </cell>
          <cell r="N69" t="str">
            <v>RFleming@doe.mass.edu</v>
          </cell>
          <cell r="O69">
            <v>4</v>
          </cell>
          <cell r="P69">
            <v>1775</v>
          </cell>
        </row>
        <row r="70">
          <cell r="A70">
            <v>69</v>
          </cell>
          <cell r="B70" t="str">
            <v>02930000</v>
          </cell>
          <cell r="C70" t="str">
            <v>Taunton</v>
          </cell>
          <cell r="D70" t="str">
            <v>Public School District</v>
          </cell>
          <cell r="E70" t="str">
            <v>Superintendent</v>
          </cell>
          <cell r="F70" t="str">
            <v>Julie Hackett</v>
          </cell>
          <cell r="G70" t="str">
            <v>215 Harris Street</v>
          </cell>
          <cell r="I70" t="str">
            <v>Taunton</v>
          </cell>
          <cell r="J70" t="str">
            <v>MA</v>
          </cell>
          <cell r="K70" t="str">
            <v>02780</v>
          </cell>
          <cell r="L70" t="str">
            <v>Julia Foodman</v>
          </cell>
          <cell r="M70" t="str">
            <v>781-338-3577</v>
          </cell>
          <cell r="N70" t="str">
            <v>jfoodman@doe.mass.edu</v>
          </cell>
          <cell r="O70">
            <v>366</v>
          </cell>
          <cell r="P70">
            <v>7755</v>
          </cell>
        </row>
        <row r="71">
          <cell r="A71">
            <v>70</v>
          </cell>
          <cell r="B71" t="str">
            <v>08780000</v>
          </cell>
          <cell r="C71" t="str">
            <v>Tri-County Regional Vocational Technical</v>
          </cell>
          <cell r="D71" t="str">
            <v>Public School District</v>
          </cell>
          <cell r="E71" t="str">
            <v>Superintendent</v>
          </cell>
          <cell r="F71" t="str">
            <v>Stephen Dockray</v>
          </cell>
          <cell r="G71" t="str">
            <v>147 Pond Street</v>
          </cell>
          <cell r="I71" t="str">
            <v>Franklin</v>
          </cell>
          <cell r="J71" t="str">
            <v>MA</v>
          </cell>
          <cell r="K71" t="str">
            <v>02038</v>
          </cell>
          <cell r="L71" t="str">
            <v>Alex Lilley</v>
          </cell>
          <cell r="M71" t="str">
            <v>781-338-6212</v>
          </cell>
          <cell r="N71" t="str">
            <v>alilley@doe.mass.edu</v>
          </cell>
          <cell r="O71">
            <v>3</v>
          </cell>
          <cell r="P71">
            <v>975</v>
          </cell>
        </row>
        <row r="72">
          <cell r="A72">
            <v>71</v>
          </cell>
          <cell r="B72" t="str">
            <v>08790000</v>
          </cell>
          <cell r="C72" t="str">
            <v>Upper Cape Cod Regional Vocational Technical</v>
          </cell>
          <cell r="D72" t="str">
            <v>Public School District</v>
          </cell>
          <cell r="E72" t="str">
            <v>Superintendent</v>
          </cell>
          <cell r="F72" t="str">
            <v>Robert Dutch</v>
          </cell>
          <cell r="G72" t="str">
            <v>220 Sandwich Rd</v>
          </cell>
          <cell r="I72" t="str">
            <v>Bourne</v>
          </cell>
          <cell r="J72" t="str">
            <v>MA</v>
          </cell>
          <cell r="K72" t="str">
            <v>02532</v>
          </cell>
          <cell r="L72" t="str">
            <v>Ellie Rounds-Bloom</v>
          </cell>
          <cell r="M72" t="str">
            <v>781-338-3128</v>
          </cell>
          <cell r="N72" t="str">
            <v>erounds-bloom@doe.mass.edu</v>
          </cell>
          <cell r="O72">
            <v>0</v>
          </cell>
          <cell r="P72">
            <v>698</v>
          </cell>
        </row>
        <row r="73">
          <cell r="A73">
            <v>72</v>
          </cell>
          <cell r="B73" t="str">
            <v>03080000</v>
          </cell>
          <cell r="C73" t="str">
            <v>Waltham</v>
          </cell>
          <cell r="D73" t="str">
            <v>Public School District</v>
          </cell>
          <cell r="E73" t="str">
            <v>Superintendent</v>
          </cell>
          <cell r="F73" t="str">
            <v>Drew Echelson</v>
          </cell>
          <cell r="G73" t="str">
            <v>617 Lexington Street</v>
          </cell>
          <cell r="I73" t="str">
            <v>Waltham</v>
          </cell>
          <cell r="J73" t="str">
            <v>MA</v>
          </cell>
          <cell r="K73" t="str">
            <v>02452</v>
          </cell>
          <cell r="L73" t="str">
            <v>Sue Mazzarella</v>
          </cell>
          <cell r="M73" t="str">
            <v>781-338-3587</v>
          </cell>
          <cell r="N73" t="str">
            <v>smazzarella@doe.mass.edu</v>
          </cell>
          <cell r="O73">
            <v>1260</v>
          </cell>
          <cell r="P73">
            <v>5447</v>
          </cell>
        </row>
        <row r="74">
          <cell r="A74">
            <v>73</v>
          </cell>
          <cell r="B74" t="str">
            <v>03100000</v>
          </cell>
          <cell r="C74" t="str">
            <v>Wareham</v>
          </cell>
          <cell r="D74" t="str">
            <v>Public School District</v>
          </cell>
          <cell r="E74" t="str">
            <v>Superintendent</v>
          </cell>
          <cell r="F74" t="str">
            <v>Kimberly Shaver-Hood</v>
          </cell>
          <cell r="G74" t="str">
            <v>48 Marion Road</v>
          </cell>
          <cell r="I74" t="str">
            <v>Wareham</v>
          </cell>
          <cell r="J74" t="str">
            <v>MA</v>
          </cell>
          <cell r="K74" t="str">
            <v>02571</v>
          </cell>
          <cell r="L74" t="str">
            <v>Ellie Rounds-Bloom</v>
          </cell>
          <cell r="M74" t="str">
            <v>781-338-3128</v>
          </cell>
          <cell r="N74" t="str">
            <v>erounds-bloom@doe.mass.edu</v>
          </cell>
          <cell r="O74">
            <v>25</v>
          </cell>
          <cell r="P74">
            <v>2217</v>
          </cell>
        </row>
        <row r="75">
          <cell r="A75">
            <v>74</v>
          </cell>
          <cell r="B75" t="str">
            <v>03140000</v>
          </cell>
          <cell r="C75" t="str">
            <v>Watertown</v>
          </cell>
          <cell r="D75" t="str">
            <v>Public School District</v>
          </cell>
          <cell r="E75" t="str">
            <v>Superintendent</v>
          </cell>
          <cell r="F75" t="str">
            <v>Deanne Galdston</v>
          </cell>
          <cell r="G75" t="str">
            <v>30 Common Street</v>
          </cell>
          <cell r="I75" t="str">
            <v>Watertown</v>
          </cell>
          <cell r="J75" t="str">
            <v>MA</v>
          </cell>
          <cell r="K75" t="str">
            <v>02472</v>
          </cell>
          <cell r="L75" t="str">
            <v>Aneesh Sahni</v>
          </cell>
          <cell r="M75" t="str">
            <v>781-338-3532</v>
          </cell>
          <cell r="N75" t="str">
            <v>aneesh.sahni@doe.mass.edu</v>
          </cell>
          <cell r="O75">
            <v>317</v>
          </cell>
          <cell r="P75">
            <v>2453</v>
          </cell>
        </row>
        <row r="76">
          <cell r="A76">
            <v>75</v>
          </cell>
          <cell r="B76" t="str">
            <v>03250000</v>
          </cell>
          <cell r="C76" t="str">
            <v>Westfield</v>
          </cell>
          <cell r="D76" t="str">
            <v>Public School District</v>
          </cell>
          <cell r="E76" t="str">
            <v>Superintendent</v>
          </cell>
          <cell r="F76" t="str">
            <v>Stefan Czaporowski</v>
          </cell>
          <cell r="G76" t="str">
            <v>94 North Elm Street</v>
          </cell>
          <cell r="H76" t="str">
            <v>Suite 101</v>
          </cell>
          <cell r="I76" t="str">
            <v>Westfield</v>
          </cell>
          <cell r="J76" t="str">
            <v>MA</v>
          </cell>
          <cell r="K76" t="str">
            <v>01085</v>
          </cell>
          <cell r="L76" t="str">
            <v>Alex Lilley</v>
          </cell>
          <cell r="M76" t="str">
            <v>781-338-6212</v>
          </cell>
          <cell r="N76" t="str">
            <v>alilley@doe.mass.edu</v>
          </cell>
          <cell r="O76">
            <v>317</v>
          </cell>
          <cell r="P76">
            <v>5256</v>
          </cell>
        </row>
        <row r="77">
          <cell r="A77">
            <v>76</v>
          </cell>
          <cell r="B77" t="str">
            <v>03360000</v>
          </cell>
          <cell r="C77" t="str">
            <v>Weymouth</v>
          </cell>
          <cell r="D77" t="str">
            <v>Public School District</v>
          </cell>
          <cell r="E77" t="str">
            <v>Superintendent</v>
          </cell>
          <cell r="F77" t="str">
            <v>Jennifer Curtis-Whipple</v>
          </cell>
          <cell r="G77" t="str">
            <v>111 Middle Street</v>
          </cell>
          <cell r="I77" t="str">
            <v>Weymouth</v>
          </cell>
          <cell r="J77" t="str">
            <v>MA</v>
          </cell>
          <cell r="K77" t="str">
            <v>02189</v>
          </cell>
          <cell r="L77" t="str">
            <v>Ellie Rounds-Bloom</v>
          </cell>
          <cell r="M77" t="str">
            <v>781-338-3128</v>
          </cell>
          <cell r="N77" t="str">
            <v>erounds-bloom@doe.mass.edu</v>
          </cell>
          <cell r="O77">
            <v>232</v>
          </cell>
          <cell r="P77">
            <v>5813</v>
          </cell>
        </row>
        <row r="78">
          <cell r="A78">
            <v>77</v>
          </cell>
          <cell r="B78" t="str">
            <v>08850000</v>
          </cell>
          <cell r="C78" t="str">
            <v>Whittier Regional Vocational Technical</v>
          </cell>
          <cell r="D78" t="str">
            <v>Public School District</v>
          </cell>
          <cell r="E78" t="str">
            <v>Superintendent</v>
          </cell>
          <cell r="F78" t="str">
            <v>Maureen Lynch</v>
          </cell>
          <cell r="G78" t="str">
            <v>115 Amesbury Line Rd</v>
          </cell>
          <cell r="I78" t="str">
            <v>Haverhill</v>
          </cell>
          <cell r="J78" t="str">
            <v>MA</v>
          </cell>
          <cell r="K78" t="str">
            <v>01830</v>
          </cell>
          <cell r="L78" t="str">
            <v>Aneesh Sahni</v>
          </cell>
          <cell r="M78" t="str">
            <v>781-338-3532</v>
          </cell>
          <cell r="N78" t="str">
            <v>aneesh.sahni@doe.mass.edu</v>
          </cell>
          <cell r="O78">
            <v>13</v>
          </cell>
          <cell r="P78">
            <v>1247</v>
          </cell>
        </row>
        <row r="79">
          <cell r="A79">
            <v>78</v>
          </cell>
          <cell r="B79" t="str">
            <v>03480000</v>
          </cell>
          <cell r="C79" t="str">
            <v>Worcester</v>
          </cell>
          <cell r="D79" t="str">
            <v>Public School District</v>
          </cell>
          <cell r="E79" t="str">
            <v>Superintendent</v>
          </cell>
          <cell r="F79" t="str">
            <v>Maureen Binienda</v>
          </cell>
          <cell r="G79" t="str">
            <v>20 Irving Street</v>
          </cell>
          <cell r="I79" t="str">
            <v>Worcester</v>
          </cell>
          <cell r="J79" t="str">
            <v>MA</v>
          </cell>
          <cell r="K79" t="str">
            <v>01609</v>
          </cell>
          <cell r="L79" t="str">
            <v>Russ Fleming</v>
          </cell>
          <cell r="M79" t="str">
            <v>781-338-6529</v>
          </cell>
          <cell r="N79" t="str">
            <v>RFleming@doe.mass.edu</v>
          </cell>
          <cell r="O79">
            <v>7958</v>
          </cell>
          <cell r="P79">
            <v>24429</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ME"/>
      <sheetName val="Indirect Cost Calculator"/>
      <sheetName val="ABE Class Plan"/>
      <sheetName val="DROP-DOWNS"/>
      <sheetName val="ESOL Class Plan"/>
      <sheetName val="CALC Budget Narrative"/>
      <sheetName val="CALC SUM"/>
      <sheetName val="CALC Match Narrative"/>
      <sheetName val="CALC Match SUM"/>
      <sheetName val="Subcontract Budget Narrative 1"/>
      <sheetName val="Subcontract Match Narrative 1"/>
      <sheetName val="Subcontract Budget Narrative 2"/>
      <sheetName val="Subcontract Match Narrative 2"/>
      <sheetName val="Subcontract Budget Narrative 3"/>
      <sheetName val="Subcontract Match Narrative 3"/>
      <sheetName val="Subcontract Budget Narrative 4"/>
      <sheetName val="Subcontract Match Narrative 4"/>
      <sheetName val="IET Class Plan"/>
      <sheetName val="IET Budget Narrative"/>
      <sheetName val="IET Match Narrative"/>
      <sheetName val="IET SUM"/>
      <sheetName val="IET 2 Class Plan"/>
      <sheetName val="IET 2 Budget Narrative"/>
      <sheetName val="IET 2 Match Narrative "/>
      <sheetName val="IET 2 SUM"/>
      <sheetName val="IELCE Class Plan"/>
      <sheetName val="IELCE Budget Narrative"/>
      <sheetName val="IELCE Match Narrative"/>
      <sheetName val="IELCE SUM"/>
      <sheetName val="IELCE 2 Class Plan "/>
      <sheetName val="IECLE 2 Budget Narrative"/>
      <sheetName val="IELCE 2 Match Narrative "/>
      <sheetName val="IELCE 2 SUM "/>
      <sheetName val="CSU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ow r="20">
          <cell r="J20">
            <v>63280</v>
          </cell>
        </row>
      </sheetData>
      <sheetData sheetId="22" refreshError="1"/>
      <sheetData sheetId="23" refreshError="1"/>
      <sheetData sheetId="24" refreshError="1"/>
      <sheetData sheetId="25" refreshError="1"/>
      <sheetData sheetId="26" refreshError="1"/>
      <sheetData sheetId="2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ABE Class Plan"/>
      <sheetName val="ESOL Class Plan"/>
      <sheetName val=" Budget"/>
      <sheetName val=" Match Budget"/>
      <sheetName val=" Sub Budget"/>
      <sheetName val=" Sub Budget (2)"/>
      <sheetName val=" Sub Budget (3)"/>
      <sheetName val="CALC Summary"/>
      <sheetName val="IET Class Plan"/>
      <sheetName val="IET Budget"/>
      <sheetName val="IET Match Budget"/>
      <sheetName val="IET Sub Budget"/>
      <sheetName val="IET Sub Budget 2"/>
      <sheetName val="IET Summary"/>
      <sheetName val="IET II Class Plan"/>
      <sheetName val="IET II Budget"/>
      <sheetName val="IET II Match Budget"/>
      <sheetName val="IET II Sub Budget"/>
      <sheetName val="IET II Sub Budget 2"/>
      <sheetName val="IET II Summary"/>
      <sheetName val="GRANT SUMMARY"/>
      <sheetName val="Federal Grant - ISA crosswalk"/>
      <sheetName val="Indirect Cost Calculator"/>
      <sheetName val="IET IELCE Ind Cost Calc"/>
      <sheetName val="IET IELCE II Ind Cost Calc"/>
      <sheetName val="Sum Indirect Cost Calcu"/>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ow r="20">
          <cell r="J20">
            <v>63280</v>
          </cell>
        </row>
      </sheetData>
      <sheetData sheetId="22"/>
      <sheetData sheetId="23"/>
      <sheetData sheetId="24"/>
      <sheetData sheetId="25"/>
      <sheetData sheetId="26"/>
      <sheetData sheetId="2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Step_by_Step"/>
      <sheetName val="Planning"/>
      <sheetName val="Detail_Info"/>
      <sheetName val="Convert"/>
      <sheetName val="Amendment"/>
      <sheetName val="Contract_Form"/>
      <sheetName val="Summary"/>
      <sheetName val="GTD"/>
      <sheetName val="Fund_List"/>
      <sheetName val="Leas"/>
      <sheetName val="Data"/>
      <sheetName val="Data_Add"/>
    </sheetNames>
    <sheetDataSet>
      <sheetData sheetId="0"/>
      <sheetData sheetId="1"/>
      <sheetData sheetId="2"/>
      <sheetData sheetId="3"/>
      <sheetData sheetId="4"/>
      <sheetData sheetId="5"/>
      <sheetData sheetId="6"/>
      <sheetData sheetId="7"/>
      <sheetData sheetId="8"/>
      <sheetData sheetId="9">
        <row r="2">
          <cell r="A2" t="str">
            <v>Select a fund</v>
          </cell>
        </row>
        <row r="3">
          <cell r="A3" t="str">
            <v>625 Summer Elementary ASSP</v>
          </cell>
        </row>
        <row r="4">
          <cell r="A4" t="str">
            <v>632 School Year Elementary ASSP</v>
          </cell>
        </row>
        <row r="5">
          <cell r="A5" t="str">
            <v>626 Summer High School ASSP</v>
          </cell>
        </row>
        <row r="6">
          <cell r="A6" t="str">
            <v>627 School Year High School ASSP</v>
          </cell>
        </row>
        <row r="7">
          <cell r="A7" t="str">
            <v>624 Summer English Language Learners</v>
          </cell>
        </row>
        <row r="8">
          <cell r="A8" t="str">
            <v>599 After School &amp; Out of School Prog.</v>
          </cell>
        </row>
      </sheetData>
      <sheetData sheetId="10"/>
      <sheetData sheetId="11"/>
      <sheetData sheetId="1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supt list 010808"/>
      <sheetName val="Cover"/>
      <sheetName val="ARRA - 770"/>
      <sheetName val="770 AMI"/>
      <sheetName val="Analysis"/>
      <sheetName val="770 Form 1"/>
      <sheetName val="770 Form 2"/>
      <sheetName val="Title I - 305"/>
      <sheetName val="SchoolInfo"/>
      <sheetName val="305 AMI"/>
      <sheetName val="T1 Form 1"/>
      <sheetName val="305 Form 2"/>
      <sheetName val="Carryover (CO)"/>
      <sheetName val="CO AMI"/>
      <sheetName val="CO Form 1"/>
      <sheetName val="CO Form 2"/>
      <sheetName val="Indir Cost Calculator"/>
      <sheetName val="Summary"/>
      <sheetName val="Schedule 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1st"/>
      <sheetName val="Signature Page"/>
      <sheetName val="Contact Information"/>
      <sheetName val="Maintenance of Effort"/>
      <sheetName val="Proportionate Share 240"/>
      <sheetName val="CEIS 240"/>
      <sheetName val="M3 240"/>
      <sheetName val="Reservations 240"/>
      <sheetName val="Narrative 240"/>
      <sheetName val="Budget 240"/>
      <sheetName val="Proportionate Share 262"/>
      <sheetName val="Reservations 262"/>
      <sheetName val="CEIS 262"/>
      <sheetName val="Narrative 262"/>
      <sheetName val="Budget 262"/>
      <sheetName val="Schedule A"/>
      <sheetName val="DataLookupValues"/>
      <sheetName val="dataDistrictList"/>
      <sheetName val="LiaisonList"/>
      <sheetName val="dropdow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7">
          <cell r="B7" t="str">
            <v>Hudson</v>
          </cell>
          <cell r="D7" t="str">
            <v>0141</v>
          </cell>
          <cell r="F7" t="str">
            <v>Ellie Rounds-Bloom</v>
          </cell>
        </row>
        <row r="8">
          <cell r="B8" t="str">
            <v>155 Apsley Street</v>
          </cell>
          <cell r="F8" t="str">
            <v>781-338-3128</v>
          </cell>
        </row>
        <row r="9">
          <cell r="F9" t="str">
            <v>erounds-bloom@doe.mass.edu</v>
          </cell>
        </row>
        <row r="10">
          <cell r="B10" t="str">
            <v>Hudson, MA 01749</v>
          </cell>
        </row>
      </sheetData>
      <sheetData sheetId="17"/>
      <sheetData sheetId="18"/>
      <sheetData sheetId="19"/>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FIRST"/>
      <sheetName val="1. Signature Page"/>
      <sheetName val="2. Contact Information"/>
      <sheetName val="3. Expenditures"/>
      <sheetName val="4. Budget"/>
      <sheetName val="Schedule A"/>
      <sheetName val="LiasionList"/>
      <sheetName val="dropdown"/>
      <sheetName val="DataDistrictList"/>
      <sheetName val="DataLookupValues"/>
      <sheetName val="drop down"/>
      <sheetName val="liaison"/>
      <sheetName val="district list"/>
      <sheetName val="5. ISA crosswalk"/>
    </sheetNames>
    <sheetDataSet>
      <sheetData sheetId="0"/>
      <sheetData sheetId="1"/>
      <sheetData sheetId="2"/>
      <sheetData sheetId="3"/>
      <sheetData sheetId="4"/>
      <sheetData sheetId="5"/>
      <sheetData sheetId="6"/>
      <sheetData sheetId="7"/>
      <sheetData sheetId="8"/>
      <sheetData sheetId="9">
        <row r="6">
          <cell r="B6" t="str">
            <v>Brookline, MA 02445</v>
          </cell>
        </row>
      </sheetData>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9.xml"/><Relationship Id="rId5" Type="http://schemas.openxmlformats.org/officeDocument/2006/relationships/vmlDrawing" Target="../drawings/vmlDrawing9.vml"/><Relationship Id="rId4" Type="http://schemas.openxmlformats.org/officeDocument/2006/relationships/drawing" Target="../drawings/drawing3.xml"/></Relationships>
</file>

<file path=xl/worksheets/_rels/sheet25.xml.rels><?xml version="1.0" encoding="UTF-8" standalone="yes"?>
<Relationships xmlns="http://schemas.openxmlformats.org/package/2006/relationships"><Relationship Id="rId3" Type="http://schemas.openxmlformats.org/officeDocument/2006/relationships/printerSettings" Target="../printerSettings/printerSettings25.bin"/><Relationship Id="rId2" Type="http://schemas.openxmlformats.org/officeDocument/2006/relationships/hyperlink" Target="http://www.macomptroller.info/comptroller/docs/close-open/co-expenditure-classification-handbook.doc" TargetMode="External"/><Relationship Id="rId1" Type="http://schemas.openxmlformats.org/officeDocument/2006/relationships/hyperlink" Target="https://www.macomptroller.org/fiscal-year-updates" TargetMode="External"/><Relationship Id="rId6" Type="http://schemas.openxmlformats.org/officeDocument/2006/relationships/comments" Target="../comments10.xml"/><Relationship Id="rId5" Type="http://schemas.openxmlformats.org/officeDocument/2006/relationships/vmlDrawing" Target="../drawings/vmlDrawing10.vml"/><Relationship Id="rId4" Type="http://schemas.openxmlformats.org/officeDocument/2006/relationships/drawing" Target="../drawings/drawing4.xml"/></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E51"/>
  <sheetViews>
    <sheetView tabSelected="1" zoomScale="140" zoomScaleNormal="140" workbookViewId="0"/>
  </sheetViews>
  <sheetFormatPr defaultRowHeight="15" x14ac:dyDescent="0.25"/>
  <cols>
    <col min="1" max="1" width="10.140625" customWidth="1"/>
    <col min="2" max="3" width="30.7109375" customWidth="1"/>
  </cols>
  <sheetData>
    <row r="1" spans="1:5" x14ac:dyDescent="0.25">
      <c r="A1" s="171"/>
      <c r="B1" s="172"/>
      <c r="C1" s="172"/>
      <c r="D1" s="172"/>
      <c r="E1" s="173"/>
    </row>
    <row r="2" spans="1:5" x14ac:dyDescent="0.25">
      <c r="A2" s="174"/>
      <c r="B2" s="175"/>
      <c r="C2" s="175"/>
      <c r="D2" s="175"/>
      <c r="E2" s="176"/>
    </row>
    <row r="3" spans="1:5" x14ac:dyDescent="0.25">
      <c r="A3" s="174"/>
      <c r="B3" s="180" t="s">
        <v>365</v>
      </c>
      <c r="C3" s="175"/>
      <c r="D3" s="175"/>
      <c r="E3" s="176"/>
    </row>
    <row r="4" spans="1:5" x14ac:dyDescent="0.25">
      <c r="A4" s="174"/>
      <c r="B4" s="175"/>
      <c r="C4" s="175"/>
      <c r="D4" s="175"/>
      <c r="E4" s="176"/>
    </row>
    <row r="5" spans="1:5" x14ac:dyDescent="0.25">
      <c r="A5" s="174"/>
      <c r="B5" s="112" t="s">
        <v>358</v>
      </c>
      <c r="C5" s="271"/>
      <c r="D5" s="175"/>
      <c r="E5" s="176"/>
    </row>
    <row r="6" spans="1:5" hidden="1" x14ac:dyDescent="0.25">
      <c r="A6" s="174"/>
      <c r="B6" s="112" t="s">
        <v>382</v>
      </c>
      <c r="C6" s="271"/>
      <c r="D6" s="175"/>
      <c r="E6" s="176"/>
    </row>
    <row r="7" spans="1:5" hidden="1" x14ac:dyDescent="0.25">
      <c r="A7" s="174"/>
      <c r="B7" s="112" t="s">
        <v>387</v>
      </c>
      <c r="C7" s="272"/>
      <c r="D7" s="175"/>
      <c r="E7" s="176"/>
    </row>
    <row r="8" spans="1:5" x14ac:dyDescent="0.25">
      <c r="A8" s="175"/>
      <c r="B8" s="112" t="s">
        <v>417</v>
      </c>
      <c r="C8" s="274"/>
      <c r="D8" s="175"/>
      <c r="E8" s="176"/>
    </row>
    <row r="9" spans="1:5" s="48" customFormat="1" x14ac:dyDescent="0.25">
      <c r="A9" s="175"/>
      <c r="B9" s="369"/>
      <c r="C9" s="369"/>
      <c r="D9" s="175"/>
      <c r="E9" s="175"/>
    </row>
    <row r="10" spans="1:5" x14ac:dyDescent="0.25">
      <c r="A10" s="174"/>
      <c r="B10" s="112" t="s">
        <v>359</v>
      </c>
      <c r="C10" s="368">
        <f>'CALC Summary'!I11</f>
        <v>0</v>
      </c>
      <c r="D10" s="175"/>
      <c r="E10" s="176"/>
    </row>
    <row r="11" spans="1:5" x14ac:dyDescent="0.25">
      <c r="A11" s="174"/>
      <c r="B11" s="112" t="s">
        <v>360</v>
      </c>
      <c r="C11" s="368">
        <f>'CALC Summary'!I12</f>
        <v>0</v>
      </c>
      <c r="D11" s="175"/>
      <c r="E11" s="176"/>
    </row>
    <row r="12" spans="1:5" hidden="1" x14ac:dyDescent="0.25">
      <c r="A12" s="175"/>
      <c r="B12" s="112" t="s">
        <v>420</v>
      </c>
      <c r="C12" s="272"/>
      <c r="D12" s="175"/>
      <c r="E12" s="176"/>
    </row>
    <row r="13" spans="1:5" hidden="1" x14ac:dyDescent="0.25">
      <c r="A13" s="175"/>
      <c r="B13" s="112" t="s">
        <v>428</v>
      </c>
      <c r="C13" s="272"/>
      <c r="D13" s="175"/>
      <c r="E13" s="176"/>
    </row>
    <row r="14" spans="1:5" hidden="1" x14ac:dyDescent="0.25">
      <c r="A14" s="175"/>
      <c r="B14" s="112" t="s">
        <v>427</v>
      </c>
      <c r="C14" s="272"/>
      <c r="D14" s="175"/>
      <c r="E14" s="176"/>
    </row>
    <row r="15" spans="1:5" hidden="1" x14ac:dyDescent="0.25">
      <c r="A15" s="175"/>
      <c r="B15" s="175"/>
      <c r="C15" s="273"/>
      <c r="D15" s="175"/>
      <c r="E15" s="176"/>
    </row>
    <row r="16" spans="1:5" s="48" customFormat="1" x14ac:dyDescent="0.25">
      <c r="A16" s="175"/>
      <c r="B16" s="369"/>
      <c r="C16" s="369"/>
      <c r="D16" s="175"/>
      <c r="E16" s="175"/>
    </row>
    <row r="17" spans="1:5" x14ac:dyDescent="0.25">
      <c r="A17" s="175"/>
      <c r="B17" s="112" t="s">
        <v>542</v>
      </c>
      <c r="C17" s="368">
        <f>'CALC Summary'!I18</f>
        <v>0</v>
      </c>
      <c r="D17" s="175"/>
      <c r="E17" s="176"/>
    </row>
    <row r="18" spans="1:5" x14ac:dyDescent="0.25">
      <c r="A18" s="175"/>
      <c r="B18" s="112" t="s">
        <v>543</v>
      </c>
      <c r="C18" s="368">
        <f>'CALC Summary'!I19</f>
        <v>0</v>
      </c>
      <c r="D18" s="175"/>
      <c r="E18" s="176"/>
    </row>
    <row r="19" spans="1:5" s="48" customFormat="1" x14ac:dyDescent="0.25">
      <c r="A19" s="175"/>
      <c r="B19" s="369"/>
      <c r="C19" s="369"/>
      <c r="D19" s="175"/>
      <c r="E19" s="175"/>
    </row>
    <row r="20" spans="1:5" x14ac:dyDescent="0.25">
      <c r="A20" s="175"/>
      <c r="B20" s="202" t="s">
        <v>588</v>
      </c>
      <c r="C20" s="265">
        <f>'CALC Summary'!J36</f>
        <v>0</v>
      </c>
      <c r="D20" s="175"/>
      <c r="E20" s="176"/>
    </row>
    <row r="21" spans="1:5" hidden="1" x14ac:dyDescent="0.25">
      <c r="A21" s="174"/>
      <c r="B21" s="264" t="s">
        <v>426</v>
      </c>
      <c r="C21" s="175"/>
      <c r="D21" s="175"/>
      <c r="E21" s="176"/>
    </row>
    <row r="22" spans="1:5" x14ac:dyDescent="0.25">
      <c r="A22" s="174"/>
      <c r="B22" s="112" t="s">
        <v>422</v>
      </c>
      <c r="C22" s="265" t="e">
        <f>C20/(C10+C11)</f>
        <v>#DIV/0!</v>
      </c>
      <c r="D22" s="175"/>
      <c r="E22" s="176"/>
    </row>
    <row r="23" spans="1:5" x14ac:dyDescent="0.25">
      <c r="A23" s="174"/>
      <c r="B23" s="264"/>
      <c r="C23" s="175"/>
      <c r="D23" s="175"/>
      <c r="E23" s="176"/>
    </row>
    <row r="24" spans="1:5" x14ac:dyDescent="0.25">
      <c r="A24" s="174"/>
      <c r="B24" s="175"/>
      <c r="C24" s="175"/>
      <c r="D24" s="175"/>
      <c r="E24" s="176"/>
    </row>
    <row r="25" spans="1:5" x14ac:dyDescent="0.25">
      <c r="A25" s="174"/>
      <c r="B25" s="175"/>
      <c r="C25" s="175"/>
      <c r="D25" s="175"/>
      <c r="E25" s="176"/>
    </row>
    <row r="26" spans="1:5" x14ac:dyDescent="0.25">
      <c r="A26" s="174"/>
      <c r="B26" s="175"/>
      <c r="C26" s="175"/>
      <c r="D26" s="175"/>
      <c r="E26" s="176"/>
    </row>
    <row r="27" spans="1:5" x14ac:dyDescent="0.25">
      <c r="A27" s="174"/>
      <c r="B27" s="175"/>
      <c r="C27" s="175"/>
      <c r="D27" s="175"/>
      <c r="E27" s="176"/>
    </row>
    <row r="28" spans="1:5" x14ac:dyDescent="0.25">
      <c r="A28" s="174"/>
      <c r="B28" s="175"/>
      <c r="C28" s="175"/>
      <c r="D28" s="175"/>
      <c r="E28" s="176"/>
    </row>
    <row r="29" spans="1:5" x14ac:dyDescent="0.25">
      <c r="A29" s="174"/>
      <c r="B29" s="175"/>
      <c r="C29" s="175"/>
      <c r="D29" s="175"/>
      <c r="E29" s="176"/>
    </row>
    <row r="30" spans="1:5" x14ac:dyDescent="0.25">
      <c r="A30" s="174"/>
      <c r="B30" s="175"/>
      <c r="C30" s="175"/>
      <c r="D30" s="175"/>
      <c r="E30" s="176"/>
    </row>
    <row r="31" spans="1:5" x14ac:dyDescent="0.25">
      <c r="A31" s="174"/>
      <c r="B31" s="175"/>
      <c r="C31" s="175"/>
      <c r="D31" s="175"/>
      <c r="E31" s="176"/>
    </row>
    <row r="32" spans="1:5" x14ac:dyDescent="0.25">
      <c r="A32" s="174"/>
      <c r="B32" s="175"/>
      <c r="C32" s="175"/>
      <c r="D32" s="175"/>
      <c r="E32" s="176"/>
    </row>
    <row r="33" spans="1:5" x14ac:dyDescent="0.25">
      <c r="A33" s="174"/>
      <c r="B33" s="175"/>
      <c r="C33" s="175"/>
      <c r="D33" s="175"/>
      <c r="E33" s="176"/>
    </row>
    <row r="34" spans="1:5" x14ac:dyDescent="0.25">
      <c r="A34" s="174"/>
      <c r="B34" s="175"/>
      <c r="C34" s="175"/>
      <c r="D34" s="175"/>
      <c r="E34" s="176"/>
    </row>
    <row r="35" spans="1:5" x14ac:dyDescent="0.25">
      <c r="A35" s="174"/>
      <c r="B35" s="175"/>
      <c r="C35" s="175"/>
      <c r="D35" s="175"/>
      <c r="E35" s="176"/>
    </row>
    <row r="36" spans="1:5" x14ac:dyDescent="0.25">
      <c r="A36" s="174"/>
      <c r="B36" s="175"/>
      <c r="C36" s="175"/>
      <c r="D36" s="175"/>
      <c r="E36" s="176"/>
    </row>
    <row r="37" spans="1:5" x14ac:dyDescent="0.25">
      <c r="A37" s="174"/>
      <c r="B37" s="175"/>
      <c r="C37" s="175"/>
      <c r="D37" s="175"/>
      <c r="E37" s="176"/>
    </row>
    <row r="38" spans="1:5" x14ac:dyDescent="0.25">
      <c r="A38" s="174"/>
      <c r="B38" s="175"/>
      <c r="C38" s="175"/>
      <c r="D38" s="175"/>
      <c r="E38" s="176"/>
    </row>
    <row r="39" spans="1:5" x14ac:dyDescent="0.25">
      <c r="A39" s="174"/>
      <c r="B39" s="175"/>
      <c r="C39" s="175"/>
      <c r="D39" s="175"/>
      <c r="E39" s="176"/>
    </row>
    <row r="40" spans="1:5" x14ac:dyDescent="0.25">
      <c r="A40" s="174"/>
      <c r="B40" s="175"/>
      <c r="C40" s="175"/>
      <c r="D40" s="175"/>
      <c r="E40" s="176"/>
    </row>
    <row r="41" spans="1:5" x14ac:dyDescent="0.25">
      <c r="A41" s="174"/>
      <c r="B41" s="175"/>
      <c r="C41" s="175"/>
      <c r="D41" s="175"/>
      <c r="E41" s="176"/>
    </row>
    <row r="42" spans="1:5" x14ac:dyDescent="0.25">
      <c r="A42" s="174"/>
      <c r="B42" s="175"/>
      <c r="C42" s="175"/>
      <c r="D42" s="175"/>
      <c r="E42" s="176"/>
    </row>
    <row r="43" spans="1:5" x14ac:dyDescent="0.25">
      <c r="A43" s="174"/>
      <c r="B43" s="175"/>
      <c r="C43" s="175"/>
      <c r="D43" s="175"/>
      <c r="E43" s="176"/>
    </row>
    <row r="44" spans="1:5" x14ac:dyDescent="0.25">
      <c r="A44" s="174"/>
      <c r="B44" s="175"/>
      <c r="C44" s="175"/>
      <c r="D44" s="175"/>
      <c r="E44" s="176"/>
    </row>
    <row r="45" spans="1:5" x14ac:dyDescent="0.25">
      <c r="A45" s="174"/>
      <c r="B45" s="175"/>
      <c r="C45" s="175"/>
      <c r="D45" s="175"/>
      <c r="E45" s="176"/>
    </row>
    <row r="46" spans="1:5" x14ac:dyDescent="0.25">
      <c r="A46" s="174"/>
      <c r="B46" s="175"/>
      <c r="C46" s="175"/>
      <c r="D46" s="175"/>
      <c r="E46" s="176"/>
    </row>
    <row r="47" spans="1:5" x14ac:dyDescent="0.25">
      <c r="A47" s="174"/>
      <c r="B47" s="175"/>
      <c r="C47" s="175"/>
      <c r="D47" s="175"/>
      <c r="E47" s="176"/>
    </row>
    <row r="48" spans="1:5" x14ac:dyDescent="0.25">
      <c r="A48" s="174"/>
      <c r="B48" s="175"/>
      <c r="C48" s="175"/>
      <c r="D48" s="175"/>
      <c r="E48" s="176"/>
    </row>
    <row r="49" spans="1:5" x14ac:dyDescent="0.25">
      <c r="A49" s="174"/>
      <c r="B49" s="175"/>
      <c r="C49" s="175"/>
      <c r="D49" s="175"/>
      <c r="E49" s="176"/>
    </row>
    <row r="50" spans="1:5" x14ac:dyDescent="0.25">
      <c r="A50" s="174"/>
      <c r="B50" s="175"/>
      <c r="C50" s="175"/>
      <c r="D50" s="175"/>
      <c r="E50" s="176"/>
    </row>
    <row r="51" spans="1:5" x14ac:dyDescent="0.25">
      <c r="A51" s="177"/>
      <c r="B51" s="178"/>
      <c r="C51" s="178"/>
      <c r="D51" s="178"/>
      <c r="E51" s="179"/>
    </row>
  </sheetData>
  <conditionalFormatting sqref="C8">
    <cfRule type="cellIs" dxfId="71" priority="1" operator="greaterThan">
      <formula>0.08</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'DROP-DOWNS'!$N$1:$N$8</xm:f>
          </x14:formula1>
          <xm:sqref>C6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L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102" customWidth="1"/>
    <col min="4" max="4" width="7.5703125" style="12" customWidth="1"/>
    <col min="5" max="5" width="39.85546875" style="103" customWidth="1"/>
    <col min="6" max="6" width="10.140625" style="11" customWidth="1"/>
    <col min="7" max="7" width="9.42578125" style="11" customWidth="1"/>
    <col min="8" max="8" width="9" customWidth="1"/>
    <col min="9" max="9" width="13.140625" style="8" customWidth="1"/>
    <col min="10" max="10" width="14" style="7" customWidth="1"/>
  </cols>
  <sheetData>
    <row r="1" spans="1:12" ht="28.5" customHeight="1" x14ac:dyDescent="0.25">
      <c r="A1" s="382">
        <f>Cover!C5</f>
        <v>0</v>
      </c>
      <c r="B1" s="383"/>
      <c r="C1" s="383"/>
      <c r="D1" s="383"/>
      <c r="E1" s="383"/>
      <c r="F1" s="383"/>
      <c r="G1" s="383"/>
      <c r="H1" s="383"/>
      <c r="I1" s="383"/>
      <c r="J1" s="383"/>
    </row>
    <row r="2" spans="1:12" s="5" customFormat="1" ht="30" customHeight="1" x14ac:dyDescent="0.35">
      <c r="A2" s="383" t="s">
        <v>150</v>
      </c>
      <c r="B2" s="383"/>
      <c r="C2" s="383"/>
      <c r="D2" s="383"/>
      <c r="E2" s="383"/>
      <c r="F2" s="383"/>
      <c r="G2" s="383"/>
      <c r="H2" s="383"/>
      <c r="I2" s="383"/>
      <c r="J2" s="383"/>
    </row>
    <row r="3" spans="1:12" s="83" customFormat="1" ht="21" customHeight="1" x14ac:dyDescent="0.25">
      <c r="A3" s="384" t="s">
        <v>151</v>
      </c>
      <c r="B3" s="384" t="s">
        <v>0</v>
      </c>
      <c r="C3" s="386" t="s">
        <v>152</v>
      </c>
      <c r="D3" s="81" t="s">
        <v>153</v>
      </c>
      <c r="E3" s="388" t="s">
        <v>154</v>
      </c>
      <c r="F3" s="390" t="s">
        <v>38</v>
      </c>
      <c r="G3" s="390" t="s">
        <v>40</v>
      </c>
      <c r="H3" s="388" t="s">
        <v>41</v>
      </c>
      <c r="I3" s="392" t="s">
        <v>155</v>
      </c>
      <c r="J3" s="82" t="s">
        <v>156</v>
      </c>
    </row>
    <row r="4" spans="1:12" s="86" customFormat="1" ht="15" customHeight="1" x14ac:dyDescent="0.25">
      <c r="A4" s="385"/>
      <c r="B4" s="385"/>
      <c r="C4" s="387"/>
      <c r="D4" s="84">
        <f>SUM(D5:D103)</f>
        <v>0</v>
      </c>
      <c r="E4" s="389"/>
      <c r="F4" s="391"/>
      <c r="G4" s="391"/>
      <c r="H4" s="389"/>
      <c r="I4" s="393"/>
      <c r="J4" s="85">
        <f>SUM(J5:J103)</f>
        <v>0</v>
      </c>
    </row>
    <row r="5" spans="1:12" s="4" customFormat="1" ht="30" customHeight="1" x14ac:dyDescent="0.2">
      <c r="A5" s="87" t="s">
        <v>157</v>
      </c>
      <c r="B5" s="88"/>
      <c r="C5" s="89"/>
      <c r="D5" s="90"/>
      <c r="E5" s="91"/>
      <c r="F5" s="9"/>
      <c r="G5" s="10"/>
      <c r="H5" s="92">
        <f>F5*G5</f>
        <v>0</v>
      </c>
      <c r="I5" s="93"/>
      <c r="J5" s="94">
        <f>D5*I5</f>
        <v>0</v>
      </c>
      <c r="K5" s="95"/>
    </row>
    <row r="6" spans="1:12" s="4" customFormat="1" ht="30" customHeight="1" x14ac:dyDescent="0.2">
      <c r="A6" s="87" t="s">
        <v>158</v>
      </c>
      <c r="B6" s="88"/>
      <c r="C6" s="89"/>
      <c r="D6" s="90"/>
      <c r="E6" s="91"/>
      <c r="F6" s="9"/>
      <c r="G6" s="10"/>
      <c r="H6" s="92">
        <f t="shared" ref="H6:H69" si="0">F6*G6</f>
        <v>0</v>
      </c>
      <c r="I6" s="93"/>
      <c r="J6" s="94">
        <f t="shared" ref="J6:J69" si="1">D6*I6</f>
        <v>0</v>
      </c>
      <c r="K6" s="95"/>
      <c r="L6" s="6"/>
    </row>
    <row r="7" spans="1:12" s="4" customFormat="1" ht="30" customHeight="1" x14ac:dyDescent="0.2">
      <c r="A7" s="87" t="s">
        <v>159</v>
      </c>
      <c r="B7" s="88"/>
      <c r="C7" s="89"/>
      <c r="D7" s="90"/>
      <c r="E7" s="91"/>
      <c r="F7" s="9"/>
      <c r="G7" s="10"/>
      <c r="H7" s="92">
        <f t="shared" si="0"/>
        <v>0</v>
      </c>
      <c r="I7" s="93"/>
      <c r="J7" s="94">
        <f t="shared" si="1"/>
        <v>0</v>
      </c>
      <c r="K7" s="95"/>
    </row>
    <row r="8" spans="1:12" s="4" customFormat="1" ht="30" customHeight="1" x14ac:dyDescent="0.2">
      <c r="A8" s="87" t="s">
        <v>160</v>
      </c>
      <c r="B8" s="88"/>
      <c r="C8" s="89"/>
      <c r="D8" s="90"/>
      <c r="E8" s="91"/>
      <c r="F8" s="9"/>
      <c r="G8" s="10"/>
      <c r="H8" s="92">
        <f t="shared" si="0"/>
        <v>0</v>
      </c>
      <c r="I8" s="93"/>
      <c r="J8" s="94">
        <f t="shared" si="1"/>
        <v>0</v>
      </c>
      <c r="K8" s="95"/>
    </row>
    <row r="9" spans="1:12" s="4" customFormat="1" ht="30" customHeight="1" x14ac:dyDescent="0.2">
      <c r="A9" s="87" t="s">
        <v>161</v>
      </c>
      <c r="B9" s="88"/>
      <c r="C9" s="96"/>
      <c r="D9" s="88"/>
      <c r="E9" s="91"/>
      <c r="F9" s="97"/>
      <c r="G9" s="10"/>
      <c r="H9" s="92">
        <f t="shared" si="0"/>
        <v>0</v>
      </c>
      <c r="I9" s="93"/>
      <c r="J9" s="94">
        <f t="shared" si="1"/>
        <v>0</v>
      </c>
      <c r="K9" s="95"/>
    </row>
    <row r="10" spans="1:12" s="4" customFormat="1" ht="30" customHeight="1" x14ac:dyDescent="0.2">
      <c r="A10" s="87" t="s">
        <v>162</v>
      </c>
      <c r="B10" s="88"/>
      <c r="C10" s="96"/>
      <c r="D10" s="88"/>
      <c r="E10" s="91"/>
      <c r="F10" s="97"/>
      <c r="G10" s="10"/>
      <c r="H10" s="92">
        <f t="shared" si="0"/>
        <v>0</v>
      </c>
      <c r="I10" s="93"/>
      <c r="J10" s="94">
        <f t="shared" si="1"/>
        <v>0</v>
      </c>
      <c r="K10" s="95"/>
    </row>
    <row r="11" spans="1:12" s="4" customFormat="1" ht="30" customHeight="1" x14ac:dyDescent="0.2">
      <c r="A11" s="87" t="s">
        <v>163</v>
      </c>
      <c r="B11" s="88"/>
      <c r="C11" s="96"/>
      <c r="D11" s="88"/>
      <c r="E11" s="91"/>
      <c r="F11" s="97"/>
      <c r="G11" s="10"/>
      <c r="H11" s="92">
        <f t="shared" si="0"/>
        <v>0</v>
      </c>
      <c r="I11" s="93"/>
      <c r="J11" s="94">
        <f t="shared" si="1"/>
        <v>0</v>
      </c>
      <c r="K11" s="95"/>
    </row>
    <row r="12" spans="1:12" s="4" customFormat="1" ht="30" customHeight="1" x14ac:dyDescent="0.2">
      <c r="A12" s="87" t="s">
        <v>164</v>
      </c>
      <c r="B12" s="88"/>
      <c r="C12" s="96"/>
      <c r="D12" s="88"/>
      <c r="E12" s="91"/>
      <c r="F12" s="97"/>
      <c r="G12" s="10"/>
      <c r="H12" s="92">
        <f t="shared" si="0"/>
        <v>0</v>
      </c>
      <c r="I12" s="93"/>
      <c r="J12" s="94">
        <f t="shared" si="1"/>
        <v>0</v>
      </c>
    </row>
    <row r="13" spans="1:12" s="4" customFormat="1" ht="30" customHeight="1" x14ac:dyDescent="0.2">
      <c r="A13" s="87" t="s">
        <v>165</v>
      </c>
      <c r="B13" s="88"/>
      <c r="C13" s="89"/>
      <c r="D13" s="90"/>
      <c r="E13" s="91"/>
      <c r="F13" s="9"/>
      <c r="G13" s="10"/>
      <c r="H13" s="92">
        <f t="shared" si="0"/>
        <v>0</v>
      </c>
      <c r="I13" s="93"/>
      <c r="J13" s="94">
        <f t="shared" si="1"/>
        <v>0</v>
      </c>
    </row>
    <row r="14" spans="1:12" s="4" customFormat="1" ht="30" customHeight="1" x14ac:dyDescent="0.2">
      <c r="A14" s="87" t="s">
        <v>166</v>
      </c>
      <c r="B14" s="88"/>
      <c r="C14" s="89"/>
      <c r="D14" s="90"/>
      <c r="E14" s="91"/>
      <c r="F14" s="9"/>
      <c r="G14" s="10"/>
      <c r="H14" s="92">
        <f t="shared" si="0"/>
        <v>0</v>
      </c>
      <c r="I14" s="93"/>
      <c r="J14" s="94">
        <f t="shared" si="1"/>
        <v>0</v>
      </c>
    </row>
    <row r="15" spans="1:12" s="4" customFormat="1" ht="30" customHeight="1" x14ac:dyDescent="0.2">
      <c r="A15" s="87" t="s">
        <v>167</v>
      </c>
      <c r="B15" s="88"/>
      <c r="C15" s="89"/>
      <c r="D15" s="90"/>
      <c r="E15" s="91"/>
      <c r="F15" s="9"/>
      <c r="G15" s="10"/>
      <c r="H15" s="92">
        <f t="shared" si="0"/>
        <v>0</v>
      </c>
      <c r="I15" s="93"/>
      <c r="J15" s="94">
        <f t="shared" si="1"/>
        <v>0</v>
      </c>
    </row>
    <row r="16" spans="1:12" s="4" customFormat="1" ht="30" customHeight="1" x14ac:dyDescent="0.2">
      <c r="A16" s="87" t="s">
        <v>168</v>
      </c>
      <c r="B16" s="88"/>
      <c r="C16" s="89"/>
      <c r="D16" s="90"/>
      <c r="E16" s="91"/>
      <c r="F16" s="9"/>
      <c r="G16" s="10"/>
      <c r="H16" s="92">
        <f t="shared" si="0"/>
        <v>0</v>
      </c>
      <c r="I16" s="93"/>
      <c r="J16" s="94">
        <f t="shared" si="1"/>
        <v>0</v>
      </c>
      <c r="K16" s="95"/>
    </row>
    <row r="17" spans="1:10" s="4" customFormat="1" ht="30" customHeight="1" x14ac:dyDescent="0.2">
      <c r="A17" s="87" t="s">
        <v>169</v>
      </c>
      <c r="B17" s="88"/>
      <c r="C17" s="89"/>
      <c r="D17" s="90"/>
      <c r="E17" s="91"/>
      <c r="F17" s="9"/>
      <c r="G17" s="10"/>
      <c r="H17" s="92">
        <f t="shared" si="0"/>
        <v>0</v>
      </c>
      <c r="I17" s="93"/>
      <c r="J17" s="94">
        <f t="shared" si="1"/>
        <v>0</v>
      </c>
    </row>
    <row r="18" spans="1:10" s="4" customFormat="1" ht="30" customHeight="1" x14ac:dyDescent="0.2">
      <c r="A18" s="87" t="s">
        <v>170</v>
      </c>
      <c r="B18" s="88"/>
      <c r="C18" s="96"/>
      <c r="D18" s="88"/>
      <c r="E18" s="91"/>
      <c r="F18" s="9"/>
      <c r="G18" s="10"/>
      <c r="H18" s="92">
        <f t="shared" si="0"/>
        <v>0</v>
      </c>
      <c r="I18" s="93"/>
      <c r="J18" s="94">
        <f t="shared" si="1"/>
        <v>0</v>
      </c>
    </row>
    <row r="19" spans="1:10" s="4" customFormat="1" ht="30" customHeight="1" x14ac:dyDescent="0.2">
      <c r="A19" s="87" t="s">
        <v>171</v>
      </c>
      <c r="B19" s="88"/>
      <c r="C19" s="96"/>
      <c r="D19" s="88"/>
      <c r="E19" s="91"/>
      <c r="F19" s="97"/>
      <c r="G19" s="10"/>
      <c r="H19" s="92">
        <f t="shared" si="0"/>
        <v>0</v>
      </c>
      <c r="I19" s="93"/>
      <c r="J19" s="94">
        <f t="shared" si="1"/>
        <v>0</v>
      </c>
    </row>
    <row r="20" spans="1:10" s="4" customFormat="1" ht="30" customHeight="1" x14ac:dyDescent="0.2">
      <c r="A20" s="87" t="s">
        <v>172</v>
      </c>
      <c r="B20" s="88"/>
      <c r="C20" s="96"/>
      <c r="D20" s="88"/>
      <c r="E20" s="91"/>
      <c r="F20" s="97"/>
      <c r="G20" s="10"/>
      <c r="H20" s="92">
        <f t="shared" si="0"/>
        <v>0</v>
      </c>
      <c r="I20" s="93"/>
      <c r="J20" s="94">
        <f t="shared" si="1"/>
        <v>0</v>
      </c>
    </row>
    <row r="21" spans="1:10" s="4" customFormat="1" ht="30" customHeight="1" x14ac:dyDescent="0.2">
      <c r="A21" s="87" t="s">
        <v>173</v>
      </c>
      <c r="B21" s="88"/>
      <c r="C21" s="96"/>
      <c r="D21" s="88"/>
      <c r="E21" s="91"/>
      <c r="F21" s="97"/>
      <c r="G21" s="10"/>
      <c r="H21" s="92">
        <f t="shared" si="0"/>
        <v>0</v>
      </c>
      <c r="I21" s="93"/>
      <c r="J21" s="94">
        <f t="shared" si="1"/>
        <v>0</v>
      </c>
    </row>
    <row r="22" spans="1:10" s="4" customFormat="1" ht="30" customHeight="1" x14ac:dyDescent="0.2">
      <c r="A22" s="87" t="s">
        <v>174</v>
      </c>
      <c r="B22" s="88"/>
      <c r="C22" s="96"/>
      <c r="D22" s="88"/>
      <c r="E22" s="91"/>
      <c r="F22" s="97"/>
      <c r="G22" s="10"/>
      <c r="H22" s="92">
        <f t="shared" si="0"/>
        <v>0</v>
      </c>
      <c r="I22" s="93"/>
      <c r="J22" s="94">
        <f t="shared" si="1"/>
        <v>0</v>
      </c>
    </row>
    <row r="23" spans="1:10" s="4" customFormat="1" ht="30" customHeight="1" x14ac:dyDescent="0.2">
      <c r="A23" s="87" t="s">
        <v>175</v>
      </c>
      <c r="B23" s="88"/>
      <c r="C23" s="98"/>
      <c r="D23" s="99"/>
      <c r="E23" s="91"/>
      <c r="F23" s="100"/>
      <c r="G23" s="101"/>
      <c r="H23" s="92">
        <f t="shared" si="0"/>
        <v>0</v>
      </c>
      <c r="I23" s="93"/>
      <c r="J23" s="94">
        <f t="shared" si="1"/>
        <v>0</v>
      </c>
    </row>
    <row r="24" spans="1:10" s="4" customFormat="1" ht="30" customHeight="1" x14ac:dyDescent="0.2">
      <c r="A24" s="87" t="s">
        <v>176</v>
      </c>
      <c r="B24" s="88"/>
      <c r="C24" s="98"/>
      <c r="D24" s="99"/>
      <c r="E24" s="91"/>
      <c r="F24" s="100"/>
      <c r="G24" s="101"/>
      <c r="H24" s="92">
        <f t="shared" si="0"/>
        <v>0</v>
      </c>
      <c r="I24" s="93"/>
      <c r="J24" s="94">
        <f t="shared" si="1"/>
        <v>0</v>
      </c>
    </row>
    <row r="25" spans="1:10" s="4" customFormat="1" ht="30" customHeight="1" x14ac:dyDescent="0.2">
      <c r="A25" s="87" t="s">
        <v>177</v>
      </c>
      <c r="B25" s="88"/>
      <c r="C25" s="98"/>
      <c r="D25" s="99"/>
      <c r="E25" s="91"/>
      <c r="F25" s="100"/>
      <c r="G25" s="101"/>
      <c r="H25" s="92">
        <f t="shared" si="0"/>
        <v>0</v>
      </c>
      <c r="I25" s="93"/>
      <c r="J25" s="94">
        <f t="shared" si="1"/>
        <v>0</v>
      </c>
    </row>
    <row r="26" spans="1:10" s="4" customFormat="1" ht="30" customHeight="1" x14ac:dyDescent="0.2">
      <c r="A26" s="87" t="s">
        <v>178</v>
      </c>
      <c r="B26" s="88"/>
      <c r="C26" s="98"/>
      <c r="D26" s="99"/>
      <c r="E26" s="91"/>
      <c r="F26" s="100"/>
      <c r="G26" s="101"/>
      <c r="H26" s="92">
        <f t="shared" si="0"/>
        <v>0</v>
      </c>
      <c r="I26" s="93"/>
      <c r="J26" s="94">
        <f t="shared" si="1"/>
        <v>0</v>
      </c>
    </row>
    <row r="27" spans="1:10" s="4" customFormat="1" ht="30" customHeight="1" x14ac:dyDescent="0.2">
      <c r="A27" s="87" t="s">
        <v>179</v>
      </c>
      <c r="B27" s="88"/>
      <c r="C27" s="98"/>
      <c r="D27" s="99"/>
      <c r="E27" s="91"/>
      <c r="F27" s="100"/>
      <c r="G27" s="101"/>
      <c r="H27" s="92">
        <f t="shared" si="0"/>
        <v>0</v>
      </c>
      <c r="I27" s="93"/>
      <c r="J27" s="94">
        <f t="shared" si="1"/>
        <v>0</v>
      </c>
    </row>
    <row r="28" spans="1:10" s="4" customFormat="1" ht="30" customHeight="1" x14ac:dyDescent="0.2">
      <c r="A28" s="87" t="s">
        <v>180</v>
      </c>
      <c r="B28" s="88"/>
      <c r="C28" s="98"/>
      <c r="D28" s="99"/>
      <c r="E28" s="91"/>
      <c r="F28" s="100"/>
      <c r="G28" s="101"/>
      <c r="H28" s="92">
        <f t="shared" si="0"/>
        <v>0</v>
      </c>
      <c r="I28" s="93"/>
      <c r="J28" s="94">
        <f t="shared" si="1"/>
        <v>0</v>
      </c>
    </row>
    <row r="29" spans="1:10" s="4" customFormat="1" ht="30" customHeight="1" x14ac:dyDescent="0.2">
      <c r="A29" s="87" t="s">
        <v>181</v>
      </c>
      <c r="B29" s="88"/>
      <c r="C29" s="98"/>
      <c r="D29" s="99"/>
      <c r="E29" s="91"/>
      <c r="F29" s="100"/>
      <c r="G29" s="101"/>
      <c r="H29" s="92">
        <f t="shared" si="0"/>
        <v>0</v>
      </c>
      <c r="I29" s="93"/>
      <c r="J29" s="94">
        <f t="shared" si="1"/>
        <v>0</v>
      </c>
    </row>
    <row r="30" spans="1:10" s="4" customFormat="1" ht="30" customHeight="1" x14ac:dyDescent="0.2">
      <c r="A30" s="87" t="s">
        <v>182</v>
      </c>
      <c r="B30" s="88"/>
      <c r="C30" s="98"/>
      <c r="D30" s="99"/>
      <c r="E30" s="91"/>
      <c r="F30" s="100"/>
      <c r="G30" s="101"/>
      <c r="H30" s="92">
        <f t="shared" si="0"/>
        <v>0</v>
      </c>
      <c r="I30" s="93"/>
      <c r="J30" s="94">
        <f t="shared" si="1"/>
        <v>0</v>
      </c>
    </row>
    <row r="31" spans="1:10" s="4" customFormat="1" ht="30" customHeight="1" x14ac:dyDescent="0.2">
      <c r="A31" s="87" t="s">
        <v>183</v>
      </c>
      <c r="B31" s="88"/>
      <c r="C31" s="98"/>
      <c r="D31" s="99"/>
      <c r="E31" s="91"/>
      <c r="F31" s="100"/>
      <c r="G31" s="101"/>
      <c r="H31" s="92">
        <f t="shared" si="0"/>
        <v>0</v>
      </c>
      <c r="I31" s="93"/>
      <c r="J31" s="94">
        <f t="shared" si="1"/>
        <v>0</v>
      </c>
    </row>
    <row r="32" spans="1:10" s="4" customFormat="1" ht="30" customHeight="1" x14ac:dyDescent="0.2">
      <c r="A32" s="87" t="s">
        <v>184</v>
      </c>
      <c r="B32" s="88"/>
      <c r="C32" s="98"/>
      <c r="D32" s="99"/>
      <c r="E32" s="91"/>
      <c r="F32" s="100"/>
      <c r="G32" s="101"/>
      <c r="H32" s="92">
        <f t="shared" si="0"/>
        <v>0</v>
      </c>
      <c r="I32" s="93"/>
      <c r="J32" s="94">
        <f t="shared" si="1"/>
        <v>0</v>
      </c>
    </row>
    <row r="33" spans="1:10" s="4" customFormat="1" ht="30" customHeight="1" x14ac:dyDescent="0.2">
      <c r="A33" s="87" t="s">
        <v>185</v>
      </c>
      <c r="B33" s="88"/>
      <c r="C33" s="98"/>
      <c r="D33" s="99"/>
      <c r="E33" s="91"/>
      <c r="F33" s="100"/>
      <c r="G33" s="101"/>
      <c r="H33" s="92">
        <f t="shared" si="0"/>
        <v>0</v>
      </c>
      <c r="I33" s="93"/>
      <c r="J33" s="94">
        <f t="shared" si="1"/>
        <v>0</v>
      </c>
    </row>
    <row r="34" spans="1:10" s="4" customFormat="1" ht="30" customHeight="1" x14ac:dyDescent="0.2">
      <c r="A34" s="87" t="s">
        <v>186</v>
      </c>
      <c r="B34" s="88"/>
      <c r="C34" s="98"/>
      <c r="D34" s="99"/>
      <c r="E34" s="91"/>
      <c r="F34" s="100"/>
      <c r="G34" s="101"/>
      <c r="H34" s="92">
        <f t="shared" si="0"/>
        <v>0</v>
      </c>
      <c r="I34" s="93"/>
      <c r="J34" s="94">
        <f t="shared" si="1"/>
        <v>0</v>
      </c>
    </row>
    <row r="35" spans="1:10" s="4" customFormat="1" ht="30" customHeight="1" x14ac:dyDescent="0.2">
      <c r="A35" s="87" t="s">
        <v>187</v>
      </c>
      <c r="B35" s="88"/>
      <c r="C35" s="98"/>
      <c r="D35" s="99"/>
      <c r="E35" s="91"/>
      <c r="F35" s="100"/>
      <c r="G35" s="101"/>
      <c r="H35" s="92">
        <f t="shared" si="0"/>
        <v>0</v>
      </c>
      <c r="I35" s="93"/>
      <c r="J35" s="94">
        <f t="shared" si="1"/>
        <v>0</v>
      </c>
    </row>
    <row r="36" spans="1:10" s="4" customFormat="1" ht="30" customHeight="1" x14ac:dyDescent="0.2">
      <c r="A36" s="87" t="s">
        <v>188</v>
      </c>
      <c r="B36" s="88"/>
      <c r="C36" s="98"/>
      <c r="D36" s="99"/>
      <c r="E36" s="91"/>
      <c r="F36" s="100"/>
      <c r="G36" s="101"/>
      <c r="H36" s="92">
        <f t="shared" si="0"/>
        <v>0</v>
      </c>
      <c r="I36" s="93"/>
      <c r="J36" s="94">
        <f t="shared" si="1"/>
        <v>0</v>
      </c>
    </row>
    <row r="37" spans="1:10" s="4" customFormat="1" ht="30" customHeight="1" x14ac:dyDescent="0.2">
      <c r="A37" s="87" t="s">
        <v>189</v>
      </c>
      <c r="B37" s="88"/>
      <c r="C37" s="98"/>
      <c r="D37" s="99"/>
      <c r="E37" s="91"/>
      <c r="F37" s="100"/>
      <c r="G37" s="101"/>
      <c r="H37" s="92">
        <f t="shared" si="0"/>
        <v>0</v>
      </c>
      <c r="I37" s="93"/>
      <c r="J37" s="94">
        <f t="shared" si="1"/>
        <v>0</v>
      </c>
    </row>
    <row r="38" spans="1:10" s="4" customFormat="1" ht="30" customHeight="1" x14ac:dyDescent="0.2">
      <c r="A38" s="87" t="s">
        <v>190</v>
      </c>
      <c r="B38" s="88"/>
      <c r="C38" s="98"/>
      <c r="D38" s="99"/>
      <c r="E38" s="91"/>
      <c r="F38" s="100"/>
      <c r="G38" s="101"/>
      <c r="H38" s="92">
        <f t="shared" si="0"/>
        <v>0</v>
      </c>
      <c r="I38" s="93"/>
      <c r="J38" s="94">
        <f t="shared" si="1"/>
        <v>0</v>
      </c>
    </row>
    <row r="39" spans="1:10" s="4" customFormat="1" ht="30" customHeight="1" x14ac:dyDescent="0.2">
      <c r="A39" s="87" t="s">
        <v>191</v>
      </c>
      <c r="B39" s="88"/>
      <c r="C39" s="98"/>
      <c r="D39" s="99"/>
      <c r="E39" s="91"/>
      <c r="F39" s="100"/>
      <c r="G39" s="101"/>
      <c r="H39" s="92">
        <f t="shared" si="0"/>
        <v>0</v>
      </c>
      <c r="I39" s="93"/>
      <c r="J39" s="94">
        <f t="shared" si="1"/>
        <v>0</v>
      </c>
    </row>
    <row r="40" spans="1:10" s="4" customFormat="1" ht="30" customHeight="1" x14ac:dyDescent="0.2">
      <c r="A40" s="87" t="s">
        <v>192</v>
      </c>
      <c r="B40" s="88"/>
      <c r="C40" s="98"/>
      <c r="D40" s="99"/>
      <c r="E40" s="91"/>
      <c r="F40" s="100"/>
      <c r="G40" s="101"/>
      <c r="H40" s="92">
        <f t="shared" si="0"/>
        <v>0</v>
      </c>
      <c r="I40" s="93"/>
      <c r="J40" s="94">
        <f t="shared" si="1"/>
        <v>0</v>
      </c>
    </row>
    <row r="41" spans="1:10" s="4" customFormat="1" ht="30" customHeight="1" x14ac:dyDescent="0.2">
      <c r="A41" s="87" t="s">
        <v>193</v>
      </c>
      <c r="B41" s="88"/>
      <c r="C41" s="98"/>
      <c r="D41" s="99"/>
      <c r="E41" s="91"/>
      <c r="F41" s="100"/>
      <c r="G41" s="101"/>
      <c r="H41" s="92">
        <f t="shared" si="0"/>
        <v>0</v>
      </c>
      <c r="I41" s="93"/>
      <c r="J41" s="94">
        <f t="shared" si="1"/>
        <v>0</v>
      </c>
    </row>
    <row r="42" spans="1:10" s="4" customFormat="1" ht="30" customHeight="1" x14ac:dyDescent="0.2">
      <c r="A42" s="87" t="s">
        <v>194</v>
      </c>
      <c r="B42" s="88"/>
      <c r="C42" s="98"/>
      <c r="D42" s="99"/>
      <c r="E42" s="91"/>
      <c r="F42" s="100"/>
      <c r="G42" s="101"/>
      <c r="H42" s="92">
        <f t="shared" si="0"/>
        <v>0</v>
      </c>
      <c r="I42" s="93"/>
      <c r="J42" s="94">
        <f t="shared" si="1"/>
        <v>0</v>
      </c>
    </row>
    <row r="43" spans="1:10" s="4" customFormat="1" ht="30" customHeight="1" x14ac:dyDescent="0.2">
      <c r="A43" s="87" t="s">
        <v>195</v>
      </c>
      <c r="B43" s="88"/>
      <c r="C43" s="98"/>
      <c r="D43" s="99"/>
      <c r="E43" s="91"/>
      <c r="F43" s="100"/>
      <c r="G43" s="101"/>
      <c r="H43" s="92">
        <f t="shared" si="0"/>
        <v>0</v>
      </c>
      <c r="I43" s="93"/>
      <c r="J43" s="94">
        <f t="shared" si="1"/>
        <v>0</v>
      </c>
    </row>
    <row r="44" spans="1:10" s="4" customFormat="1" ht="30" customHeight="1" x14ac:dyDescent="0.2">
      <c r="A44" s="87" t="s">
        <v>196</v>
      </c>
      <c r="B44" s="88"/>
      <c r="C44" s="98"/>
      <c r="D44" s="99"/>
      <c r="E44" s="91"/>
      <c r="F44" s="100"/>
      <c r="G44" s="101"/>
      <c r="H44" s="92">
        <f t="shared" si="0"/>
        <v>0</v>
      </c>
      <c r="I44" s="93"/>
      <c r="J44" s="94">
        <f t="shared" si="1"/>
        <v>0</v>
      </c>
    </row>
    <row r="45" spans="1:10" s="4" customFormat="1" ht="30" customHeight="1" x14ac:dyDescent="0.2">
      <c r="A45" s="87" t="s">
        <v>197</v>
      </c>
      <c r="B45" s="88"/>
      <c r="C45" s="98"/>
      <c r="D45" s="99"/>
      <c r="E45" s="91"/>
      <c r="F45" s="100"/>
      <c r="G45" s="101"/>
      <c r="H45" s="92">
        <f t="shared" si="0"/>
        <v>0</v>
      </c>
      <c r="I45" s="93"/>
      <c r="J45" s="94">
        <f t="shared" si="1"/>
        <v>0</v>
      </c>
    </row>
    <row r="46" spans="1:10" s="4" customFormat="1" ht="30" customHeight="1" x14ac:dyDescent="0.2">
      <c r="A46" s="87" t="s">
        <v>198</v>
      </c>
      <c r="B46" s="88"/>
      <c r="C46" s="98"/>
      <c r="D46" s="99"/>
      <c r="E46" s="91"/>
      <c r="F46" s="100"/>
      <c r="G46" s="101"/>
      <c r="H46" s="92">
        <f t="shared" si="0"/>
        <v>0</v>
      </c>
      <c r="I46" s="93"/>
      <c r="J46" s="94">
        <f t="shared" si="1"/>
        <v>0</v>
      </c>
    </row>
    <row r="47" spans="1:10" s="4" customFormat="1" ht="30" customHeight="1" x14ac:dyDescent="0.2">
      <c r="A47" s="87" t="s">
        <v>199</v>
      </c>
      <c r="B47" s="88"/>
      <c r="C47" s="98"/>
      <c r="D47" s="99"/>
      <c r="E47" s="91"/>
      <c r="F47" s="100"/>
      <c r="G47" s="101"/>
      <c r="H47" s="92">
        <f t="shared" si="0"/>
        <v>0</v>
      </c>
      <c r="I47" s="93"/>
      <c r="J47" s="94">
        <f t="shared" si="1"/>
        <v>0</v>
      </c>
    </row>
    <row r="48" spans="1:10" s="4" customFormat="1" ht="30" customHeight="1" x14ac:dyDescent="0.2">
      <c r="A48" s="87" t="s">
        <v>200</v>
      </c>
      <c r="B48" s="88"/>
      <c r="C48" s="98"/>
      <c r="D48" s="99"/>
      <c r="E48" s="91"/>
      <c r="F48" s="100"/>
      <c r="G48" s="101"/>
      <c r="H48" s="92">
        <f t="shared" si="0"/>
        <v>0</v>
      </c>
      <c r="I48" s="93"/>
      <c r="J48" s="94">
        <f t="shared" si="1"/>
        <v>0</v>
      </c>
    </row>
    <row r="49" spans="1:10" s="4" customFormat="1" ht="30" customHeight="1" x14ac:dyDescent="0.2">
      <c r="A49" s="87" t="s">
        <v>201</v>
      </c>
      <c r="B49" s="88"/>
      <c r="C49" s="98"/>
      <c r="D49" s="99"/>
      <c r="E49" s="91"/>
      <c r="F49" s="100"/>
      <c r="G49" s="101"/>
      <c r="H49" s="92">
        <f t="shared" si="0"/>
        <v>0</v>
      </c>
      <c r="I49" s="93"/>
      <c r="J49" s="94">
        <f t="shared" si="1"/>
        <v>0</v>
      </c>
    </row>
    <row r="50" spans="1:10" s="4" customFormat="1" ht="30" customHeight="1" x14ac:dyDescent="0.2">
      <c r="A50" s="87" t="s">
        <v>202</v>
      </c>
      <c r="B50" s="88"/>
      <c r="C50" s="98"/>
      <c r="D50" s="99"/>
      <c r="E50" s="91"/>
      <c r="F50" s="100"/>
      <c r="G50" s="101"/>
      <c r="H50" s="92">
        <f t="shared" si="0"/>
        <v>0</v>
      </c>
      <c r="I50" s="93"/>
      <c r="J50" s="94">
        <f t="shared" si="1"/>
        <v>0</v>
      </c>
    </row>
    <row r="51" spans="1:10" s="4" customFormat="1" ht="30" customHeight="1" x14ac:dyDescent="0.2">
      <c r="A51" s="87" t="s">
        <v>203</v>
      </c>
      <c r="B51" s="88"/>
      <c r="C51" s="98"/>
      <c r="D51" s="99"/>
      <c r="E51" s="91"/>
      <c r="F51" s="100"/>
      <c r="G51" s="101"/>
      <c r="H51" s="92">
        <f t="shared" si="0"/>
        <v>0</v>
      </c>
      <c r="I51" s="93"/>
      <c r="J51" s="94">
        <f t="shared" si="1"/>
        <v>0</v>
      </c>
    </row>
    <row r="52" spans="1:10" s="4" customFormat="1" ht="30" customHeight="1" x14ac:dyDescent="0.2">
      <c r="A52" s="87" t="s">
        <v>204</v>
      </c>
      <c r="B52" s="88"/>
      <c r="C52" s="98"/>
      <c r="D52" s="99"/>
      <c r="E52" s="91"/>
      <c r="F52" s="100"/>
      <c r="G52" s="101"/>
      <c r="H52" s="92">
        <f t="shared" si="0"/>
        <v>0</v>
      </c>
      <c r="I52" s="93"/>
      <c r="J52" s="94">
        <f t="shared" si="1"/>
        <v>0</v>
      </c>
    </row>
    <row r="53" spans="1:10" s="4" customFormat="1" ht="30" customHeight="1" x14ac:dyDescent="0.2">
      <c r="A53" s="87" t="s">
        <v>205</v>
      </c>
      <c r="B53" s="88"/>
      <c r="C53" s="98"/>
      <c r="D53" s="99"/>
      <c r="E53" s="91"/>
      <c r="F53" s="100"/>
      <c r="G53" s="101"/>
      <c r="H53" s="92">
        <f t="shared" si="0"/>
        <v>0</v>
      </c>
      <c r="I53" s="93"/>
      <c r="J53" s="94">
        <f t="shared" si="1"/>
        <v>0</v>
      </c>
    </row>
    <row r="54" spans="1:10" s="4" customFormat="1" ht="30" customHeight="1" x14ac:dyDescent="0.2">
      <c r="A54" s="87" t="s">
        <v>206</v>
      </c>
      <c r="B54" s="88"/>
      <c r="C54" s="98"/>
      <c r="D54" s="99"/>
      <c r="E54" s="91"/>
      <c r="F54" s="100"/>
      <c r="G54" s="101"/>
      <c r="H54" s="92">
        <f t="shared" si="0"/>
        <v>0</v>
      </c>
      <c r="I54" s="93"/>
      <c r="J54" s="94">
        <f t="shared" si="1"/>
        <v>0</v>
      </c>
    </row>
    <row r="55" spans="1:10" s="4" customFormat="1" ht="30" customHeight="1" x14ac:dyDescent="0.2">
      <c r="A55" s="87" t="s">
        <v>207</v>
      </c>
      <c r="B55" s="88"/>
      <c r="C55" s="98"/>
      <c r="D55" s="99"/>
      <c r="E55" s="91"/>
      <c r="F55" s="100"/>
      <c r="G55" s="101"/>
      <c r="H55" s="92">
        <f t="shared" si="0"/>
        <v>0</v>
      </c>
      <c r="I55" s="93"/>
      <c r="J55" s="94">
        <f t="shared" si="1"/>
        <v>0</v>
      </c>
    </row>
    <row r="56" spans="1:10" s="4" customFormat="1" ht="30" customHeight="1" x14ac:dyDescent="0.2">
      <c r="A56" s="87" t="s">
        <v>208</v>
      </c>
      <c r="B56" s="88"/>
      <c r="C56" s="98"/>
      <c r="D56" s="99"/>
      <c r="E56" s="91"/>
      <c r="F56" s="100"/>
      <c r="G56" s="101"/>
      <c r="H56" s="92">
        <f t="shared" si="0"/>
        <v>0</v>
      </c>
      <c r="I56" s="93"/>
      <c r="J56" s="94">
        <f t="shared" si="1"/>
        <v>0</v>
      </c>
    </row>
    <row r="57" spans="1:10" s="4" customFormat="1" ht="30" customHeight="1" x14ac:dyDescent="0.2">
      <c r="A57" s="87" t="s">
        <v>209</v>
      </c>
      <c r="B57" s="88"/>
      <c r="C57" s="98"/>
      <c r="D57" s="99"/>
      <c r="E57" s="91"/>
      <c r="F57" s="100"/>
      <c r="G57" s="101"/>
      <c r="H57" s="92">
        <f t="shared" si="0"/>
        <v>0</v>
      </c>
      <c r="I57" s="93"/>
      <c r="J57" s="94">
        <f t="shared" si="1"/>
        <v>0</v>
      </c>
    </row>
    <row r="58" spans="1:10" s="4" customFormat="1" ht="30" customHeight="1" x14ac:dyDescent="0.2">
      <c r="A58" s="87" t="s">
        <v>210</v>
      </c>
      <c r="B58" s="88"/>
      <c r="C58" s="98"/>
      <c r="D58" s="99"/>
      <c r="E58" s="91"/>
      <c r="F58" s="100"/>
      <c r="G58" s="101"/>
      <c r="H58" s="92">
        <f t="shared" si="0"/>
        <v>0</v>
      </c>
      <c r="I58" s="93"/>
      <c r="J58" s="94">
        <f t="shared" si="1"/>
        <v>0</v>
      </c>
    </row>
    <row r="59" spans="1:10" s="4" customFormat="1" ht="30" customHeight="1" x14ac:dyDescent="0.2">
      <c r="A59" s="87" t="s">
        <v>211</v>
      </c>
      <c r="B59" s="88"/>
      <c r="C59" s="98"/>
      <c r="D59" s="99"/>
      <c r="E59" s="91"/>
      <c r="F59" s="100"/>
      <c r="G59" s="101"/>
      <c r="H59" s="92">
        <f t="shared" si="0"/>
        <v>0</v>
      </c>
      <c r="I59" s="93"/>
      <c r="J59" s="94">
        <f t="shared" si="1"/>
        <v>0</v>
      </c>
    </row>
    <row r="60" spans="1:10" s="4" customFormat="1" ht="30" customHeight="1" x14ac:dyDescent="0.2">
      <c r="A60" s="87" t="s">
        <v>212</v>
      </c>
      <c r="B60" s="88"/>
      <c r="C60" s="98"/>
      <c r="D60" s="99"/>
      <c r="E60" s="91"/>
      <c r="F60" s="100"/>
      <c r="G60" s="101"/>
      <c r="H60" s="92">
        <f t="shared" si="0"/>
        <v>0</v>
      </c>
      <c r="I60" s="93"/>
      <c r="J60" s="94">
        <f t="shared" si="1"/>
        <v>0</v>
      </c>
    </row>
    <row r="61" spans="1:10" s="4" customFormat="1" ht="30" customHeight="1" x14ac:dyDescent="0.2">
      <c r="A61" s="87" t="s">
        <v>213</v>
      </c>
      <c r="B61" s="88"/>
      <c r="C61" s="98"/>
      <c r="D61" s="99"/>
      <c r="E61" s="91"/>
      <c r="F61" s="100"/>
      <c r="G61" s="101"/>
      <c r="H61" s="92">
        <f t="shared" si="0"/>
        <v>0</v>
      </c>
      <c r="I61" s="93"/>
      <c r="J61" s="94">
        <f t="shared" si="1"/>
        <v>0</v>
      </c>
    </row>
    <row r="62" spans="1:10" s="4" customFormat="1" ht="30" customHeight="1" x14ac:dyDescent="0.2">
      <c r="A62" s="87" t="s">
        <v>214</v>
      </c>
      <c r="B62" s="88"/>
      <c r="C62" s="98"/>
      <c r="D62" s="99"/>
      <c r="E62" s="91"/>
      <c r="F62" s="100"/>
      <c r="G62" s="101"/>
      <c r="H62" s="92">
        <f t="shared" si="0"/>
        <v>0</v>
      </c>
      <c r="I62" s="93"/>
      <c r="J62" s="94">
        <f t="shared" si="1"/>
        <v>0</v>
      </c>
    </row>
    <row r="63" spans="1:10" s="4" customFormat="1" ht="30" customHeight="1" x14ac:dyDescent="0.2">
      <c r="A63" s="87" t="s">
        <v>215</v>
      </c>
      <c r="B63" s="88"/>
      <c r="C63" s="98"/>
      <c r="D63" s="99"/>
      <c r="E63" s="91"/>
      <c r="F63" s="100"/>
      <c r="G63" s="101"/>
      <c r="H63" s="92">
        <f t="shared" si="0"/>
        <v>0</v>
      </c>
      <c r="I63" s="93"/>
      <c r="J63" s="94">
        <f t="shared" si="1"/>
        <v>0</v>
      </c>
    </row>
    <row r="64" spans="1:10" s="4" customFormat="1" ht="30" customHeight="1" x14ac:dyDescent="0.2">
      <c r="A64" s="87" t="s">
        <v>216</v>
      </c>
      <c r="B64" s="88"/>
      <c r="C64" s="98"/>
      <c r="D64" s="99"/>
      <c r="E64" s="91"/>
      <c r="F64" s="100"/>
      <c r="G64" s="101"/>
      <c r="H64" s="92">
        <f t="shared" si="0"/>
        <v>0</v>
      </c>
      <c r="I64" s="93"/>
      <c r="J64" s="94">
        <f t="shared" si="1"/>
        <v>0</v>
      </c>
    </row>
    <row r="65" spans="1:10" s="4" customFormat="1" ht="30" customHeight="1" x14ac:dyDescent="0.2">
      <c r="A65" s="87" t="s">
        <v>217</v>
      </c>
      <c r="B65" s="88"/>
      <c r="C65" s="98"/>
      <c r="D65" s="99"/>
      <c r="E65" s="91"/>
      <c r="F65" s="100"/>
      <c r="G65" s="101"/>
      <c r="H65" s="92">
        <f t="shared" si="0"/>
        <v>0</v>
      </c>
      <c r="I65" s="93"/>
      <c r="J65" s="94">
        <f t="shared" si="1"/>
        <v>0</v>
      </c>
    </row>
    <row r="66" spans="1:10" s="4" customFormat="1" ht="30" customHeight="1" x14ac:dyDescent="0.2">
      <c r="A66" s="87" t="s">
        <v>218</v>
      </c>
      <c r="B66" s="88"/>
      <c r="C66" s="98"/>
      <c r="D66" s="99"/>
      <c r="E66" s="91"/>
      <c r="F66" s="100"/>
      <c r="G66" s="101"/>
      <c r="H66" s="92">
        <f t="shared" si="0"/>
        <v>0</v>
      </c>
      <c r="I66" s="93"/>
      <c r="J66" s="94">
        <f t="shared" si="1"/>
        <v>0</v>
      </c>
    </row>
    <row r="67" spans="1:10" s="4" customFormat="1" ht="30" customHeight="1" x14ac:dyDescent="0.2">
      <c r="A67" s="87" t="s">
        <v>219</v>
      </c>
      <c r="B67" s="88"/>
      <c r="C67" s="98"/>
      <c r="D67" s="99"/>
      <c r="E67" s="91"/>
      <c r="F67" s="100"/>
      <c r="G67" s="101"/>
      <c r="H67" s="92">
        <f t="shared" si="0"/>
        <v>0</v>
      </c>
      <c r="I67" s="93"/>
      <c r="J67" s="94">
        <f t="shared" si="1"/>
        <v>0</v>
      </c>
    </row>
    <row r="68" spans="1:10" s="4" customFormat="1" ht="30" customHeight="1" x14ac:dyDescent="0.2">
      <c r="A68" s="87" t="s">
        <v>220</v>
      </c>
      <c r="B68" s="88"/>
      <c r="C68" s="98"/>
      <c r="D68" s="99"/>
      <c r="E68" s="91"/>
      <c r="F68" s="100"/>
      <c r="G68" s="101"/>
      <c r="H68" s="92">
        <f t="shared" si="0"/>
        <v>0</v>
      </c>
      <c r="I68" s="93"/>
      <c r="J68" s="94">
        <f t="shared" si="1"/>
        <v>0</v>
      </c>
    </row>
    <row r="69" spans="1:10" s="4" customFormat="1" ht="30" customHeight="1" x14ac:dyDescent="0.2">
      <c r="A69" s="87" t="s">
        <v>221</v>
      </c>
      <c r="B69" s="88"/>
      <c r="C69" s="98"/>
      <c r="D69" s="99"/>
      <c r="E69" s="91"/>
      <c r="F69" s="100"/>
      <c r="G69" s="101"/>
      <c r="H69" s="92">
        <f t="shared" si="0"/>
        <v>0</v>
      </c>
      <c r="I69" s="93"/>
      <c r="J69" s="94">
        <f t="shared" si="1"/>
        <v>0</v>
      </c>
    </row>
    <row r="70" spans="1:10" s="4" customFormat="1" ht="30" customHeight="1" x14ac:dyDescent="0.2">
      <c r="A70" s="87" t="s">
        <v>222</v>
      </c>
      <c r="B70" s="88"/>
      <c r="C70" s="98"/>
      <c r="D70" s="99"/>
      <c r="E70" s="91"/>
      <c r="F70" s="100"/>
      <c r="G70" s="101"/>
      <c r="H70" s="92">
        <f t="shared" ref="H70:H103" si="2">F70*G70</f>
        <v>0</v>
      </c>
      <c r="I70" s="93"/>
      <c r="J70" s="94">
        <f t="shared" ref="J70:J103" si="3">D70*I70</f>
        <v>0</v>
      </c>
    </row>
    <row r="71" spans="1:10" s="4" customFormat="1" ht="30" customHeight="1" x14ac:dyDescent="0.2">
      <c r="A71" s="87" t="s">
        <v>223</v>
      </c>
      <c r="B71" s="88"/>
      <c r="C71" s="98"/>
      <c r="D71" s="99"/>
      <c r="E71" s="91"/>
      <c r="F71" s="100"/>
      <c r="G71" s="101"/>
      <c r="H71" s="92">
        <f t="shared" si="2"/>
        <v>0</v>
      </c>
      <c r="I71" s="93"/>
      <c r="J71" s="94">
        <f t="shared" si="3"/>
        <v>0</v>
      </c>
    </row>
    <row r="72" spans="1:10" s="4" customFormat="1" ht="30" customHeight="1" x14ac:dyDescent="0.2">
      <c r="A72" s="87" t="s">
        <v>224</v>
      </c>
      <c r="B72" s="88"/>
      <c r="C72" s="98"/>
      <c r="D72" s="99"/>
      <c r="E72" s="91"/>
      <c r="F72" s="100"/>
      <c r="G72" s="101"/>
      <c r="H72" s="92">
        <f t="shared" si="2"/>
        <v>0</v>
      </c>
      <c r="I72" s="93"/>
      <c r="J72" s="94">
        <f t="shared" si="3"/>
        <v>0</v>
      </c>
    </row>
    <row r="73" spans="1:10" s="4" customFormat="1" ht="30" customHeight="1" x14ac:dyDescent="0.2">
      <c r="A73" s="87" t="s">
        <v>225</v>
      </c>
      <c r="B73" s="88"/>
      <c r="C73" s="98"/>
      <c r="D73" s="99"/>
      <c r="E73" s="91"/>
      <c r="F73" s="100"/>
      <c r="G73" s="101"/>
      <c r="H73" s="92">
        <f t="shared" si="2"/>
        <v>0</v>
      </c>
      <c r="I73" s="93"/>
      <c r="J73" s="94">
        <f t="shared" si="3"/>
        <v>0</v>
      </c>
    </row>
    <row r="74" spans="1:10" s="4" customFormat="1" ht="30" customHeight="1" x14ac:dyDescent="0.2">
      <c r="A74" s="87" t="s">
        <v>226</v>
      </c>
      <c r="B74" s="88"/>
      <c r="C74" s="98"/>
      <c r="D74" s="99"/>
      <c r="E74" s="91"/>
      <c r="F74" s="100"/>
      <c r="G74" s="101"/>
      <c r="H74" s="92">
        <f t="shared" si="2"/>
        <v>0</v>
      </c>
      <c r="I74" s="93"/>
      <c r="J74" s="94">
        <f t="shared" si="3"/>
        <v>0</v>
      </c>
    </row>
    <row r="75" spans="1:10" s="4" customFormat="1" ht="30" customHeight="1" x14ac:dyDescent="0.2">
      <c r="A75" s="87" t="s">
        <v>227</v>
      </c>
      <c r="B75" s="88"/>
      <c r="C75" s="98"/>
      <c r="D75" s="99"/>
      <c r="E75" s="91"/>
      <c r="F75" s="100"/>
      <c r="G75" s="101"/>
      <c r="H75" s="92">
        <f t="shared" si="2"/>
        <v>0</v>
      </c>
      <c r="I75" s="93"/>
      <c r="J75" s="94">
        <f t="shared" si="3"/>
        <v>0</v>
      </c>
    </row>
    <row r="76" spans="1:10" s="4" customFormat="1" ht="30" customHeight="1" x14ac:dyDescent="0.2">
      <c r="A76" s="87" t="s">
        <v>228</v>
      </c>
      <c r="B76" s="88"/>
      <c r="C76" s="98"/>
      <c r="D76" s="99"/>
      <c r="E76" s="91"/>
      <c r="F76" s="100"/>
      <c r="G76" s="101"/>
      <c r="H76" s="92">
        <f t="shared" si="2"/>
        <v>0</v>
      </c>
      <c r="I76" s="93"/>
      <c r="J76" s="94">
        <f t="shared" si="3"/>
        <v>0</v>
      </c>
    </row>
    <row r="77" spans="1:10" s="4" customFormat="1" ht="30" customHeight="1" x14ac:dyDescent="0.2">
      <c r="A77" s="87" t="s">
        <v>229</v>
      </c>
      <c r="B77" s="88"/>
      <c r="C77" s="98"/>
      <c r="D77" s="99"/>
      <c r="E77" s="91"/>
      <c r="F77" s="100"/>
      <c r="G77" s="101"/>
      <c r="H77" s="92">
        <f t="shared" si="2"/>
        <v>0</v>
      </c>
      <c r="I77" s="93"/>
      <c r="J77" s="94">
        <f t="shared" si="3"/>
        <v>0</v>
      </c>
    </row>
    <row r="78" spans="1:10" s="4" customFormat="1" ht="30" customHeight="1" x14ac:dyDescent="0.2">
      <c r="A78" s="87" t="s">
        <v>230</v>
      </c>
      <c r="B78" s="88"/>
      <c r="C78" s="98"/>
      <c r="D78" s="99"/>
      <c r="E78" s="91"/>
      <c r="F78" s="100"/>
      <c r="G78" s="101"/>
      <c r="H78" s="92">
        <f t="shared" si="2"/>
        <v>0</v>
      </c>
      <c r="I78" s="93"/>
      <c r="J78" s="94">
        <f t="shared" si="3"/>
        <v>0</v>
      </c>
    </row>
    <row r="79" spans="1:10" s="4" customFormat="1" ht="30" customHeight="1" x14ac:dyDescent="0.2">
      <c r="A79" s="87" t="s">
        <v>231</v>
      </c>
      <c r="B79" s="88"/>
      <c r="C79" s="98"/>
      <c r="D79" s="99"/>
      <c r="E79" s="91"/>
      <c r="F79" s="100"/>
      <c r="G79" s="101"/>
      <c r="H79" s="92">
        <f t="shared" si="2"/>
        <v>0</v>
      </c>
      <c r="I79" s="93"/>
      <c r="J79" s="94">
        <f t="shared" si="3"/>
        <v>0</v>
      </c>
    </row>
    <row r="80" spans="1:10" s="4" customFormat="1" ht="30" customHeight="1" x14ac:dyDescent="0.2">
      <c r="A80" s="87" t="s">
        <v>232</v>
      </c>
      <c r="B80" s="88"/>
      <c r="C80" s="98"/>
      <c r="D80" s="99"/>
      <c r="E80" s="91"/>
      <c r="F80" s="100"/>
      <c r="G80" s="101"/>
      <c r="H80" s="92">
        <f t="shared" si="2"/>
        <v>0</v>
      </c>
      <c r="I80" s="93"/>
      <c r="J80" s="94">
        <f t="shared" si="3"/>
        <v>0</v>
      </c>
    </row>
    <row r="81" spans="1:10" s="4" customFormat="1" ht="30" customHeight="1" x14ac:dyDescent="0.2">
      <c r="A81" s="87" t="s">
        <v>233</v>
      </c>
      <c r="B81" s="88"/>
      <c r="C81" s="98"/>
      <c r="D81" s="99"/>
      <c r="E81" s="91"/>
      <c r="F81" s="100"/>
      <c r="G81" s="101"/>
      <c r="H81" s="92">
        <f t="shared" si="2"/>
        <v>0</v>
      </c>
      <c r="I81" s="93"/>
      <c r="J81" s="94">
        <f t="shared" si="3"/>
        <v>0</v>
      </c>
    </row>
    <row r="82" spans="1:10" s="4" customFormat="1" ht="30" customHeight="1" x14ac:dyDescent="0.2">
      <c r="A82" s="87" t="s">
        <v>234</v>
      </c>
      <c r="B82" s="88"/>
      <c r="C82" s="98"/>
      <c r="D82" s="99"/>
      <c r="E82" s="91"/>
      <c r="F82" s="100"/>
      <c r="G82" s="101"/>
      <c r="H82" s="92">
        <f t="shared" si="2"/>
        <v>0</v>
      </c>
      <c r="I82" s="93"/>
      <c r="J82" s="94">
        <f t="shared" si="3"/>
        <v>0</v>
      </c>
    </row>
    <row r="83" spans="1:10" s="4" customFormat="1" ht="30" customHeight="1" x14ac:dyDescent="0.2">
      <c r="A83" s="87" t="s">
        <v>235</v>
      </c>
      <c r="B83" s="88"/>
      <c r="C83" s="98"/>
      <c r="D83" s="99"/>
      <c r="E83" s="91"/>
      <c r="F83" s="100"/>
      <c r="G83" s="101"/>
      <c r="H83" s="92">
        <f t="shared" si="2"/>
        <v>0</v>
      </c>
      <c r="I83" s="93"/>
      <c r="J83" s="94">
        <f t="shared" si="3"/>
        <v>0</v>
      </c>
    </row>
    <row r="84" spans="1:10" s="4" customFormat="1" ht="30" customHeight="1" x14ac:dyDescent="0.2">
      <c r="A84" s="87" t="s">
        <v>236</v>
      </c>
      <c r="B84" s="88"/>
      <c r="C84" s="98"/>
      <c r="D84" s="99"/>
      <c r="E84" s="91"/>
      <c r="F84" s="100"/>
      <c r="G84" s="101"/>
      <c r="H84" s="92">
        <f t="shared" si="2"/>
        <v>0</v>
      </c>
      <c r="I84" s="93"/>
      <c r="J84" s="94">
        <f t="shared" si="3"/>
        <v>0</v>
      </c>
    </row>
    <row r="85" spans="1:10" s="4" customFormat="1" ht="30" customHeight="1" x14ac:dyDescent="0.2">
      <c r="A85" s="87" t="s">
        <v>237</v>
      </c>
      <c r="B85" s="88"/>
      <c r="C85" s="98"/>
      <c r="D85" s="99"/>
      <c r="E85" s="91"/>
      <c r="F85" s="100"/>
      <c r="G85" s="101"/>
      <c r="H85" s="92">
        <f t="shared" si="2"/>
        <v>0</v>
      </c>
      <c r="I85" s="93"/>
      <c r="J85" s="94">
        <f t="shared" si="3"/>
        <v>0</v>
      </c>
    </row>
    <row r="86" spans="1:10" s="4" customFormat="1" ht="30" customHeight="1" x14ac:dyDescent="0.2">
      <c r="A86" s="87" t="s">
        <v>238</v>
      </c>
      <c r="B86" s="88"/>
      <c r="C86" s="98"/>
      <c r="D86" s="99"/>
      <c r="E86" s="91"/>
      <c r="F86" s="100"/>
      <c r="G86" s="101"/>
      <c r="H86" s="92">
        <f t="shared" si="2"/>
        <v>0</v>
      </c>
      <c r="I86" s="93"/>
      <c r="J86" s="94">
        <f t="shared" si="3"/>
        <v>0</v>
      </c>
    </row>
    <row r="87" spans="1:10" s="4" customFormat="1" ht="30" customHeight="1" x14ac:dyDescent="0.2">
      <c r="A87" s="87" t="s">
        <v>239</v>
      </c>
      <c r="B87" s="88"/>
      <c r="C87" s="98"/>
      <c r="D87" s="99"/>
      <c r="E87" s="91"/>
      <c r="F87" s="100"/>
      <c r="G87" s="101"/>
      <c r="H87" s="92">
        <f t="shared" si="2"/>
        <v>0</v>
      </c>
      <c r="I87" s="93"/>
      <c r="J87" s="94">
        <f t="shared" si="3"/>
        <v>0</v>
      </c>
    </row>
    <row r="88" spans="1:10" s="4" customFormat="1" ht="30" customHeight="1" x14ac:dyDescent="0.2">
      <c r="A88" s="87" t="s">
        <v>240</v>
      </c>
      <c r="B88" s="88"/>
      <c r="C88" s="98"/>
      <c r="D88" s="99"/>
      <c r="E88" s="91"/>
      <c r="F88" s="100"/>
      <c r="G88" s="101"/>
      <c r="H88" s="92">
        <f t="shared" si="2"/>
        <v>0</v>
      </c>
      <c r="I88" s="93"/>
      <c r="J88" s="94">
        <f t="shared" si="3"/>
        <v>0</v>
      </c>
    </row>
    <row r="89" spans="1:10" s="4" customFormat="1" ht="30" customHeight="1" x14ac:dyDescent="0.2">
      <c r="A89" s="87" t="s">
        <v>241</v>
      </c>
      <c r="B89" s="88"/>
      <c r="C89" s="98"/>
      <c r="D89" s="99"/>
      <c r="E89" s="91"/>
      <c r="F89" s="100"/>
      <c r="G89" s="101"/>
      <c r="H89" s="92">
        <f t="shared" si="2"/>
        <v>0</v>
      </c>
      <c r="I89" s="93"/>
      <c r="J89" s="94">
        <f t="shared" si="3"/>
        <v>0</v>
      </c>
    </row>
    <row r="90" spans="1:10" s="4" customFormat="1" ht="30" customHeight="1" x14ac:dyDescent="0.2">
      <c r="A90" s="87" t="s">
        <v>242</v>
      </c>
      <c r="B90" s="88"/>
      <c r="C90" s="98"/>
      <c r="D90" s="99"/>
      <c r="E90" s="91"/>
      <c r="F90" s="100"/>
      <c r="G90" s="101"/>
      <c r="H90" s="92">
        <f t="shared" si="2"/>
        <v>0</v>
      </c>
      <c r="I90" s="93"/>
      <c r="J90" s="94">
        <f t="shared" si="3"/>
        <v>0</v>
      </c>
    </row>
    <row r="91" spans="1:10" s="4" customFormat="1" ht="30" customHeight="1" x14ac:dyDescent="0.2">
      <c r="A91" s="87" t="s">
        <v>243</v>
      </c>
      <c r="B91" s="88"/>
      <c r="C91" s="98"/>
      <c r="D91" s="99"/>
      <c r="E91" s="91"/>
      <c r="F91" s="100"/>
      <c r="G91" s="101"/>
      <c r="H91" s="92">
        <f t="shared" si="2"/>
        <v>0</v>
      </c>
      <c r="I91" s="93"/>
      <c r="J91" s="94">
        <f t="shared" si="3"/>
        <v>0</v>
      </c>
    </row>
    <row r="92" spans="1:10" s="4" customFormat="1" ht="30" customHeight="1" x14ac:dyDescent="0.2">
      <c r="A92" s="87" t="s">
        <v>244</v>
      </c>
      <c r="B92" s="88"/>
      <c r="C92" s="98"/>
      <c r="D92" s="99"/>
      <c r="E92" s="91"/>
      <c r="F92" s="100"/>
      <c r="G92" s="101"/>
      <c r="H92" s="92">
        <f t="shared" si="2"/>
        <v>0</v>
      </c>
      <c r="I92" s="93"/>
      <c r="J92" s="94">
        <f t="shared" si="3"/>
        <v>0</v>
      </c>
    </row>
    <row r="93" spans="1:10" s="4" customFormat="1" ht="30" customHeight="1" x14ac:dyDescent="0.2">
      <c r="A93" s="87" t="s">
        <v>245</v>
      </c>
      <c r="B93" s="88"/>
      <c r="C93" s="98"/>
      <c r="D93" s="99"/>
      <c r="E93" s="91"/>
      <c r="F93" s="100"/>
      <c r="G93" s="101"/>
      <c r="H93" s="92">
        <f t="shared" si="2"/>
        <v>0</v>
      </c>
      <c r="I93" s="93"/>
      <c r="J93" s="94">
        <f t="shared" si="3"/>
        <v>0</v>
      </c>
    </row>
    <row r="94" spans="1:10" s="4" customFormat="1" ht="30" customHeight="1" x14ac:dyDescent="0.2">
      <c r="A94" s="87" t="s">
        <v>246</v>
      </c>
      <c r="B94" s="88"/>
      <c r="C94" s="98"/>
      <c r="D94" s="99"/>
      <c r="E94" s="91"/>
      <c r="F94" s="100"/>
      <c r="G94" s="101"/>
      <c r="H94" s="92">
        <f t="shared" si="2"/>
        <v>0</v>
      </c>
      <c r="I94" s="93"/>
      <c r="J94" s="94">
        <f t="shared" si="3"/>
        <v>0</v>
      </c>
    </row>
    <row r="95" spans="1:10" s="4" customFormat="1" ht="30" customHeight="1" x14ac:dyDescent="0.2">
      <c r="A95" s="87" t="s">
        <v>247</v>
      </c>
      <c r="B95" s="88"/>
      <c r="C95" s="98"/>
      <c r="D95" s="99"/>
      <c r="E95" s="91"/>
      <c r="F95" s="100"/>
      <c r="G95" s="101"/>
      <c r="H95" s="92">
        <f t="shared" si="2"/>
        <v>0</v>
      </c>
      <c r="I95" s="93"/>
      <c r="J95" s="94">
        <f t="shared" si="3"/>
        <v>0</v>
      </c>
    </row>
    <row r="96" spans="1:10" s="4" customFormat="1" ht="30" customHeight="1" x14ac:dyDescent="0.2">
      <c r="A96" s="87" t="s">
        <v>248</v>
      </c>
      <c r="B96" s="88"/>
      <c r="C96" s="98"/>
      <c r="D96" s="99"/>
      <c r="E96" s="91"/>
      <c r="F96" s="100"/>
      <c r="G96" s="101"/>
      <c r="H96" s="92">
        <f t="shared" si="2"/>
        <v>0</v>
      </c>
      <c r="I96" s="93"/>
      <c r="J96" s="94">
        <f t="shared" si="3"/>
        <v>0</v>
      </c>
    </row>
    <row r="97" spans="1:10" s="4" customFormat="1" ht="30" customHeight="1" x14ac:dyDescent="0.2">
      <c r="A97" s="87" t="s">
        <v>249</v>
      </c>
      <c r="B97" s="88"/>
      <c r="C97" s="98"/>
      <c r="D97" s="99"/>
      <c r="E97" s="91"/>
      <c r="F97" s="100"/>
      <c r="G97" s="101"/>
      <c r="H97" s="92">
        <f t="shared" si="2"/>
        <v>0</v>
      </c>
      <c r="I97" s="93"/>
      <c r="J97" s="94">
        <f t="shared" si="3"/>
        <v>0</v>
      </c>
    </row>
    <row r="98" spans="1:10" s="4" customFormat="1" ht="30" customHeight="1" x14ac:dyDescent="0.2">
      <c r="A98" s="87" t="s">
        <v>250</v>
      </c>
      <c r="B98" s="88"/>
      <c r="C98" s="98"/>
      <c r="D98" s="99"/>
      <c r="E98" s="91"/>
      <c r="F98" s="100"/>
      <c r="G98" s="101"/>
      <c r="H98" s="92">
        <f t="shared" si="2"/>
        <v>0</v>
      </c>
      <c r="I98" s="93"/>
      <c r="J98" s="94">
        <f t="shared" si="3"/>
        <v>0</v>
      </c>
    </row>
    <row r="99" spans="1:10" s="4" customFormat="1" ht="30" customHeight="1" x14ac:dyDescent="0.2">
      <c r="A99" s="87" t="s">
        <v>251</v>
      </c>
      <c r="B99" s="88"/>
      <c r="C99" s="98"/>
      <c r="D99" s="99"/>
      <c r="E99" s="91"/>
      <c r="F99" s="100"/>
      <c r="G99" s="101"/>
      <c r="H99" s="92">
        <f t="shared" si="2"/>
        <v>0</v>
      </c>
      <c r="I99" s="93"/>
      <c r="J99" s="94">
        <f t="shared" si="3"/>
        <v>0</v>
      </c>
    </row>
    <row r="100" spans="1:10" s="4" customFormat="1" ht="30" customHeight="1" x14ac:dyDescent="0.2">
      <c r="A100" s="87" t="s">
        <v>252</v>
      </c>
      <c r="B100" s="88"/>
      <c r="C100" s="98"/>
      <c r="D100" s="99"/>
      <c r="E100" s="91"/>
      <c r="F100" s="100"/>
      <c r="G100" s="101"/>
      <c r="H100" s="92">
        <f t="shared" si="2"/>
        <v>0</v>
      </c>
      <c r="I100" s="93"/>
      <c r="J100" s="94">
        <f t="shared" si="3"/>
        <v>0</v>
      </c>
    </row>
    <row r="101" spans="1:10" s="4" customFormat="1" ht="30" customHeight="1" x14ac:dyDescent="0.2">
      <c r="A101" s="87" t="s">
        <v>253</v>
      </c>
      <c r="B101" s="88"/>
      <c r="C101" s="98"/>
      <c r="D101" s="99"/>
      <c r="E101" s="91"/>
      <c r="F101" s="100"/>
      <c r="G101" s="101"/>
      <c r="H101" s="92">
        <f t="shared" si="2"/>
        <v>0</v>
      </c>
      <c r="I101" s="93"/>
      <c r="J101" s="94">
        <f t="shared" si="3"/>
        <v>0</v>
      </c>
    </row>
    <row r="102" spans="1:10" s="4" customFormat="1" ht="30" customHeight="1" x14ac:dyDescent="0.2">
      <c r="A102" s="87" t="s">
        <v>254</v>
      </c>
      <c r="B102" s="88"/>
      <c r="C102" s="98"/>
      <c r="D102" s="99"/>
      <c r="E102" s="91"/>
      <c r="F102" s="100"/>
      <c r="G102" s="101"/>
      <c r="H102" s="92">
        <f t="shared" si="2"/>
        <v>0</v>
      </c>
      <c r="I102" s="93"/>
      <c r="J102" s="94">
        <f t="shared" si="3"/>
        <v>0</v>
      </c>
    </row>
    <row r="103" spans="1:10" s="4" customFormat="1" ht="30" customHeight="1" x14ac:dyDescent="0.2">
      <c r="A103" s="87" t="s">
        <v>255</v>
      </c>
      <c r="B103" s="88"/>
      <c r="C103" s="98"/>
      <c r="D103" s="99"/>
      <c r="E103" s="91"/>
      <c r="F103" s="100"/>
      <c r="G103" s="101"/>
      <c r="H103" s="92">
        <f t="shared" si="2"/>
        <v>0</v>
      </c>
      <c r="I103" s="93"/>
      <c r="J103" s="94">
        <f t="shared" si="3"/>
        <v>0</v>
      </c>
    </row>
  </sheetData>
  <sheetProtection algorithmName="SHA-512" hashValue="kkWCsQfQr8E77VCYsspoF27+0QHpGOxMeI+0KxsivB+rRVaso637Hlrnmscy7Xf6YeqmMy+xSgSWRpLA99Hzcg==" saltValue="7FUUvqD7SBZL1p8uYJgzP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8B28415-2587-4932-A216-FA8B73D8F39E}">
            <xm:f>Cover!$C$10</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'DROP-DOWNS'!$B$2:$B$20</xm:f>
          </x14:formula1>
          <xm:sqref>B5:B103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pageSetUpPr fitToPage="1"/>
  </sheetPr>
  <dimension ref="A1:S103"/>
  <sheetViews>
    <sheetView showGridLines="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7.140625" customWidth="1"/>
    <col min="2" max="2" width="14" customWidth="1"/>
    <col min="3" max="3" width="7.85546875" style="102" customWidth="1"/>
    <col min="4" max="4" width="7.5703125" style="12" customWidth="1"/>
    <col min="5" max="5" width="39.42578125" style="103" customWidth="1"/>
    <col min="6" max="6" width="9.5703125" style="11" customWidth="1"/>
    <col min="7" max="7" width="8.42578125" style="11" customWidth="1"/>
    <col min="8" max="8" width="9.42578125" customWidth="1"/>
    <col min="9" max="9" width="13.85546875" style="8" customWidth="1"/>
    <col min="10" max="10" width="14.42578125" style="7" customWidth="1"/>
    <col min="11" max="19" width="9.140625" style="78"/>
  </cols>
  <sheetData>
    <row r="1" spans="1:19" ht="28.5" customHeight="1" x14ac:dyDescent="0.25">
      <c r="A1" s="394">
        <f>Cover!C5</f>
        <v>0</v>
      </c>
      <c r="B1" s="395"/>
      <c r="C1" s="395"/>
      <c r="D1" s="395"/>
      <c r="E1" s="395"/>
      <c r="F1" s="395"/>
      <c r="G1" s="395"/>
      <c r="H1" s="395"/>
      <c r="I1" s="395"/>
      <c r="J1" s="396"/>
      <c r="K1"/>
      <c r="L1"/>
      <c r="M1"/>
      <c r="N1"/>
      <c r="O1"/>
      <c r="P1"/>
      <c r="Q1"/>
      <c r="R1"/>
      <c r="S1"/>
    </row>
    <row r="2" spans="1:19" s="5" customFormat="1" ht="29.45" customHeight="1" x14ac:dyDescent="0.35">
      <c r="A2" s="397" t="s">
        <v>256</v>
      </c>
      <c r="B2" s="398"/>
      <c r="C2" s="398"/>
      <c r="D2" s="398"/>
      <c r="E2" s="398"/>
      <c r="F2" s="398"/>
      <c r="G2" s="398"/>
      <c r="H2" s="398"/>
      <c r="I2" s="398"/>
      <c r="J2" s="398"/>
      <c r="K2" s="104"/>
      <c r="L2" s="104"/>
      <c r="M2" s="104"/>
      <c r="N2" s="104"/>
      <c r="O2" s="104"/>
      <c r="P2" s="104"/>
      <c r="Q2" s="104"/>
      <c r="R2" s="104"/>
      <c r="S2" s="104"/>
    </row>
    <row r="3" spans="1:19" s="83" customFormat="1" ht="18" customHeight="1" x14ac:dyDescent="0.25">
      <c r="A3" s="384" t="s">
        <v>151</v>
      </c>
      <c r="B3" s="384" t="s">
        <v>0</v>
      </c>
      <c r="C3" s="386" t="s">
        <v>257</v>
      </c>
      <c r="D3" s="81" t="s">
        <v>258</v>
      </c>
      <c r="E3" s="388" t="s">
        <v>154</v>
      </c>
      <c r="F3" s="390" t="s">
        <v>38</v>
      </c>
      <c r="G3" s="390" t="s">
        <v>40</v>
      </c>
      <c r="H3" s="388" t="s">
        <v>41</v>
      </c>
      <c r="I3" s="392" t="s">
        <v>155</v>
      </c>
      <c r="J3" s="82" t="s">
        <v>156</v>
      </c>
      <c r="K3" s="105"/>
      <c r="L3" s="105"/>
      <c r="M3" s="105"/>
      <c r="N3" s="105"/>
      <c r="O3" s="105"/>
      <c r="P3" s="105"/>
      <c r="Q3" s="105"/>
      <c r="R3" s="105"/>
      <c r="S3" s="105"/>
    </row>
    <row r="4" spans="1:19" s="86" customFormat="1" ht="15" customHeight="1" x14ac:dyDescent="0.25">
      <c r="A4" s="385"/>
      <c r="B4" s="385"/>
      <c r="C4" s="387"/>
      <c r="D4" s="84">
        <f>SUM(D5:D103)</f>
        <v>0</v>
      </c>
      <c r="E4" s="389"/>
      <c r="F4" s="391"/>
      <c r="G4" s="391"/>
      <c r="H4" s="389"/>
      <c r="I4" s="393"/>
      <c r="J4" s="85">
        <f>SUM(J5:J103)</f>
        <v>0</v>
      </c>
      <c r="K4" s="106"/>
      <c r="L4" s="106"/>
      <c r="M4" s="106"/>
      <c r="N4" s="106"/>
      <c r="O4" s="106"/>
      <c r="P4" s="106"/>
      <c r="Q4" s="106"/>
      <c r="R4" s="106"/>
      <c r="S4" s="106"/>
    </row>
    <row r="5" spans="1:19" s="4" customFormat="1" ht="30" customHeight="1" x14ac:dyDescent="0.2">
      <c r="A5" s="87" t="s">
        <v>259</v>
      </c>
      <c r="B5" s="88"/>
      <c r="C5" s="107"/>
      <c r="D5" s="108"/>
      <c r="E5" s="109"/>
      <c r="F5" s="110"/>
      <c r="G5" s="110"/>
      <c r="H5" s="92">
        <f t="shared" ref="H5:H68" si="0">F5*G5</f>
        <v>0</v>
      </c>
      <c r="I5" s="93"/>
      <c r="J5" s="94">
        <f t="shared" ref="J5:J68" si="1">D5*I5</f>
        <v>0</v>
      </c>
      <c r="K5" s="95"/>
      <c r="L5" s="95"/>
      <c r="M5" s="95"/>
      <c r="N5" s="95"/>
      <c r="O5" s="95"/>
      <c r="P5" s="95"/>
      <c r="Q5" s="95"/>
      <c r="R5" s="95"/>
      <c r="S5" s="95"/>
    </row>
    <row r="6" spans="1:19" s="4" customFormat="1" ht="30" customHeight="1" x14ac:dyDescent="0.2">
      <c r="A6" s="87" t="s">
        <v>260</v>
      </c>
      <c r="B6" s="88"/>
      <c r="C6" s="107"/>
      <c r="D6" s="108"/>
      <c r="E6" s="109"/>
      <c r="F6" s="110"/>
      <c r="G6" s="110"/>
      <c r="H6" s="92">
        <f t="shared" si="0"/>
        <v>0</v>
      </c>
      <c r="I6" s="93"/>
      <c r="J6" s="94">
        <f t="shared" si="1"/>
        <v>0</v>
      </c>
      <c r="K6" s="95"/>
      <c r="L6" s="111"/>
      <c r="M6" s="95"/>
      <c r="N6" s="95"/>
      <c r="O6" s="95"/>
      <c r="P6" s="95"/>
      <c r="Q6" s="95"/>
      <c r="R6" s="95"/>
      <c r="S6" s="95"/>
    </row>
    <row r="7" spans="1:19" s="4" customFormat="1" ht="30" customHeight="1" x14ac:dyDescent="0.2">
      <c r="A7" s="87" t="s">
        <v>261</v>
      </c>
      <c r="B7" s="88"/>
      <c r="C7" s="107"/>
      <c r="D7" s="108"/>
      <c r="E7" s="109"/>
      <c r="F7" s="110"/>
      <c r="G7" s="110"/>
      <c r="H7" s="92">
        <f t="shared" si="0"/>
        <v>0</v>
      </c>
      <c r="I7" s="93"/>
      <c r="J7" s="94">
        <f t="shared" si="1"/>
        <v>0</v>
      </c>
      <c r="K7" s="95"/>
      <c r="L7" s="95"/>
      <c r="M7" s="95"/>
      <c r="N7" s="95"/>
      <c r="O7" s="95"/>
      <c r="P7" s="95"/>
      <c r="Q7" s="95"/>
      <c r="R7" s="95"/>
      <c r="S7" s="95"/>
    </row>
    <row r="8" spans="1:19" s="4" customFormat="1" ht="30" customHeight="1" x14ac:dyDescent="0.2">
      <c r="A8" s="87" t="s">
        <v>262</v>
      </c>
      <c r="B8" s="88"/>
      <c r="C8" s="107"/>
      <c r="D8" s="108"/>
      <c r="E8" s="109"/>
      <c r="F8" s="110"/>
      <c r="G8" s="110"/>
      <c r="H8" s="92">
        <f t="shared" si="0"/>
        <v>0</v>
      </c>
      <c r="I8" s="93"/>
      <c r="J8" s="94">
        <f t="shared" si="1"/>
        <v>0</v>
      </c>
      <c r="K8" s="95"/>
      <c r="L8" s="95"/>
      <c r="M8" s="95"/>
      <c r="N8" s="95"/>
      <c r="O8" s="95"/>
      <c r="P8" s="95"/>
      <c r="Q8" s="95"/>
      <c r="R8" s="95"/>
      <c r="S8" s="95"/>
    </row>
    <row r="9" spans="1:19" s="4" customFormat="1" ht="30" customHeight="1" x14ac:dyDescent="0.2">
      <c r="A9" s="87" t="s">
        <v>263</v>
      </c>
      <c r="B9" s="88"/>
      <c r="C9" s="107"/>
      <c r="D9" s="108"/>
      <c r="E9" s="109"/>
      <c r="F9" s="110"/>
      <c r="G9" s="110"/>
      <c r="H9" s="92">
        <f t="shared" si="0"/>
        <v>0</v>
      </c>
      <c r="I9" s="93"/>
      <c r="J9" s="94">
        <f t="shared" si="1"/>
        <v>0</v>
      </c>
      <c r="K9" s="95"/>
      <c r="L9" s="95"/>
      <c r="M9" s="95"/>
      <c r="N9" s="95"/>
      <c r="O9" s="95"/>
      <c r="P9" s="95"/>
      <c r="Q9" s="95"/>
      <c r="R9" s="95"/>
      <c r="S9" s="95"/>
    </row>
    <row r="10" spans="1:19" s="4" customFormat="1" ht="30" customHeight="1" x14ac:dyDescent="0.2">
      <c r="A10" s="87" t="s">
        <v>264</v>
      </c>
      <c r="B10" s="88"/>
      <c r="C10" s="107"/>
      <c r="D10" s="108"/>
      <c r="E10" s="109"/>
      <c r="F10" s="110"/>
      <c r="G10" s="110"/>
      <c r="H10" s="92">
        <f t="shared" si="0"/>
        <v>0</v>
      </c>
      <c r="I10" s="93"/>
      <c r="J10" s="94">
        <f t="shared" si="1"/>
        <v>0</v>
      </c>
      <c r="K10" s="95"/>
      <c r="L10" s="95"/>
      <c r="M10" s="95"/>
      <c r="N10" s="95"/>
      <c r="O10" s="95"/>
      <c r="P10" s="95"/>
      <c r="Q10" s="95"/>
      <c r="R10" s="95"/>
      <c r="S10" s="95"/>
    </row>
    <row r="11" spans="1:19" s="4" customFormat="1" ht="30" customHeight="1" x14ac:dyDescent="0.2">
      <c r="A11" s="87" t="s">
        <v>265</v>
      </c>
      <c r="B11" s="88"/>
      <c r="C11" s="107"/>
      <c r="D11" s="108"/>
      <c r="E11" s="109"/>
      <c r="F11" s="110"/>
      <c r="G11" s="110"/>
      <c r="H11" s="92">
        <f t="shared" si="0"/>
        <v>0</v>
      </c>
      <c r="I11" s="93"/>
      <c r="J11" s="94">
        <f t="shared" si="1"/>
        <v>0</v>
      </c>
      <c r="K11" s="95"/>
      <c r="L11" s="95"/>
      <c r="M11" s="95"/>
      <c r="N11" s="95"/>
      <c r="O11" s="95"/>
      <c r="P11" s="95"/>
      <c r="Q11" s="95"/>
      <c r="R11" s="95"/>
      <c r="S11" s="95"/>
    </row>
    <row r="12" spans="1:19" s="4" customFormat="1" ht="30" customHeight="1" x14ac:dyDescent="0.2">
      <c r="A12" s="87" t="s">
        <v>266</v>
      </c>
      <c r="B12" s="88"/>
      <c r="C12" s="107"/>
      <c r="D12" s="108"/>
      <c r="E12" s="109"/>
      <c r="F12" s="110"/>
      <c r="G12" s="110"/>
      <c r="H12" s="92">
        <f t="shared" si="0"/>
        <v>0</v>
      </c>
      <c r="I12" s="93"/>
      <c r="J12" s="94">
        <f t="shared" si="1"/>
        <v>0</v>
      </c>
      <c r="K12" s="95"/>
      <c r="L12" s="95"/>
      <c r="M12" s="95"/>
      <c r="N12" s="95"/>
      <c r="O12" s="95"/>
      <c r="P12" s="95"/>
      <c r="Q12" s="95"/>
      <c r="R12" s="95"/>
      <c r="S12" s="95"/>
    </row>
    <row r="13" spans="1:19" s="4" customFormat="1" ht="30" customHeight="1" x14ac:dyDescent="0.2">
      <c r="A13" s="87" t="s">
        <v>267</v>
      </c>
      <c r="B13" s="88"/>
      <c r="C13" s="107"/>
      <c r="D13" s="108"/>
      <c r="E13" s="109"/>
      <c r="F13" s="110"/>
      <c r="G13" s="110"/>
      <c r="H13" s="92">
        <f t="shared" si="0"/>
        <v>0</v>
      </c>
      <c r="I13" s="93"/>
      <c r="J13" s="94">
        <f t="shared" si="1"/>
        <v>0</v>
      </c>
      <c r="K13" s="95"/>
      <c r="L13" s="95"/>
      <c r="M13" s="95"/>
      <c r="N13" s="95"/>
      <c r="O13" s="95"/>
      <c r="P13" s="95"/>
      <c r="Q13" s="95"/>
      <c r="R13" s="95"/>
      <c r="S13" s="95"/>
    </row>
    <row r="14" spans="1:19" s="4" customFormat="1" ht="30" customHeight="1" x14ac:dyDescent="0.2">
      <c r="A14" s="87" t="s">
        <v>268</v>
      </c>
      <c r="B14" s="88"/>
      <c r="C14" s="107"/>
      <c r="D14" s="108"/>
      <c r="E14" s="109"/>
      <c r="F14" s="110"/>
      <c r="G14" s="110"/>
      <c r="H14" s="92">
        <f t="shared" si="0"/>
        <v>0</v>
      </c>
      <c r="I14" s="93"/>
      <c r="J14" s="94">
        <f t="shared" si="1"/>
        <v>0</v>
      </c>
      <c r="K14" s="95"/>
      <c r="L14" s="95"/>
      <c r="M14" s="95"/>
      <c r="N14" s="95"/>
      <c r="O14" s="95"/>
      <c r="P14" s="95"/>
      <c r="Q14" s="95"/>
      <c r="R14" s="95"/>
      <c r="S14" s="95"/>
    </row>
    <row r="15" spans="1:19" s="4" customFormat="1" ht="30" customHeight="1" x14ac:dyDescent="0.2">
      <c r="A15" s="87" t="s">
        <v>269</v>
      </c>
      <c r="B15" s="88"/>
      <c r="C15" s="107"/>
      <c r="D15" s="108"/>
      <c r="E15" s="109"/>
      <c r="F15" s="110"/>
      <c r="G15" s="110"/>
      <c r="H15" s="92">
        <f t="shared" si="0"/>
        <v>0</v>
      </c>
      <c r="I15" s="93"/>
      <c r="J15" s="94">
        <f t="shared" si="1"/>
        <v>0</v>
      </c>
      <c r="K15" s="95"/>
      <c r="L15" s="95"/>
      <c r="M15" s="95"/>
      <c r="N15" s="95"/>
      <c r="O15" s="95"/>
      <c r="P15" s="95"/>
      <c r="Q15" s="95"/>
      <c r="R15" s="95"/>
      <c r="S15" s="95"/>
    </row>
    <row r="16" spans="1:19" s="4" customFormat="1" ht="30" customHeight="1" x14ac:dyDescent="0.2">
      <c r="A16" s="87" t="s">
        <v>270</v>
      </c>
      <c r="B16" s="88"/>
      <c r="C16" s="107"/>
      <c r="D16" s="108"/>
      <c r="E16" s="109"/>
      <c r="F16" s="110"/>
      <c r="G16" s="110"/>
      <c r="H16" s="92">
        <f t="shared" si="0"/>
        <v>0</v>
      </c>
      <c r="I16" s="93"/>
      <c r="J16" s="94">
        <f t="shared" si="1"/>
        <v>0</v>
      </c>
      <c r="K16" s="95"/>
      <c r="L16" s="95"/>
      <c r="M16" s="95"/>
      <c r="N16" s="95"/>
      <c r="O16" s="95"/>
      <c r="P16" s="95"/>
      <c r="Q16" s="95"/>
      <c r="R16" s="95"/>
      <c r="S16" s="95"/>
    </row>
    <row r="17" spans="1:19" s="4" customFormat="1" ht="30" customHeight="1" x14ac:dyDescent="0.2">
      <c r="A17" s="87" t="s">
        <v>271</v>
      </c>
      <c r="B17" s="88"/>
      <c r="C17" s="107"/>
      <c r="D17" s="108"/>
      <c r="E17" s="109"/>
      <c r="F17" s="110"/>
      <c r="G17" s="110"/>
      <c r="H17" s="92">
        <f t="shared" si="0"/>
        <v>0</v>
      </c>
      <c r="I17" s="93"/>
      <c r="J17" s="94">
        <f t="shared" si="1"/>
        <v>0</v>
      </c>
      <c r="K17" s="95"/>
      <c r="L17" s="95"/>
      <c r="M17" s="95"/>
      <c r="N17" s="95"/>
      <c r="O17" s="95"/>
      <c r="P17" s="95"/>
      <c r="Q17" s="95"/>
      <c r="R17" s="95"/>
      <c r="S17" s="95"/>
    </row>
    <row r="18" spans="1:19" s="4" customFormat="1" ht="30" customHeight="1" x14ac:dyDescent="0.2">
      <c r="A18" s="87" t="s">
        <v>272</v>
      </c>
      <c r="B18" s="88"/>
      <c r="C18" s="107"/>
      <c r="D18" s="108"/>
      <c r="E18" s="109"/>
      <c r="F18" s="110"/>
      <c r="G18" s="110"/>
      <c r="H18" s="92">
        <f t="shared" si="0"/>
        <v>0</v>
      </c>
      <c r="I18" s="93"/>
      <c r="J18" s="94">
        <f t="shared" si="1"/>
        <v>0</v>
      </c>
      <c r="K18" s="95"/>
      <c r="L18" s="95"/>
      <c r="M18" s="95"/>
      <c r="N18" s="95"/>
      <c r="O18" s="95"/>
      <c r="P18" s="95"/>
      <c r="Q18" s="95"/>
      <c r="R18" s="95"/>
      <c r="S18" s="95"/>
    </row>
    <row r="19" spans="1:19" s="4" customFormat="1" ht="30" customHeight="1" x14ac:dyDescent="0.2">
      <c r="A19" s="87" t="s">
        <v>273</v>
      </c>
      <c r="B19" s="88"/>
      <c r="C19" s="107"/>
      <c r="D19" s="108"/>
      <c r="E19" s="109"/>
      <c r="F19" s="110"/>
      <c r="G19" s="110"/>
      <c r="H19" s="92">
        <f t="shared" si="0"/>
        <v>0</v>
      </c>
      <c r="I19" s="93"/>
      <c r="J19" s="94">
        <f t="shared" si="1"/>
        <v>0</v>
      </c>
      <c r="K19" s="95"/>
      <c r="L19" s="95"/>
      <c r="M19" s="95"/>
      <c r="N19" s="95"/>
      <c r="O19" s="95"/>
      <c r="P19" s="95"/>
      <c r="Q19" s="95"/>
      <c r="R19" s="95"/>
      <c r="S19" s="95"/>
    </row>
    <row r="20" spans="1:19" s="4" customFormat="1" ht="30" customHeight="1" x14ac:dyDescent="0.2">
      <c r="A20" s="87" t="s">
        <v>274</v>
      </c>
      <c r="B20" s="88"/>
      <c r="C20" s="107"/>
      <c r="D20" s="108"/>
      <c r="E20" s="109"/>
      <c r="F20" s="110"/>
      <c r="G20" s="110"/>
      <c r="H20" s="92">
        <f t="shared" si="0"/>
        <v>0</v>
      </c>
      <c r="I20" s="93"/>
      <c r="J20" s="94">
        <f t="shared" si="1"/>
        <v>0</v>
      </c>
      <c r="K20" s="95"/>
      <c r="L20" s="95"/>
      <c r="M20" s="95"/>
      <c r="N20" s="95"/>
      <c r="O20" s="95"/>
      <c r="P20" s="95"/>
      <c r="Q20" s="95"/>
      <c r="R20" s="95"/>
      <c r="S20" s="95"/>
    </row>
    <row r="21" spans="1:19" s="4" customFormat="1" ht="30" customHeight="1" x14ac:dyDescent="0.2">
      <c r="A21" s="87" t="s">
        <v>275</v>
      </c>
      <c r="B21" s="88"/>
      <c r="C21" s="107"/>
      <c r="D21" s="108"/>
      <c r="E21" s="109"/>
      <c r="F21" s="110"/>
      <c r="G21" s="110"/>
      <c r="H21" s="92">
        <f t="shared" si="0"/>
        <v>0</v>
      </c>
      <c r="I21" s="93"/>
      <c r="J21" s="94">
        <f t="shared" si="1"/>
        <v>0</v>
      </c>
      <c r="K21" s="95"/>
      <c r="L21" s="95"/>
      <c r="M21" s="95"/>
      <c r="N21" s="95"/>
      <c r="O21" s="95"/>
      <c r="P21" s="95"/>
      <c r="Q21" s="95"/>
      <c r="R21" s="95"/>
      <c r="S21" s="95"/>
    </row>
    <row r="22" spans="1:19" s="4" customFormat="1" ht="30" customHeight="1" x14ac:dyDescent="0.2">
      <c r="A22" s="87" t="s">
        <v>276</v>
      </c>
      <c r="B22" s="88"/>
      <c r="C22" s="107"/>
      <c r="D22" s="108"/>
      <c r="E22" s="109"/>
      <c r="F22" s="110"/>
      <c r="G22" s="110"/>
      <c r="H22" s="92">
        <f t="shared" si="0"/>
        <v>0</v>
      </c>
      <c r="I22" s="93"/>
      <c r="J22" s="94">
        <f t="shared" si="1"/>
        <v>0</v>
      </c>
      <c r="K22" s="95"/>
      <c r="L22" s="95"/>
      <c r="M22" s="95"/>
      <c r="N22" s="95"/>
      <c r="O22" s="95"/>
      <c r="P22" s="95"/>
      <c r="Q22" s="95"/>
      <c r="R22" s="95"/>
      <c r="S22" s="95"/>
    </row>
    <row r="23" spans="1:19" s="4" customFormat="1" ht="30" customHeight="1" x14ac:dyDescent="0.2">
      <c r="A23" s="87" t="s">
        <v>277</v>
      </c>
      <c r="B23" s="88"/>
      <c r="C23" s="107"/>
      <c r="D23" s="108"/>
      <c r="E23" s="109"/>
      <c r="F23" s="110"/>
      <c r="G23" s="110"/>
      <c r="H23" s="92">
        <f t="shared" si="0"/>
        <v>0</v>
      </c>
      <c r="I23" s="93"/>
      <c r="J23" s="94">
        <f t="shared" si="1"/>
        <v>0</v>
      </c>
      <c r="K23" s="95"/>
      <c r="L23" s="95"/>
      <c r="M23" s="95"/>
      <c r="N23" s="95"/>
      <c r="O23" s="95"/>
      <c r="P23" s="95"/>
      <c r="Q23" s="95"/>
      <c r="R23" s="95"/>
      <c r="S23" s="95"/>
    </row>
    <row r="24" spans="1:19" s="4" customFormat="1" ht="30" customHeight="1" x14ac:dyDescent="0.2">
      <c r="A24" s="87" t="s">
        <v>278</v>
      </c>
      <c r="B24" s="88"/>
      <c r="C24" s="107"/>
      <c r="D24" s="108"/>
      <c r="E24" s="109"/>
      <c r="F24" s="110"/>
      <c r="G24" s="110"/>
      <c r="H24" s="92">
        <f t="shared" si="0"/>
        <v>0</v>
      </c>
      <c r="I24" s="93"/>
      <c r="J24" s="94">
        <f t="shared" si="1"/>
        <v>0</v>
      </c>
      <c r="K24" s="95"/>
      <c r="L24" s="95"/>
      <c r="M24" s="95"/>
      <c r="N24" s="95"/>
      <c r="O24" s="95"/>
      <c r="P24" s="95"/>
      <c r="Q24" s="95"/>
      <c r="R24" s="95"/>
      <c r="S24" s="95"/>
    </row>
    <row r="25" spans="1:19" s="4" customFormat="1" ht="30" customHeight="1" x14ac:dyDescent="0.2">
      <c r="A25" s="87" t="s">
        <v>279</v>
      </c>
      <c r="B25" s="88"/>
      <c r="C25" s="107"/>
      <c r="D25" s="108"/>
      <c r="E25" s="109"/>
      <c r="F25" s="110"/>
      <c r="G25" s="110"/>
      <c r="H25" s="92">
        <f t="shared" si="0"/>
        <v>0</v>
      </c>
      <c r="I25" s="93"/>
      <c r="J25" s="94">
        <f t="shared" si="1"/>
        <v>0</v>
      </c>
      <c r="K25" s="95"/>
      <c r="L25" s="95"/>
      <c r="M25" s="95"/>
      <c r="N25" s="95"/>
      <c r="O25" s="95"/>
      <c r="P25" s="95"/>
      <c r="Q25" s="95"/>
      <c r="R25" s="95"/>
      <c r="S25" s="95"/>
    </row>
    <row r="26" spans="1:19" s="4" customFormat="1" ht="30" customHeight="1" x14ac:dyDescent="0.2">
      <c r="A26" s="87" t="s">
        <v>280</v>
      </c>
      <c r="B26" s="88"/>
      <c r="C26" s="107"/>
      <c r="D26" s="108"/>
      <c r="E26" s="109"/>
      <c r="F26" s="110"/>
      <c r="G26" s="110"/>
      <c r="H26" s="92">
        <f t="shared" si="0"/>
        <v>0</v>
      </c>
      <c r="I26" s="93"/>
      <c r="J26" s="94">
        <f t="shared" si="1"/>
        <v>0</v>
      </c>
      <c r="K26" s="95"/>
      <c r="L26" s="95"/>
      <c r="M26" s="95"/>
      <c r="N26" s="95"/>
      <c r="O26" s="95"/>
      <c r="P26" s="95"/>
      <c r="Q26" s="95"/>
      <c r="R26" s="95"/>
      <c r="S26" s="95"/>
    </row>
    <row r="27" spans="1:19" s="4" customFormat="1" ht="30" customHeight="1" x14ac:dyDescent="0.2">
      <c r="A27" s="87" t="s">
        <v>281</v>
      </c>
      <c r="B27" s="88"/>
      <c r="C27" s="107"/>
      <c r="D27" s="108"/>
      <c r="E27" s="109"/>
      <c r="F27" s="110"/>
      <c r="G27" s="110"/>
      <c r="H27" s="92">
        <f t="shared" si="0"/>
        <v>0</v>
      </c>
      <c r="I27" s="93"/>
      <c r="J27" s="94">
        <f t="shared" si="1"/>
        <v>0</v>
      </c>
      <c r="K27" s="95"/>
      <c r="L27" s="95"/>
      <c r="M27" s="95"/>
      <c r="N27" s="95"/>
      <c r="O27" s="95"/>
      <c r="P27" s="95"/>
      <c r="Q27" s="95"/>
      <c r="R27" s="95"/>
      <c r="S27" s="95"/>
    </row>
    <row r="28" spans="1:19" s="4" customFormat="1" ht="30" customHeight="1" x14ac:dyDescent="0.2">
      <c r="A28" s="87" t="s">
        <v>282</v>
      </c>
      <c r="B28" s="88"/>
      <c r="C28" s="107"/>
      <c r="D28" s="108"/>
      <c r="E28" s="109"/>
      <c r="F28" s="110"/>
      <c r="G28" s="110"/>
      <c r="H28" s="92">
        <f t="shared" si="0"/>
        <v>0</v>
      </c>
      <c r="I28" s="93"/>
      <c r="J28" s="94">
        <f t="shared" si="1"/>
        <v>0</v>
      </c>
      <c r="K28" s="95"/>
      <c r="L28" s="95"/>
      <c r="M28" s="95"/>
      <c r="N28" s="95"/>
      <c r="O28" s="95"/>
      <c r="P28" s="95"/>
      <c r="Q28" s="95"/>
      <c r="R28" s="95"/>
      <c r="S28" s="95"/>
    </row>
    <row r="29" spans="1:19" s="4" customFormat="1" ht="30" customHeight="1" x14ac:dyDescent="0.2">
      <c r="A29" s="87" t="s">
        <v>283</v>
      </c>
      <c r="B29" s="88"/>
      <c r="C29" s="107"/>
      <c r="D29" s="108"/>
      <c r="E29" s="109"/>
      <c r="F29" s="110"/>
      <c r="G29" s="110"/>
      <c r="H29" s="92">
        <f t="shared" si="0"/>
        <v>0</v>
      </c>
      <c r="I29" s="93"/>
      <c r="J29" s="94">
        <f t="shared" si="1"/>
        <v>0</v>
      </c>
      <c r="K29" s="95"/>
      <c r="L29" s="95"/>
      <c r="M29" s="95"/>
      <c r="N29" s="95"/>
      <c r="O29" s="95"/>
      <c r="P29" s="95"/>
      <c r="Q29" s="95"/>
      <c r="R29" s="95"/>
      <c r="S29" s="95"/>
    </row>
    <row r="30" spans="1:19" s="4" customFormat="1" ht="30" customHeight="1" x14ac:dyDescent="0.2">
      <c r="A30" s="87" t="s">
        <v>284</v>
      </c>
      <c r="B30" s="88"/>
      <c r="C30" s="107"/>
      <c r="D30" s="108"/>
      <c r="E30" s="109"/>
      <c r="F30" s="110"/>
      <c r="G30" s="110"/>
      <c r="H30" s="92">
        <f t="shared" si="0"/>
        <v>0</v>
      </c>
      <c r="I30" s="93"/>
      <c r="J30" s="94">
        <f t="shared" si="1"/>
        <v>0</v>
      </c>
      <c r="K30" s="95"/>
      <c r="L30" s="95"/>
      <c r="M30" s="95"/>
      <c r="N30" s="95"/>
      <c r="O30" s="95"/>
      <c r="P30" s="95"/>
      <c r="Q30" s="95"/>
      <c r="R30" s="95"/>
      <c r="S30" s="95"/>
    </row>
    <row r="31" spans="1:19" s="4" customFormat="1" ht="30" customHeight="1" x14ac:dyDescent="0.2">
      <c r="A31" s="87" t="s">
        <v>285</v>
      </c>
      <c r="B31" s="88"/>
      <c r="C31" s="107"/>
      <c r="D31" s="108"/>
      <c r="E31" s="109"/>
      <c r="F31" s="110"/>
      <c r="G31" s="110"/>
      <c r="H31" s="92">
        <f t="shared" si="0"/>
        <v>0</v>
      </c>
      <c r="I31" s="93"/>
      <c r="J31" s="94">
        <f t="shared" si="1"/>
        <v>0</v>
      </c>
      <c r="K31" s="95"/>
      <c r="L31" s="95"/>
      <c r="M31" s="95"/>
      <c r="N31" s="95"/>
      <c r="O31" s="95"/>
      <c r="P31" s="95"/>
      <c r="Q31" s="95"/>
      <c r="R31" s="95"/>
      <c r="S31" s="95"/>
    </row>
    <row r="32" spans="1:19" s="4" customFormat="1" ht="30" customHeight="1" x14ac:dyDescent="0.2">
      <c r="A32" s="87" t="s">
        <v>286</v>
      </c>
      <c r="B32" s="88"/>
      <c r="C32" s="107"/>
      <c r="D32" s="108"/>
      <c r="E32" s="109"/>
      <c r="F32" s="110"/>
      <c r="G32" s="110"/>
      <c r="H32" s="92">
        <f t="shared" si="0"/>
        <v>0</v>
      </c>
      <c r="I32" s="93"/>
      <c r="J32" s="94">
        <f t="shared" si="1"/>
        <v>0</v>
      </c>
      <c r="K32" s="95"/>
      <c r="L32" s="95"/>
      <c r="M32" s="95"/>
      <c r="N32" s="95"/>
      <c r="O32" s="95"/>
      <c r="P32" s="95"/>
      <c r="Q32" s="95"/>
      <c r="R32" s="95"/>
      <c r="S32" s="95"/>
    </row>
    <row r="33" spans="1:19" s="4" customFormat="1" ht="30" customHeight="1" x14ac:dyDescent="0.2">
      <c r="A33" s="87" t="s">
        <v>287</v>
      </c>
      <c r="B33" s="88"/>
      <c r="C33" s="107"/>
      <c r="D33" s="108"/>
      <c r="E33" s="109"/>
      <c r="F33" s="110"/>
      <c r="G33" s="110"/>
      <c r="H33" s="92">
        <f t="shared" si="0"/>
        <v>0</v>
      </c>
      <c r="I33" s="93"/>
      <c r="J33" s="94">
        <f t="shared" si="1"/>
        <v>0</v>
      </c>
      <c r="K33" s="95"/>
      <c r="L33" s="95"/>
      <c r="M33" s="95"/>
      <c r="N33" s="95"/>
      <c r="O33" s="95"/>
      <c r="P33" s="95"/>
      <c r="Q33" s="95"/>
      <c r="R33" s="95"/>
      <c r="S33" s="95"/>
    </row>
    <row r="34" spans="1:19" s="4" customFormat="1" ht="30" customHeight="1" x14ac:dyDescent="0.2">
      <c r="A34" s="87" t="s">
        <v>288</v>
      </c>
      <c r="B34" s="88"/>
      <c r="C34" s="107"/>
      <c r="D34" s="108"/>
      <c r="E34" s="109"/>
      <c r="F34" s="110"/>
      <c r="G34" s="110"/>
      <c r="H34" s="92">
        <f t="shared" si="0"/>
        <v>0</v>
      </c>
      <c r="I34" s="93"/>
      <c r="J34" s="94">
        <f t="shared" si="1"/>
        <v>0</v>
      </c>
      <c r="K34" s="95"/>
      <c r="L34" s="95"/>
      <c r="M34" s="95"/>
      <c r="N34" s="95"/>
      <c r="O34" s="95"/>
      <c r="P34" s="95"/>
      <c r="Q34" s="95"/>
      <c r="R34" s="95"/>
      <c r="S34" s="95"/>
    </row>
    <row r="35" spans="1:19" s="4" customFormat="1" ht="30" customHeight="1" x14ac:dyDescent="0.2">
      <c r="A35" s="87" t="s">
        <v>289</v>
      </c>
      <c r="B35" s="88"/>
      <c r="C35" s="107"/>
      <c r="D35" s="108"/>
      <c r="E35" s="109"/>
      <c r="F35" s="110"/>
      <c r="G35" s="110"/>
      <c r="H35" s="92">
        <f t="shared" si="0"/>
        <v>0</v>
      </c>
      <c r="I35" s="93"/>
      <c r="J35" s="94">
        <f t="shared" si="1"/>
        <v>0</v>
      </c>
      <c r="K35" s="95"/>
      <c r="L35" s="95"/>
      <c r="M35" s="95"/>
      <c r="N35" s="95"/>
      <c r="O35" s="95"/>
      <c r="P35" s="95"/>
      <c r="Q35" s="95"/>
      <c r="R35" s="95"/>
      <c r="S35" s="95"/>
    </row>
    <row r="36" spans="1:19" s="4" customFormat="1" ht="30" customHeight="1" x14ac:dyDescent="0.2">
      <c r="A36" s="87" t="s">
        <v>290</v>
      </c>
      <c r="B36" s="88"/>
      <c r="C36" s="107"/>
      <c r="D36" s="108"/>
      <c r="E36" s="109"/>
      <c r="F36" s="110"/>
      <c r="G36" s="110"/>
      <c r="H36" s="92">
        <f t="shared" si="0"/>
        <v>0</v>
      </c>
      <c r="I36" s="93"/>
      <c r="J36" s="94">
        <f t="shared" si="1"/>
        <v>0</v>
      </c>
      <c r="K36" s="95"/>
      <c r="L36" s="95"/>
      <c r="M36" s="95"/>
      <c r="N36" s="95"/>
      <c r="O36" s="95"/>
      <c r="P36" s="95"/>
      <c r="Q36" s="95"/>
      <c r="R36" s="95"/>
      <c r="S36" s="95"/>
    </row>
    <row r="37" spans="1:19" s="4" customFormat="1" ht="30" customHeight="1" x14ac:dyDescent="0.2">
      <c r="A37" s="87" t="s">
        <v>291</v>
      </c>
      <c r="B37" s="88"/>
      <c r="C37" s="107"/>
      <c r="D37" s="108"/>
      <c r="E37" s="109"/>
      <c r="F37" s="110"/>
      <c r="G37" s="110"/>
      <c r="H37" s="92">
        <f t="shared" si="0"/>
        <v>0</v>
      </c>
      <c r="I37" s="93"/>
      <c r="J37" s="94">
        <f t="shared" si="1"/>
        <v>0</v>
      </c>
      <c r="K37" s="95"/>
      <c r="L37" s="95"/>
      <c r="M37" s="95"/>
      <c r="N37" s="95"/>
      <c r="O37" s="95"/>
      <c r="P37" s="95"/>
      <c r="Q37" s="95"/>
      <c r="R37" s="95"/>
      <c r="S37" s="95"/>
    </row>
    <row r="38" spans="1:19" s="4" customFormat="1" ht="30" customHeight="1" x14ac:dyDescent="0.2">
      <c r="A38" s="87" t="s">
        <v>292</v>
      </c>
      <c r="B38" s="88"/>
      <c r="C38" s="107"/>
      <c r="D38" s="108"/>
      <c r="E38" s="109"/>
      <c r="F38" s="110"/>
      <c r="G38" s="110"/>
      <c r="H38" s="92">
        <f t="shared" si="0"/>
        <v>0</v>
      </c>
      <c r="I38" s="93"/>
      <c r="J38" s="94">
        <f t="shared" si="1"/>
        <v>0</v>
      </c>
      <c r="K38" s="95"/>
      <c r="L38" s="95"/>
      <c r="M38" s="95"/>
      <c r="N38" s="95"/>
      <c r="O38" s="95"/>
      <c r="P38" s="95"/>
      <c r="Q38" s="95"/>
      <c r="R38" s="95"/>
      <c r="S38" s="95"/>
    </row>
    <row r="39" spans="1:19" s="4" customFormat="1" ht="30" customHeight="1" x14ac:dyDescent="0.2">
      <c r="A39" s="87" t="s">
        <v>293</v>
      </c>
      <c r="B39" s="88"/>
      <c r="C39" s="107"/>
      <c r="D39" s="108"/>
      <c r="E39" s="109"/>
      <c r="F39" s="110"/>
      <c r="G39" s="110"/>
      <c r="H39" s="92">
        <f t="shared" si="0"/>
        <v>0</v>
      </c>
      <c r="I39" s="93"/>
      <c r="J39" s="94">
        <f t="shared" si="1"/>
        <v>0</v>
      </c>
      <c r="K39" s="95"/>
      <c r="L39" s="95"/>
      <c r="M39" s="95"/>
      <c r="N39" s="95"/>
      <c r="O39" s="95"/>
      <c r="P39" s="95"/>
      <c r="Q39" s="95"/>
      <c r="R39" s="95"/>
      <c r="S39" s="95"/>
    </row>
    <row r="40" spans="1:19" s="4" customFormat="1" ht="30" customHeight="1" x14ac:dyDescent="0.2">
      <c r="A40" s="87" t="s">
        <v>294</v>
      </c>
      <c r="B40" s="88"/>
      <c r="C40" s="107"/>
      <c r="D40" s="108"/>
      <c r="E40" s="109"/>
      <c r="F40" s="110"/>
      <c r="G40" s="110"/>
      <c r="H40" s="92">
        <f t="shared" si="0"/>
        <v>0</v>
      </c>
      <c r="I40" s="93"/>
      <c r="J40" s="94">
        <f t="shared" si="1"/>
        <v>0</v>
      </c>
      <c r="K40" s="95"/>
      <c r="L40" s="95"/>
      <c r="M40" s="95"/>
      <c r="N40" s="95"/>
      <c r="O40" s="95"/>
      <c r="P40" s="95"/>
      <c r="Q40" s="95"/>
      <c r="R40" s="95"/>
      <c r="S40" s="95"/>
    </row>
    <row r="41" spans="1:19" s="4" customFormat="1" ht="30" customHeight="1" x14ac:dyDescent="0.2">
      <c r="A41" s="87" t="s">
        <v>295</v>
      </c>
      <c r="B41" s="88"/>
      <c r="C41" s="107"/>
      <c r="D41" s="108"/>
      <c r="E41" s="109"/>
      <c r="F41" s="110"/>
      <c r="G41" s="110"/>
      <c r="H41" s="92">
        <f t="shared" si="0"/>
        <v>0</v>
      </c>
      <c r="I41" s="93"/>
      <c r="J41" s="94">
        <f t="shared" si="1"/>
        <v>0</v>
      </c>
      <c r="K41" s="95"/>
      <c r="L41" s="95"/>
      <c r="M41" s="95"/>
      <c r="N41" s="95"/>
      <c r="O41" s="95"/>
      <c r="P41" s="95"/>
      <c r="Q41" s="95"/>
      <c r="R41" s="95"/>
      <c r="S41" s="95"/>
    </row>
    <row r="42" spans="1:19" s="4" customFormat="1" ht="30" customHeight="1" x14ac:dyDescent="0.2">
      <c r="A42" s="87" t="s">
        <v>296</v>
      </c>
      <c r="B42" s="88"/>
      <c r="C42" s="107"/>
      <c r="D42" s="108"/>
      <c r="E42" s="109"/>
      <c r="F42" s="110"/>
      <c r="G42" s="110"/>
      <c r="H42" s="92">
        <f t="shared" si="0"/>
        <v>0</v>
      </c>
      <c r="I42" s="93"/>
      <c r="J42" s="94">
        <f t="shared" si="1"/>
        <v>0</v>
      </c>
      <c r="K42" s="95"/>
      <c r="L42" s="95"/>
      <c r="M42" s="95"/>
      <c r="N42" s="95"/>
      <c r="O42" s="95"/>
      <c r="P42" s="95"/>
      <c r="Q42" s="95"/>
      <c r="R42" s="95"/>
      <c r="S42" s="95"/>
    </row>
    <row r="43" spans="1:19" s="4" customFormat="1" ht="30" customHeight="1" x14ac:dyDescent="0.2">
      <c r="A43" s="87" t="s">
        <v>297</v>
      </c>
      <c r="B43" s="88"/>
      <c r="C43" s="107"/>
      <c r="D43" s="108"/>
      <c r="E43" s="109"/>
      <c r="F43" s="110"/>
      <c r="G43" s="110"/>
      <c r="H43" s="92">
        <f t="shared" si="0"/>
        <v>0</v>
      </c>
      <c r="I43" s="93"/>
      <c r="J43" s="94">
        <f t="shared" si="1"/>
        <v>0</v>
      </c>
      <c r="K43" s="95"/>
      <c r="L43" s="95"/>
      <c r="M43" s="95"/>
      <c r="N43" s="95"/>
      <c r="O43" s="95"/>
      <c r="P43" s="95"/>
      <c r="Q43" s="95"/>
      <c r="R43" s="95"/>
      <c r="S43" s="95"/>
    </row>
    <row r="44" spans="1:19" s="4" customFormat="1" ht="30" customHeight="1" x14ac:dyDescent="0.2">
      <c r="A44" s="87" t="s">
        <v>298</v>
      </c>
      <c r="B44" s="88"/>
      <c r="C44" s="107"/>
      <c r="D44" s="108"/>
      <c r="E44" s="109"/>
      <c r="F44" s="110"/>
      <c r="G44" s="110"/>
      <c r="H44" s="92">
        <f t="shared" si="0"/>
        <v>0</v>
      </c>
      <c r="I44" s="93"/>
      <c r="J44" s="94">
        <f t="shared" si="1"/>
        <v>0</v>
      </c>
      <c r="K44" s="95"/>
      <c r="L44" s="95"/>
      <c r="M44" s="95"/>
      <c r="N44" s="95"/>
      <c r="O44" s="95"/>
      <c r="P44" s="95"/>
      <c r="Q44" s="95"/>
      <c r="R44" s="95"/>
      <c r="S44" s="95"/>
    </row>
    <row r="45" spans="1:19" s="4" customFormat="1" ht="30" customHeight="1" x14ac:dyDescent="0.2">
      <c r="A45" s="87" t="s">
        <v>299</v>
      </c>
      <c r="B45" s="88"/>
      <c r="C45" s="107"/>
      <c r="D45" s="108"/>
      <c r="E45" s="109"/>
      <c r="F45" s="110"/>
      <c r="G45" s="110"/>
      <c r="H45" s="92">
        <f t="shared" si="0"/>
        <v>0</v>
      </c>
      <c r="I45" s="93"/>
      <c r="J45" s="94">
        <f t="shared" si="1"/>
        <v>0</v>
      </c>
      <c r="K45" s="95"/>
      <c r="L45" s="95"/>
      <c r="M45" s="95"/>
      <c r="N45" s="95"/>
      <c r="O45" s="95"/>
      <c r="P45" s="95"/>
      <c r="Q45" s="95"/>
      <c r="R45" s="95"/>
      <c r="S45" s="95"/>
    </row>
    <row r="46" spans="1:19" s="4" customFormat="1" ht="30" customHeight="1" x14ac:dyDescent="0.2">
      <c r="A46" s="87" t="s">
        <v>300</v>
      </c>
      <c r="B46" s="88"/>
      <c r="C46" s="107"/>
      <c r="D46" s="108"/>
      <c r="E46" s="109"/>
      <c r="F46" s="110"/>
      <c r="G46" s="110"/>
      <c r="H46" s="92">
        <f t="shared" si="0"/>
        <v>0</v>
      </c>
      <c r="I46" s="93"/>
      <c r="J46" s="94">
        <f t="shared" si="1"/>
        <v>0</v>
      </c>
      <c r="K46" s="95"/>
      <c r="L46" s="95"/>
      <c r="M46" s="95"/>
      <c r="N46" s="95"/>
      <c r="O46" s="95"/>
      <c r="P46" s="95"/>
      <c r="Q46" s="95"/>
      <c r="R46" s="95"/>
      <c r="S46" s="95"/>
    </row>
    <row r="47" spans="1:19" s="4" customFormat="1" ht="30" customHeight="1" x14ac:dyDescent="0.2">
      <c r="A47" s="87" t="s">
        <v>301</v>
      </c>
      <c r="B47" s="88"/>
      <c r="C47" s="107"/>
      <c r="D47" s="108"/>
      <c r="E47" s="109"/>
      <c r="F47" s="110"/>
      <c r="G47" s="110"/>
      <c r="H47" s="92">
        <f t="shared" si="0"/>
        <v>0</v>
      </c>
      <c r="I47" s="93"/>
      <c r="J47" s="94">
        <f t="shared" si="1"/>
        <v>0</v>
      </c>
      <c r="K47" s="95"/>
      <c r="L47" s="95"/>
      <c r="M47" s="95"/>
      <c r="N47" s="95"/>
      <c r="O47" s="95"/>
      <c r="P47" s="95"/>
      <c r="Q47" s="95"/>
      <c r="R47" s="95"/>
      <c r="S47" s="95"/>
    </row>
    <row r="48" spans="1:19" s="4" customFormat="1" ht="30" customHeight="1" x14ac:dyDescent="0.2">
      <c r="A48" s="87" t="s">
        <v>302</v>
      </c>
      <c r="B48" s="88"/>
      <c r="C48" s="107"/>
      <c r="D48" s="108"/>
      <c r="E48" s="109"/>
      <c r="F48" s="110"/>
      <c r="G48" s="110"/>
      <c r="H48" s="92">
        <f t="shared" si="0"/>
        <v>0</v>
      </c>
      <c r="I48" s="93"/>
      <c r="J48" s="94">
        <f t="shared" si="1"/>
        <v>0</v>
      </c>
      <c r="K48" s="95"/>
      <c r="L48" s="95"/>
      <c r="M48" s="95"/>
      <c r="N48" s="95"/>
      <c r="O48" s="95"/>
      <c r="P48" s="95"/>
      <c r="Q48" s="95"/>
      <c r="R48" s="95"/>
      <c r="S48" s="95"/>
    </row>
    <row r="49" spans="1:19" s="4" customFormat="1" ht="30" customHeight="1" x14ac:dyDescent="0.2">
      <c r="A49" s="87" t="s">
        <v>303</v>
      </c>
      <c r="B49" s="88"/>
      <c r="C49" s="107"/>
      <c r="D49" s="108"/>
      <c r="E49" s="109"/>
      <c r="F49" s="110"/>
      <c r="G49" s="110"/>
      <c r="H49" s="92">
        <f t="shared" si="0"/>
        <v>0</v>
      </c>
      <c r="I49" s="93"/>
      <c r="J49" s="94">
        <f t="shared" si="1"/>
        <v>0</v>
      </c>
      <c r="K49" s="95"/>
      <c r="L49" s="95"/>
      <c r="M49" s="95"/>
      <c r="N49" s="95"/>
      <c r="O49" s="95"/>
      <c r="P49" s="95"/>
      <c r="Q49" s="95"/>
      <c r="R49" s="95"/>
      <c r="S49" s="95"/>
    </row>
    <row r="50" spans="1:19" s="4" customFormat="1" ht="30" customHeight="1" x14ac:dyDescent="0.2">
      <c r="A50" s="87" t="s">
        <v>304</v>
      </c>
      <c r="B50" s="88"/>
      <c r="C50" s="107"/>
      <c r="D50" s="108"/>
      <c r="E50" s="109"/>
      <c r="F50" s="110"/>
      <c r="G50" s="110"/>
      <c r="H50" s="92">
        <f t="shared" si="0"/>
        <v>0</v>
      </c>
      <c r="I50" s="93"/>
      <c r="J50" s="94">
        <f t="shared" si="1"/>
        <v>0</v>
      </c>
      <c r="K50" s="95"/>
      <c r="L50" s="95"/>
      <c r="M50" s="95"/>
      <c r="N50" s="95"/>
      <c r="O50" s="95"/>
      <c r="P50" s="95"/>
      <c r="Q50" s="95"/>
      <c r="R50" s="95"/>
      <c r="S50" s="95"/>
    </row>
    <row r="51" spans="1:19" s="4" customFormat="1" ht="30" customHeight="1" x14ac:dyDescent="0.2">
      <c r="A51" s="87" t="s">
        <v>305</v>
      </c>
      <c r="B51" s="88"/>
      <c r="C51" s="107"/>
      <c r="D51" s="108"/>
      <c r="E51" s="109"/>
      <c r="F51" s="110"/>
      <c r="G51" s="110"/>
      <c r="H51" s="92">
        <f t="shared" si="0"/>
        <v>0</v>
      </c>
      <c r="I51" s="93"/>
      <c r="J51" s="94">
        <f t="shared" si="1"/>
        <v>0</v>
      </c>
      <c r="K51" s="95"/>
      <c r="L51" s="95"/>
      <c r="M51" s="95"/>
      <c r="N51" s="95"/>
      <c r="O51" s="95"/>
      <c r="P51" s="95"/>
      <c r="Q51" s="95"/>
      <c r="R51" s="95"/>
      <c r="S51" s="95"/>
    </row>
    <row r="52" spans="1:19" s="4" customFormat="1" ht="30" customHeight="1" x14ac:dyDescent="0.2">
      <c r="A52" s="87" t="s">
        <v>306</v>
      </c>
      <c r="B52" s="88"/>
      <c r="C52" s="107"/>
      <c r="D52" s="108"/>
      <c r="E52" s="109"/>
      <c r="F52" s="110"/>
      <c r="G52" s="110"/>
      <c r="H52" s="92">
        <f t="shared" si="0"/>
        <v>0</v>
      </c>
      <c r="I52" s="93"/>
      <c r="J52" s="94">
        <f t="shared" si="1"/>
        <v>0</v>
      </c>
      <c r="K52" s="95"/>
      <c r="L52" s="95"/>
      <c r="M52" s="95"/>
      <c r="N52" s="95"/>
      <c r="O52" s="95"/>
      <c r="P52" s="95"/>
      <c r="Q52" s="95"/>
      <c r="R52" s="95"/>
      <c r="S52" s="95"/>
    </row>
    <row r="53" spans="1:19" s="4" customFormat="1" ht="30" customHeight="1" x14ac:dyDescent="0.2">
      <c r="A53" s="87" t="s">
        <v>307</v>
      </c>
      <c r="B53" s="88"/>
      <c r="C53" s="107"/>
      <c r="D53" s="108"/>
      <c r="E53" s="109"/>
      <c r="F53" s="110"/>
      <c r="G53" s="110"/>
      <c r="H53" s="92">
        <f t="shared" si="0"/>
        <v>0</v>
      </c>
      <c r="I53" s="93"/>
      <c r="J53" s="94">
        <f t="shared" si="1"/>
        <v>0</v>
      </c>
      <c r="K53" s="95"/>
      <c r="L53" s="95"/>
      <c r="M53" s="95"/>
      <c r="N53" s="95"/>
      <c r="O53" s="95"/>
      <c r="P53" s="95"/>
      <c r="Q53" s="95"/>
      <c r="R53" s="95"/>
      <c r="S53" s="95"/>
    </row>
    <row r="54" spans="1:19" s="4" customFormat="1" ht="30" customHeight="1" x14ac:dyDescent="0.2">
      <c r="A54" s="87" t="s">
        <v>308</v>
      </c>
      <c r="B54" s="88"/>
      <c r="C54" s="107"/>
      <c r="D54" s="108"/>
      <c r="E54" s="109"/>
      <c r="F54" s="110"/>
      <c r="G54" s="110"/>
      <c r="H54" s="92">
        <f t="shared" si="0"/>
        <v>0</v>
      </c>
      <c r="I54" s="93"/>
      <c r="J54" s="94">
        <f t="shared" si="1"/>
        <v>0</v>
      </c>
      <c r="K54" s="95"/>
      <c r="L54" s="95"/>
      <c r="M54" s="95"/>
      <c r="N54" s="95"/>
      <c r="O54" s="95"/>
      <c r="P54" s="95"/>
      <c r="Q54" s="95"/>
      <c r="R54" s="95"/>
      <c r="S54" s="95"/>
    </row>
    <row r="55" spans="1:19" s="4" customFormat="1" ht="30" customHeight="1" x14ac:dyDescent="0.2">
      <c r="A55" s="87" t="s">
        <v>309</v>
      </c>
      <c r="B55" s="88"/>
      <c r="C55" s="107"/>
      <c r="D55" s="108"/>
      <c r="E55" s="109"/>
      <c r="F55" s="110"/>
      <c r="G55" s="110"/>
      <c r="H55" s="92">
        <f t="shared" si="0"/>
        <v>0</v>
      </c>
      <c r="I55" s="93"/>
      <c r="J55" s="94">
        <f t="shared" si="1"/>
        <v>0</v>
      </c>
      <c r="K55" s="95"/>
      <c r="L55" s="95"/>
      <c r="M55" s="95"/>
      <c r="N55" s="95"/>
      <c r="O55" s="95"/>
      <c r="P55" s="95"/>
      <c r="Q55" s="95"/>
      <c r="R55" s="95"/>
      <c r="S55" s="95"/>
    </row>
    <row r="56" spans="1:19" s="4" customFormat="1" ht="30" customHeight="1" x14ac:dyDescent="0.2">
      <c r="A56" s="87" t="s">
        <v>310</v>
      </c>
      <c r="B56" s="88"/>
      <c r="C56" s="107"/>
      <c r="D56" s="108"/>
      <c r="E56" s="109"/>
      <c r="F56" s="110"/>
      <c r="G56" s="110"/>
      <c r="H56" s="92">
        <f t="shared" si="0"/>
        <v>0</v>
      </c>
      <c r="I56" s="93"/>
      <c r="J56" s="94">
        <f t="shared" si="1"/>
        <v>0</v>
      </c>
      <c r="K56" s="95"/>
      <c r="L56" s="95"/>
      <c r="M56" s="95"/>
      <c r="N56" s="95"/>
      <c r="O56" s="95"/>
      <c r="P56" s="95"/>
      <c r="Q56" s="95"/>
      <c r="R56" s="95"/>
      <c r="S56" s="95"/>
    </row>
    <row r="57" spans="1:19" s="4" customFormat="1" ht="30" customHeight="1" x14ac:dyDescent="0.2">
      <c r="A57" s="87" t="s">
        <v>311</v>
      </c>
      <c r="B57" s="88"/>
      <c r="C57" s="107"/>
      <c r="D57" s="108"/>
      <c r="E57" s="109"/>
      <c r="F57" s="110"/>
      <c r="G57" s="110"/>
      <c r="H57" s="92">
        <f t="shared" si="0"/>
        <v>0</v>
      </c>
      <c r="I57" s="93"/>
      <c r="J57" s="94">
        <f t="shared" si="1"/>
        <v>0</v>
      </c>
      <c r="K57" s="95"/>
      <c r="L57" s="95"/>
      <c r="M57" s="95"/>
      <c r="N57" s="95"/>
      <c r="O57" s="95"/>
      <c r="P57" s="95"/>
      <c r="Q57" s="95"/>
      <c r="R57" s="95"/>
      <c r="S57" s="95"/>
    </row>
    <row r="58" spans="1:19" s="4" customFormat="1" ht="30" customHeight="1" x14ac:dyDescent="0.2">
      <c r="A58" s="87" t="s">
        <v>312</v>
      </c>
      <c r="B58" s="88"/>
      <c r="C58" s="107"/>
      <c r="D58" s="108"/>
      <c r="E58" s="109"/>
      <c r="F58" s="110"/>
      <c r="G58" s="110"/>
      <c r="H58" s="92">
        <f t="shared" si="0"/>
        <v>0</v>
      </c>
      <c r="I58" s="93"/>
      <c r="J58" s="94">
        <f t="shared" si="1"/>
        <v>0</v>
      </c>
      <c r="K58" s="95"/>
      <c r="L58" s="95"/>
      <c r="M58" s="95"/>
      <c r="N58" s="95"/>
      <c r="O58" s="95"/>
      <c r="P58" s="95"/>
      <c r="Q58" s="95"/>
      <c r="R58" s="95"/>
      <c r="S58" s="95"/>
    </row>
    <row r="59" spans="1:19" s="4" customFormat="1" ht="30" customHeight="1" x14ac:dyDescent="0.2">
      <c r="A59" s="87" t="s">
        <v>313</v>
      </c>
      <c r="B59" s="88"/>
      <c r="C59" s="107"/>
      <c r="D59" s="108"/>
      <c r="E59" s="109"/>
      <c r="F59" s="110"/>
      <c r="G59" s="110"/>
      <c r="H59" s="92">
        <f t="shared" si="0"/>
        <v>0</v>
      </c>
      <c r="I59" s="93"/>
      <c r="J59" s="94">
        <f t="shared" si="1"/>
        <v>0</v>
      </c>
      <c r="K59" s="95"/>
      <c r="L59" s="95"/>
      <c r="M59" s="95"/>
      <c r="N59" s="95"/>
      <c r="O59" s="95"/>
      <c r="P59" s="95"/>
      <c r="Q59" s="95"/>
      <c r="R59" s="95"/>
      <c r="S59" s="95"/>
    </row>
    <row r="60" spans="1:19" s="4" customFormat="1" ht="30" customHeight="1" x14ac:dyDescent="0.2">
      <c r="A60" s="87" t="s">
        <v>314</v>
      </c>
      <c r="B60" s="88"/>
      <c r="C60" s="107"/>
      <c r="D60" s="108"/>
      <c r="E60" s="109"/>
      <c r="F60" s="110"/>
      <c r="G60" s="110"/>
      <c r="H60" s="92">
        <f t="shared" si="0"/>
        <v>0</v>
      </c>
      <c r="I60" s="93"/>
      <c r="J60" s="94">
        <f t="shared" si="1"/>
        <v>0</v>
      </c>
      <c r="K60" s="95"/>
      <c r="L60" s="95"/>
      <c r="M60" s="95"/>
      <c r="N60" s="95"/>
      <c r="O60" s="95"/>
      <c r="P60" s="95"/>
      <c r="Q60" s="95"/>
      <c r="R60" s="95"/>
      <c r="S60" s="95"/>
    </row>
    <row r="61" spans="1:19" s="4" customFormat="1" ht="30" customHeight="1" x14ac:dyDescent="0.2">
      <c r="A61" s="87" t="s">
        <v>315</v>
      </c>
      <c r="B61" s="88"/>
      <c r="C61" s="107"/>
      <c r="D61" s="108"/>
      <c r="E61" s="109"/>
      <c r="F61" s="110"/>
      <c r="G61" s="110"/>
      <c r="H61" s="92">
        <f t="shared" si="0"/>
        <v>0</v>
      </c>
      <c r="I61" s="93"/>
      <c r="J61" s="94">
        <f t="shared" si="1"/>
        <v>0</v>
      </c>
      <c r="K61" s="95"/>
      <c r="L61" s="95"/>
      <c r="M61" s="95"/>
      <c r="N61" s="95"/>
      <c r="O61" s="95"/>
      <c r="P61" s="95"/>
      <c r="Q61" s="95"/>
      <c r="R61" s="95"/>
      <c r="S61" s="95"/>
    </row>
    <row r="62" spans="1:19" s="4" customFormat="1" ht="30" customHeight="1" x14ac:dyDescent="0.2">
      <c r="A62" s="87" t="s">
        <v>316</v>
      </c>
      <c r="B62" s="88"/>
      <c r="C62" s="107"/>
      <c r="D62" s="108"/>
      <c r="E62" s="109"/>
      <c r="F62" s="110"/>
      <c r="G62" s="110"/>
      <c r="H62" s="92">
        <f t="shared" si="0"/>
        <v>0</v>
      </c>
      <c r="I62" s="93"/>
      <c r="J62" s="94">
        <f t="shared" si="1"/>
        <v>0</v>
      </c>
      <c r="K62" s="95"/>
      <c r="L62" s="95"/>
      <c r="M62" s="95"/>
      <c r="N62" s="95"/>
      <c r="O62" s="95"/>
      <c r="P62" s="95"/>
      <c r="Q62" s="95"/>
      <c r="R62" s="95"/>
      <c r="S62" s="95"/>
    </row>
    <row r="63" spans="1:19" s="4" customFormat="1" ht="30" customHeight="1" x14ac:dyDescent="0.2">
      <c r="A63" s="87" t="s">
        <v>317</v>
      </c>
      <c r="B63" s="88"/>
      <c r="C63" s="107"/>
      <c r="D63" s="108"/>
      <c r="E63" s="109"/>
      <c r="F63" s="110"/>
      <c r="G63" s="110"/>
      <c r="H63" s="92">
        <f t="shared" si="0"/>
        <v>0</v>
      </c>
      <c r="I63" s="93"/>
      <c r="J63" s="94">
        <f t="shared" si="1"/>
        <v>0</v>
      </c>
      <c r="K63" s="95"/>
      <c r="L63" s="95"/>
      <c r="M63" s="95"/>
      <c r="N63" s="95"/>
      <c r="O63" s="95"/>
      <c r="P63" s="95"/>
      <c r="Q63" s="95"/>
      <c r="R63" s="95"/>
      <c r="S63" s="95"/>
    </row>
    <row r="64" spans="1:19" s="4" customFormat="1" ht="30" customHeight="1" x14ac:dyDescent="0.2">
      <c r="A64" s="87" t="s">
        <v>318</v>
      </c>
      <c r="B64" s="88"/>
      <c r="C64" s="107"/>
      <c r="D64" s="108"/>
      <c r="E64" s="109"/>
      <c r="F64" s="110"/>
      <c r="G64" s="110"/>
      <c r="H64" s="92">
        <f t="shared" si="0"/>
        <v>0</v>
      </c>
      <c r="I64" s="93"/>
      <c r="J64" s="94">
        <f t="shared" si="1"/>
        <v>0</v>
      </c>
      <c r="K64" s="95"/>
      <c r="L64" s="95"/>
      <c r="M64" s="95"/>
      <c r="N64" s="95"/>
      <c r="O64" s="95"/>
      <c r="P64" s="95"/>
      <c r="Q64" s="95"/>
      <c r="R64" s="95"/>
      <c r="S64" s="95"/>
    </row>
    <row r="65" spans="1:19" s="4" customFormat="1" ht="30" customHeight="1" x14ac:dyDescent="0.2">
      <c r="A65" s="87" t="s">
        <v>319</v>
      </c>
      <c r="B65" s="88"/>
      <c r="C65" s="107"/>
      <c r="D65" s="108"/>
      <c r="E65" s="109"/>
      <c r="F65" s="110"/>
      <c r="G65" s="110"/>
      <c r="H65" s="92">
        <f t="shared" si="0"/>
        <v>0</v>
      </c>
      <c r="I65" s="93"/>
      <c r="J65" s="94">
        <f t="shared" si="1"/>
        <v>0</v>
      </c>
      <c r="K65" s="95"/>
      <c r="L65" s="95"/>
      <c r="M65" s="95"/>
      <c r="N65" s="95"/>
      <c r="O65" s="95"/>
      <c r="P65" s="95"/>
      <c r="Q65" s="95"/>
      <c r="R65" s="95"/>
      <c r="S65" s="95"/>
    </row>
    <row r="66" spans="1:19" s="4" customFormat="1" ht="30" customHeight="1" x14ac:dyDescent="0.2">
      <c r="A66" s="87" t="s">
        <v>320</v>
      </c>
      <c r="B66" s="88"/>
      <c r="C66" s="107"/>
      <c r="D66" s="108"/>
      <c r="E66" s="109"/>
      <c r="F66" s="110"/>
      <c r="G66" s="110"/>
      <c r="H66" s="92">
        <f t="shared" si="0"/>
        <v>0</v>
      </c>
      <c r="I66" s="93"/>
      <c r="J66" s="94">
        <f t="shared" si="1"/>
        <v>0</v>
      </c>
      <c r="K66" s="95"/>
      <c r="L66" s="95"/>
      <c r="M66" s="95"/>
      <c r="N66" s="95"/>
      <c r="O66" s="95"/>
      <c r="P66" s="95"/>
      <c r="Q66" s="95"/>
      <c r="R66" s="95"/>
      <c r="S66" s="95"/>
    </row>
    <row r="67" spans="1:19" s="4" customFormat="1" ht="30" customHeight="1" x14ac:dyDescent="0.2">
      <c r="A67" s="87" t="s">
        <v>321</v>
      </c>
      <c r="B67" s="88"/>
      <c r="C67" s="107"/>
      <c r="D67" s="108"/>
      <c r="E67" s="109"/>
      <c r="F67" s="110"/>
      <c r="G67" s="110"/>
      <c r="H67" s="92">
        <f t="shared" si="0"/>
        <v>0</v>
      </c>
      <c r="I67" s="93"/>
      <c r="J67" s="94">
        <f t="shared" si="1"/>
        <v>0</v>
      </c>
      <c r="K67" s="95"/>
      <c r="L67" s="95"/>
      <c r="M67" s="95"/>
      <c r="N67" s="95"/>
      <c r="O67" s="95"/>
      <c r="P67" s="95"/>
      <c r="Q67" s="95"/>
      <c r="R67" s="95"/>
      <c r="S67" s="95"/>
    </row>
    <row r="68" spans="1:19" s="4" customFormat="1" ht="30" customHeight="1" x14ac:dyDescent="0.2">
      <c r="A68" s="87" t="s">
        <v>322</v>
      </c>
      <c r="B68" s="88"/>
      <c r="C68" s="107"/>
      <c r="D68" s="108"/>
      <c r="E68" s="109"/>
      <c r="F68" s="110"/>
      <c r="G68" s="110"/>
      <c r="H68" s="92">
        <f t="shared" si="0"/>
        <v>0</v>
      </c>
      <c r="I68" s="93"/>
      <c r="J68" s="94">
        <f t="shared" si="1"/>
        <v>0</v>
      </c>
      <c r="K68" s="95"/>
      <c r="L68" s="95"/>
      <c r="M68" s="95"/>
      <c r="N68" s="95"/>
      <c r="O68" s="95"/>
      <c r="P68" s="95"/>
      <c r="Q68" s="95"/>
      <c r="R68" s="95"/>
      <c r="S68" s="95"/>
    </row>
    <row r="69" spans="1:19" s="4" customFormat="1" ht="30" customHeight="1" x14ac:dyDescent="0.2">
      <c r="A69" s="87" t="s">
        <v>323</v>
      </c>
      <c r="B69" s="88"/>
      <c r="C69" s="107"/>
      <c r="D69" s="108"/>
      <c r="E69" s="109"/>
      <c r="F69" s="110"/>
      <c r="G69" s="110"/>
      <c r="H69" s="92">
        <f t="shared" ref="H69:H103" si="2">F69*G69</f>
        <v>0</v>
      </c>
      <c r="I69" s="93"/>
      <c r="J69" s="94">
        <f t="shared" ref="J69:J103" si="3">D69*I69</f>
        <v>0</v>
      </c>
      <c r="K69" s="95"/>
      <c r="L69" s="95"/>
      <c r="M69" s="95"/>
      <c r="N69" s="95"/>
      <c r="O69" s="95"/>
      <c r="P69" s="95"/>
      <c r="Q69" s="95"/>
      <c r="R69" s="95"/>
      <c r="S69" s="95"/>
    </row>
    <row r="70" spans="1:19" s="4" customFormat="1" ht="30" customHeight="1" x14ac:dyDescent="0.2">
      <c r="A70" s="87" t="s">
        <v>324</v>
      </c>
      <c r="B70" s="88"/>
      <c r="C70" s="107"/>
      <c r="D70" s="108"/>
      <c r="E70" s="109"/>
      <c r="F70" s="110"/>
      <c r="G70" s="110"/>
      <c r="H70" s="92">
        <f t="shared" si="2"/>
        <v>0</v>
      </c>
      <c r="I70" s="93"/>
      <c r="J70" s="94">
        <f t="shared" si="3"/>
        <v>0</v>
      </c>
      <c r="K70" s="95"/>
      <c r="L70" s="95"/>
      <c r="M70" s="95"/>
      <c r="N70" s="95"/>
      <c r="O70" s="95"/>
      <c r="P70" s="95"/>
      <c r="Q70" s="95"/>
      <c r="R70" s="95"/>
      <c r="S70" s="95"/>
    </row>
    <row r="71" spans="1:19" s="4" customFormat="1" ht="30" customHeight="1" x14ac:dyDescent="0.2">
      <c r="A71" s="87" t="s">
        <v>325</v>
      </c>
      <c r="B71" s="88"/>
      <c r="C71" s="107"/>
      <c r="D71" s="108"/>
      <c r="E71" s="109"/>
      <c r="F71" s="110"/>
      <c r="G71" s="110"/>
      <c r="H71" s="92">
        <f t="shared" si="2"/>
        <v>0</v>
      </c>
      <c r="I71" s="93"/>
      <c r="J71" s="94">
        <f t="shared" si="3"/>
        <v>0</v>
      </c>
      <c r="K71" s="95"/>
      <c r="L71" s="95"/>
      <c r="M71" s="95"/>
      <c r="N71" s="95"/>
      <c r="O71" s="95"/>
      <c r="P71" s="95"/>
      <c r="Q71" s="95"/>
      <c r="R71" s="95"/>
      <c r="S71" s="95"/>
    </row>
    <row r="72" spans="1:19" s="4" customFormat="1" ht="30" customHeight="1" x14ac:dyDescent="0.2">
      <c r="A72" s="87" t="s">
        <v>326</v>
      </c>
      <c r="B72" s="88"/>
      <c r="C72" s="107"/>
      <c r="D72" s="108"/>
      <c r="E72" s="109"/>
      <c r="F72" s="110"/>
      <c r="G72" s="110"/>
      <c r="H72" s="92">
        <f t="shared" si="2"/>
        <v>0</v>
      </c>
      <c r="I72" s="93"/>
      <c r="J72" s="94">
        <f t="shared" si="3"/>
        <v>0</v>
      </c>
      <c r="K72" s="95"/>
      <c r="L72" s="95"/>
      <c r="M72" s="95"/>
      <c r="N72" s="95"/>
      <c r="O72" s="95"/>
      <c r="P72" s="95"/>
      <c r="Q72" s="95"/>
      <c r="R72" s="95"/>
      <c r="S72" s="95"/>
    </row>
    <row r="73" spans="1:19" s="4" customFormat="1" ht="30" customHeight="1" x14ac:dyDescent="0.2">
      <c r="A73" s="87" t="s">
        <v>327</v>
      </c>
      <c r="B73" s="88"/>
      <c r="C73" s="107"/>
      <c r="D73" s="108"/>
      <c r="E73" s="109"/>
      <c r="F73" s="110"/>
      <c r="G73" s="110"/>
      <c r="H73" s="92">
        <f t="shared" si="2"/>
        <v>0</v>
      </c>
      <c r="I73" s="93"/>
      <c r="J73" s="94">
        <f t="shared" si="3"/>
        <v>0</v>
      </c>
      <c r="K73" s="95"/>
      <c r="L73" s="95"/>
      <c r="M73" s="95"/>
      <c r="N73" s="95"/>
      <c r="O73" s="95"/>
      <c r="P73" s="95"/>
      <c r="Q73" s="95"/>
      <c r="R73" s="95"/>
      <c r="S73" s="95"/>
    </row>
    <row r="74" spans="1:19" s="4" customFormat="1" ht="30" customHeight="1" x14ac:dyDescent="0.2">
      <c r="A74" s="87" t="s">
        <v>328</v>
      </c>
      <c r="B74" s="88"/>
      <c r="C74" s="107"/>
      <c r="D74" s="108"/>
      <c r="E74" s="109"/>
      <c r="F74" s="110"/>
      <c r="G74" s="110"/>
      <c r="H74" s="92">
        <f t="shared" si="2"/>
        <v>0</v>
      </c>
      <c r="I74" s="93"/>
      <c r="J74" s="94">
        <f t="shared" si="3"/>
        <v>0</v>
      </c>
      <c r="K74" s="95"/>
      <c r="L74" s="95"/>
      <c r="M74" s="95"/>
      <c r="N74" s="95"/>
      <c r="O74" s="95"/>
      <c r="P74" s="95"/>
      <c r="Q74" s="95"/>
      <c r="R74" s="95"/>
      <c r="S74" s="95"/>
    </row>
    <row r="75" spans="1:19" s="4" customFormat="1" ht="30" customHeight="1" x14ac:dyDescent="0.2">
      <c r="A75" s="87" t="s">
        <v>329</v>
      </c>
      <c r="B75" s="88"/>
      <c r="C75" s="107"/>
      <c r="D75" s="108"/>
      <c r="E75" s="109"/>
      <c r="F75" s="110"/>
      <c r="G75" s="110"/>
      <c r="H75" s="92">
        <f t="shared" si="2"/>
        <v>0</v>
      </c>
      <c r="I75" s="93"/>
      <c r="J75" s="94">
        <f t="shared" si="3"/>
        <v>0</v>
      </c>
      <c r="K75" s="95"/>
      <c r="L75" s="95"/>
      <c r="M75" s="95"/>
      <c r="N75" s="95"/>
      <c r="O75" s="95"/>
      <c r="P75" s="95"/>
      <c r="Q75" s="95"/>
      <c r="R75" s="95"/>
      <c r="S75" s="95"/>
    </row>
    <row r="76" spans="1:19" s="4" customFormat="1" ht="30" customHeight="1" x14ac:dyDescent="0.2">
      <c r="A76" s="87" t="s">
        <v>330</v>
      </c>
      <c r="B76" s="88"/>
      <c r="C76" s="107"/>
      <c r="D76" s="108"/>
      <c r="E76" s="109"/>
      <c r="F76" s="110"/>
      <c r="G76" s="110"/>
      <c r="H76" s="92">
        <f t="shared" si="2"/>
        <v>0</v>
      </c>
      <c r="I76" s="93"/>
      <c r="J76" s="94">
        <f t="shared" si="3"/>
        <v>0</v>
      </c>
      <c r="K76" s="95"/>
      <c r="L76" s="95"/>
      <c r="M76" s="95"/>
      <c r="N76" s="95"/>
      <c r="O76" s="95"/>
      <c r="P76" s="95"/>
      <c r="Q76" s="95"/>
      <c r="R76" s="95"/>
      <c r="S76" s="95"/>
    </row>
    <row r="77" spans="1:19" s="4" customFormat="1" ht="30" customHeight="1" x14ac:dyDescent="0.2">
      <c r="A77" s="87" t="s">
        <v>331</v>
      </c>
      <c r="B77" s="88"/>
      <c r="C77" s="107"/>
      <c r="D77" s="108"/>
      <c r="E77" s="109"/>
      <c r="F77" s="110"/>
      <c r="G77" s="110"/>
      <c r="H77" s="92">
        <f t="shared" si="2"/>
        <v>0</v>
      </c>
      <c r="I77" s="93"/>
      <c r="J77" s="94">
        <f t="shared" si="3"/>
        <v>0</v>
      </c>
      <c r="K77" s="95"/>
      <c r="L77" s="95"/>
      <c r="M77" s="95"/>
      <c r="N77" s="95"/>
      <c r="O77" s="95"/>
      <c r="P77" s="95"/>
      <c r="Q77" s="95"/>
      <c r="R77" s="95"/>
      <c r="S77" s="95"/>
    </row>
    <row r="78" spans="1:19" s="4" customFormat="1" ht="30" customHeight="1" x14ac:dyDescent="0.2">
      <c r="A78" s="87" t="s">
        <v>332</v>
      </c>
      <c r="B78" s="88"/>
      <c r="C78" s="107"/>
      <c r="D78" s="108"/>
      <c r="E78" s="109"/>
      <c r="F78" s="110"/>
      <c r="G78" s="110"/>
      <c r="H78" s="92">
        <f t="shared" si="2"/>
        <v>0</v>
      </c>
      <c r="I78" s="93"/>
      <c r="J78" s="94">
        <f t="shared" si="3"/>
        <v>0</v>
      </c>
      <c r="K78" s="95"/>
      <c r="L78" s="95"/>
      <c r="M78" s="95"/>
      <c r="N78" s="95"/>
      <c r="O78" s="95"/>
      <c r="P78" s="95"/>
      <c r="Q78" s="95"/>
      <c r="R78" s="95"/>
      <c r="S78" s="95"/>
    </row>
    <row r="79" spans="1:19" s="4" customFormat="1" ht="30" customHeight="1" x14ac:dyDescent="0.2">
      <c r="A79" s="87" t="s">
        <v>333</v>
      </c>
      <c r="B79" s="88"/>
      <c r="C79" s="107"/>
      <c r="D79" s="108"/>
      <c r="E79" s="109"/>
      <c r="F79" s="110"/>
      <c r="G79" s="110"/>
      <c r="H79" s="92">
        <f t="shared" si="2"/>
        <v>0</v>
      </c>
      <c r="I79" s="93"/>
      <c r="J79" s="94">
        <f t="shared" si="3"/>
        <v>0</v>
      </c>
      <c r="K79" s="95"/>
      <c r="L79" s="95"/>
      <c r="M79" s="95"/>
      <c r="N79" s="95"/>
      <c r="O79" s="95"/>
      <c r="P79" s="95"/>
      <c r="Q79" s="95"/>
      <c r="R79" s="95"/>
      <c r="S79" s="95"/>
    </row>
    <row r="80" spans="1:19" s="4" customFormat="1" ht="30" customHeight="1" x14ac:dyDescent="0.2">
      <c r="A80" s="87" t="s">
        <v>334</v>
      </c>
      <c r="B80" s="88"/>
      <c r="C80" s="107"/>
      <c r="D80" s="108"/>
      <c r="E80" s="109"/>
      <c r="F80" s="110"/>
      <c r="G80" s="110"/>
      <c r="H80" s="92">
        <f t="shared" si="2"/>
        <v>0</v>
      </c>
      <c r="I80" s="93"/>
      <c r="J80" s="94">
        <f t="shared" si="3"/>
        <v>0</v>
      </c>
      <c r="K80" s="95"/>
      <c r="L80" s="95"/>
      <c r="M80" s="95"/>
      <c r="N80" s="95"/>
      <c r="O80" s="95"/>
      <c r="P80" s="95"/>
      <c r="Q80" s="95"/>
      <c r="R80" s="95"/>
      <c r="S80" s="95"/>
    </row>
    <row r="81" spans="1:19" s="4" customFormat="1" ht="30" customHeight="1" x14ac:dyDescent="0.2">
      <c r="A81" s="87" t="s">
        <v>335</v>
      </c>
      <c r="B81" s="88"/>
      <c r="C81" s="107"/>
      <c r="D81" s="108"/>
      <c r="E81" s="109"/>
      <c r="F81" s="110"/>
      <c r="G81" s="110"/>
      <c r="H81" s="92">
        <f t="shared" si="2"/>
        <v>0</v>
      </c>
      <c r="I81" s="93"/>
      <c r="J81" s="94">
        <f t="shared" si="3"/>
        <v>0</v>
      </c>
      <c r="K81" s="95"/>
      <c r="L81" s="95"/>
      <c r="M81" s="95"/>
      <c r="N81" s="95"/>
      <c r="O81" s="95"/>
      <c r="P81" s="95"/>
      <c r="Q81" s="95"/>
      <c r="R81" s="95"/>
      <c r="S81" s="95"/>
    </row>
    <row r="82" spans="1:19" s="4" customFormat="1" ht="30" customHeight="1" x14ac:dyDescent="0.2">
      <c r="A82" s="87" t="s">
        <v>336</v>
      </c>
      <c r="B82" s="88"/>
      <c r="C82" s="107"/>
      <c r="D82" s="108"/>
      <c r="E82" s="109"/>
      <c r="F82" s="110"/>
      <c r="G82" s="110"/>
      <c r="H82" s="92">
        <f t="shared" si="2"/>
        <v>0</v>
      </c>
      <c r="I82" s="93"/>
      <c r="J82" s="94">
        <f t="shared" si="3"/>
        <v>0</v>
      </c>
      <c r="K82" s="95"/>
      <c r="L82" s="95"/>
      <c r="M82" s="95"/>
      <c r="N82" s="95"/>
      <c r="O82" s="95"/>
      <c r="P82" s="95"/>
      <c r="Q82" s="95"/>
      <c r="R82" s="95"/>
      <c r="S82" s="95"/>
    </row>
    <row r="83" spans="1:19" s="4" customFormat="1" ht="30" customHeight="1" x14ac:dyDescent="0.2">
      <c r="A83" s="87" t="s">
        <v>337</v>
      </c>
      <c r="B83" s="88"/>
      <c r="C83" s="107"/>
      <c r="D83" s="108"/>
      <c r="E83" s="109"/>
      <c r="F83" s="110"/>
      <c r="G83" s="110"/>
      <c r="H83" s="92">
        <f t="shared" si="2"/>
        <v>0</v>
      </c>
      <c r="I83" s="93"/>
      <c r="J83" s="94">
        <f t="shared" si="3"/>
        <v>0</v>
      </c>
      <c r="K83" s="95"/>
      <c r="L83" s="95"/>
      <c r="M83" s="95"/>
      <c r="N83" s="95"/>
      <c r="O83" s="95"/>
      <c r="P83" s="95"/>
      <c r="Q83" s="95"/>
      <c r="R83" s="95"/>
      <c r="S83" s="95"/>
    </row>
    <row r="84" spans="1:19" s="4" customFormat="1" ht="30" customHeight="1" x14ac:dyDescent="0.2">
      <c r="A84" s="87" t="s">
        <v>338</v>
      </c>
      <c r="B84" s="88"/>
      <c r="C84" s="107"/>
      <c r="D84" s="108"/>
      <c r="E84" s="109"/>
      <c r="F84" s="110"/>
      <c r="G84" s="110"/>
      <c r="H84" s="92">
        <f t="shared" si="2"/>
        <v>0</v>
      </c>
      <c r="I84" s="93"/>
      <c r="J84" s="94">
        <f t="shared" si="3"/>
        <v>0</v>
      </c>
      <c r="K84" s="95"/>
      <c r="L84" s="95"/>
      <c r="M84" s="95"/>
      <c r="N84" s="95"/>
      <c r="O84" s="95"/>
      <c r="P84" s="95"/>
      <c r="Q84" s="95"/>
      <c r="R84" s="95"/>
      <c r="S84" s="95"/>
    </row>
    <row r="85" spans="1:19" s="4" customFormat="1" ht="30" customHeight="1" x14ac:dyDescent="0.2">
      <c r="A85" s="87" t="s">
        <v>339</v>
      </c>
      <c r="B85" s="88"/>
      <c r="C85" s="107"/>
      <c r="D85" s="108"/>
      <c r="E85" s="109"/>
      <c r="F85" s="110"/>
      <c r="G85" s="110"/>
      <c r="H85" s="92">
        <f t="shared" si="2"/>
        <v>0</v>
      </c>
      <c r="I85" s="93"/>
      <c r="J85" s="94">
        <f t="shared" si="3"/>
        <v>0</v>
      </c>
      <c r="K85" s="95"/>
      <c r="L85" s="95"/>
      <c r="M85" s="95"/>
      <c r="N85" s="95"/>
      <c r="O85" s="95"/>
      <c r="P85" s="95"/>
      <c r="Q85" s="95"/>
      <c r="R85" s="95"/>
      <c r="S85" s="95"/>
    </row>
    <row r="86" spans="1:19" s="4" customFormat="1" ht="30" customHeight="1" x14ac:dyDescent="0.2">
      <c r="A86" s="87" t="s">
        <v>340</v>
      </c>
      <c r="B86" s="88"/>
      <c r="C86" s="107"/>
      <c r="D86" s="108"/>
      <c r="E86" s="109"/>
      <c r="F86" s="110"/>
      <c r="G86" s="110"/>
      <c r="H86" s="92">
        <f t="shared" si="2"/>
        <v>0</v>
      </c>
      <c r="I86" s="93"/>
      <c r="J86" s="94">
        <f t="shared" si="3"/>
        <v>0</v>
      </c>
      <c r="K86" s="95"/>
      <c r="L86" s="95"/>
      <c r="M86" s="95"/>
      <c r="N86" s="95"/>
      <c r="O86" s="95"/>
      <c r="P86" s="95"/>
      <c r="Q86" s="95"/>
      <c r="R86" s="95"/>
      <c r="S86" s="95"/>
    </row>
    <row r="87" spans="1:19" s="4" customFormat="1" ht="30" customHeight="1" x14ac:dyDescent="0.2">
      <c r="A87" s="87" t="s">
        <v>341</v>
      </c>
      <c r="B87" s="88"/>
      <c r="C87" s="107"/>
      <c r="D87" s="108"/>
      <c r="E87" s="109"/>
      <c r="F87" s="110"/>
      <c r="G87" s="110"/>
      <c r="H87" s="92">
        <f t="shared" si="2"/>
        <v>0</v>
      </c>
      <c r="I87" s="93"/>
      <c r="J87" s="94">
        <f t="shared" si="3"/>
        <v>0</v>
      </c>
      <c r="K87" s="95"/>
      <c r="L87" s="95"/>
      <c r="M87" s="95"/>
      <c r="N87" s="95"/>
      <c r="O87" s="95"/>
      <c r="P87" s="95"/>
      <c r="Q87" s="95"/>
      <c r="R87" s="95"/>
      <c r="S87" s="95"/>
    </row>
    <row r="88" spans="1:19" s="4" customFormat="1" ht="30" customHeight="1" x14ac:dyDescent="0.2">
      <c r="A88" s="87" t="s">
        <v>342</v>
      </c>
      <c r="B88" s="88"/>
      <c r="C88" s="107"/>
      <c r="D88" s="108"/>
      <c r="E88" s="109"/>
      <c r="F88" s="110"/>
      <c r="G88" s="110"/>
      <c r="H88" s="92">
        <f t="shared" si="2"/>
        <v>0</v>
      </c>
      <c r="I88" s="93"/>
      <c r="J88" s="94">
        <f t="shared" si="3"/>
        <v>0</v>
      </c>
      <c r="K88" s="95"/>
      <c r="L88" s="95"/>
      <c r="M88" s="95"/>
      <c r="N88" s="95"/>
      <c r="O88" s="95"/>
      <c r="P88" s="95"/>
      <c r="Q88" s="95"/>
      <c r="R88" s="95"/>
      <c r="S88" s="95"/>
    </row>
    <row r="89" spans="1:19" s="4" customFormat="1" ht="30" customHeight="1" x14ac:dyDescent="0.2">
      <c r="A89" s="87" t="s">
        <v>343</v>
      </c>
      <c r="B89" s="88"/>
      <c r="C89" s="107"/>
      <c r="D89" s="108"/>
      <c r="E89" s="109"/>
      <c r="F89" s="110"/>
      <c r="G89" s="110"/>
      <c r="H89" s="92">
        <f t="shared" si="2"/>
        <v>0</v>
      </c>
      <c r="I89" s="93"/>
      <c r="J89" s="94">
        <f t="shared" si="3"/>
        <v>0</v>
      </c>
      <c r="K89" s="95"/>
      <c r="L89" s="95"/>
      <c r="M89" s="95"/>
      <c r="N89" s="95"/>
      <c r="O89" s="95"/>
      <c r="P89" s="95"/>
      <c r="Q89" s="95"/>
      <c r="R89" s="95"/>
      <c r="S89" s="95"/>
    </row>
    <row r="90" spans="1:19" s="4" customFormat="1" ht="30" customHeight="1" x14ac:dyDescent="0.2">
      <c r="A90" s="87" t="s">
        <v>344</v>
      </c>
      <c r="B90" s="88"/>
      <c r="C90" s="107"/>
      <c r="D90" s="108"/>
      <c r="E90" s="109"/>
      <c r="F90" s="110"/>
      <c r="G90" s="110"/>
      <c r="H90" s="92">
        <f t="shared" si="2"/>
        <v>0</v>
      </c>
      <c r="I90" s="93"/>
      <c r="J90" s="94">
        <f t="shared" si="3"/>
        <v>0</v>
      </c>
      <c r="K90" s="95"/>
      <c r="L90" s="95"/>
      <c r="M90" s="95"/>
      <c r="N90" s="95"/>
      <c r="O90" s="95"/>
      <c r="P90" s="95"/>
      <c r="Q90" s="95"/>
      <c r="R90" s="95"/>
      <c r="S90" s="95"/>
    </row>
    <row r="91" spans="1:19" s="4" customFormat="1" ht="30" customHeight="1" x14ac:dyDescent="0.2">
      <c r="A91" s="87" t="s">
        <v>345</v>
      </c>
      <c r="B91" s="88"/>
      <c r="C91" s="107"/>
      <c r="D91" s="108"/>
      <c r="E91" s="109"/>
      <c r="F91" s="110"/>
      <c r="G91" s="110"/>
      <c r="H91" s="92">
        <f t="shared" si="2"/>
        <v>0</v>
      </c>
      <c r="I91" s="93"/>
      <c r="J91" s="94">
        <f t="shared" si="3"/>
        <v>0</v>
      </c>
      <c r="K91" s="95"/>
      <c r="L91" s="95"/>
      <c r="M91" s="95"/>
      <c r="N91" s="95"/>
      <c r="O91" s="95"/>
      <c r="P91" s="95"/>
      <c r="Q91" s="95"/>
      <c r="R91" s="95"/>
      <c r="S91" s="95"/>
    </row>
    <row r="92" spans="1:19" s="4" customFormat="1" ht="30" customHeight="1" x14ac:dyDescent="0.2">
      <c r="A92" s="87" t="s">
        <v>346</v>
      </c>
      <c r="B92" s="88"/>
      <c r="C92" s="107"/>
      <c r="D92" s="108"/>
      <c r="E92" s="109"/>
      <c r="F92" s="110"/>
      <c r="G92" s="110"/>
      <c r="H92" s="92">
        <f t="shared" si="2"/>
        <v>0</v>
      </c>
      <c r="I92" s="93"/>
      <c r="J92" s="94">
        <f t="shared" si="3"/>
        <v>0</v>
      </c>
      <c r="K92" s="95"/>
      <c r="L92" s="95"/>
      <c r="M92" s="95"/>
      <c r="N92" s="95"/>
      <c r="O92" s="95"/>
      <c r="P92" s="95"/>
      <c r="Q92" s="95"/>
      <c r="R92" s="95"/>
      <c r="S92" s="95"/>
    </row>
    <row r="93" spans="1:19" s="4" customFormat="1" ht="30" customHeight="1" x14ac:dyDescent="0.2">
      <c r="A93" s="87" t="s">
        <v>347</v>
      </c>
      <c r="B93" s="88"/>
      <c r="C93" s="107"/>
      <c r="D93" s="108"/>
      <c r="E93" s="109"/>
      <c r="F93" s="110"/>
      <c r="G93" s="110"/>
      <c r="H93" s="92">
        <f t="shared" si="2"/>
        <v>0</v>
      </c>
      <c r="I93" s="93"/>
      <c r="J93" s="94">
        <f t="shared" si="3"/>
        <v>0</v>
      </c>
      <c r="K93" s="95"/>
      <c r="L93" s="95"/>
      <c r="M93" s="95"/>
      <c r="N93" s="95"/>
      <c r="O93" s="95"/>
      <c r="P93" s="95"/>
      <c r="Q93" s="95"/>
      <c r="R93" s="95"/>
      <c r="S93" s="95"/>
    </row>
    <row r="94" spans="1:19" s="4" customFormat="1" ht="30" customHeight="1" x14ac:dyDescent="0.2">
      <c r="A94" s="87" t="s">
        <v>348</v>
      </c>
      <c r="B94" s="88"/>
      <c r="C94" s="107"/>
      <c r="D94" s="108"/>
      <c r="E94" s="109"/>
      <c r="F94" s="110"/>
      <c r="G94" s="110"/>
      <c r="H94" s="92">
        <f t="shared" si="2"/>
        <v>0</v>
      </c>
      <c r="I94" s="93"/>
      <c r="J94" s="94">
        <f t="shared" si="3"/>
        <v>0</v>
      </c>
      <c r="K94" s="95"/>
      <c r="L94" s="95"/>
      <c r="M94" s="95"/>
      <c r="N94" s="95"/>
      <c r="O94" s="95"/>
      <c r="P94" s="95"/>
      <c r="Q94" s="95"/>
      <c r="R94" s="95"/>
      <c r="S94" s="95"/>
    </row>
    <row r="95" spans="1:19" s="4" customFormat="1" ht="30" customHeight="1" x14ac:dyDescent="0.2">
      <c r="A95" s="87" t="s">
        <v>349</v>
      </c>
      <c r="B95" s="88"/>
      <c r="C95" s="107"/>
      <c r="D95" s="108"/>
      <c r="E95" s="109"/>
      <c r="F95" s="110"/>
      <c r="G95" s="110"/>
      <c r="H95" s="92">
        <f t="shared" si="2"/>
        <v>0</v>
      </c>
      <c r="I95" s="93"/>
      <c r="J95" s="94">
        <f t="shared" si="3"/>
        <v>0</v>
      </c>
      <c r="K95" s="95"/>
      <c r="L95" s="95"/>
      <c r="M95" s="95"/>
      <c r="N95" s="95"/>
      <c r="O95" s="95"/>
      <c r="P95" s="95"/>
      <c r="Q95" s="95"/>
      <c r="R95" s="95"/>
      <c r="S95" s="95"/>
    </row>
    <row r="96" spans="1:19" s="4" customFormat="1" ht="30" customHeight="1" x14ac:dyDescent="0.2">
      <c r="A96" s="87" t="s">
        <v>350</v>
      </c>
      <c r="B96" s="88"/>
      <c r="C96" s="107"/>
      <c r="D96" s="108"/>
      <c r="E96" s="109"/>
      <c r="F96" s="110"/>
      <c r="G96" s="110"/>
      <c r="H96" s="92">
        <f t="shared" si="2"/>
        <v>0</v>
      </c>
      <c r="I96" s="93"/>
      <c r="J96" s="94">
        <f t="shared" si="3"/>
        <v>0</v>
      </c>
      <c r="K96" s="95"/>
      <c r="L96" s="95"/>
      <c r="M96" s="95"/>
      <c r="N96" s="95"/>
      <c r="O96" s="95"/>
      <c r="P96" s="95"/>
      <c r="Q96" s="95"/>
      <c r="R96" s="95"/>
      <c r="S96" s="95"/>
    </row>
    <row r="97" spans="1:19" s="4" customFormat="1" ht="30" customHeight="1" x14ac:dyDescent="0.2">
      <c r="A97" s="87" t="s">
        <v>351</v>
      </c>
      <c r="B97" s="88"/>
      <c r="C97" s="107"/>
      <c r="D97" s="108"/>
      <c r="E97" s="109"/>
      <c r="F97" s="110"/>
      <c r="G97" s="110"/>
      <c r="H97" s="92">
        <f t="shared" si="2"/>
        <v>0</v>
      </c>
      <c r="I97" s="93"/>
      <c r="J97" s="94">
        <f t="shared" si="3"/>
        <v>0</v>
      </c>
      <c r="K97" s="95"/>
      <c r="L97" s="95"/>
      <c r="M97" s="95"/>
      <c r="N97" s="95"/>
      <c r="O97" s="95"/>
      <c r="P97" s="95"/>
      <c r="Q97" s="95"/>
      <c r="R97" s="95"/>
      <c r="S97" s="95"/>
    </row>
    <row r="98" spans="1:19" s="4" customFormat="1" ht="30" customHeight="1" x14ac:dyDescent="0.2">
      <c r="A98" s="87" t="s">
        <v>352</v>
      </c>
      <c r="B98" s="88"/>
      <c r="C98" s="107"/>
      <c r="D98" s="108"/>
      <c r="E98" s="109"/>
      <c r="F98" s="110"/>
      <c r="G98" s="110"/>
      <c r="H98" s="92">
        <f t="shared" si="2"/>
        <v>0</v>
      </c>
      <c r="I98" s="93"/>
      <c r="J98" s="94">
        <f t="shared" si="3"/>
        <v>0</v>
      </c>
      <c r="K98" s="95"/>
      <c r="L98" s="95"/>
      <c r="M98" s="95"/>
      <c r="N98" s="95"/>
      <c r="O98" s="95"/>
      <c r="P98" s="95"/>
      <c r="Q98" s="95"/>
      <c r="R98" s="95"/>
      <c r="S98" s="95"/>
    </row>
    <row r="99" spans="1:19" s="4" customFormat="1" ht="30" customHeight="1" x14ac:dyDescent="0.2">
      <c r="A99" s="87" t="s">
        <v>353</v>
      </c>
      <c r="B99" s="88"/>
      <c r="C99" s="107"/>
      <c r="D99" s="108"/>
      <c r="E99" s="109"/>
      <c r="F99" s="110"/>
      <c r="G99" s="110"/>
      <c r="H99" s="92">
        <f t="shared" si="2"/>
        <v>0</v>
      </c>
      <c r="I99" s="93"/>
      <c r="J99" s="94">
        <f t="shared" si="3"/>
        <v>0</v>
      </c>
      <c r="K99" s="95"/>
      <c r="L99" s="95"/>
      <c r="M99" s="95"/>
      <c r="N99" s="95"/>
      <c r="O99" s="95"/>
      <c r="P99" s="95"/>
      <c r="Q99" s="95"/>
      <c r="R99" s="95"/>
      <c r="S99" s="95"/>
    </row>
    <row r="100" spans="1:19" s="4" customFormat="1" ht="30" customHeight="1" x14ac:dyDescent="0.2">
      <c r="A100" s="87" t="s">
        <v>354</v>
      </c>
      <c r="B100" s="88"/>
      <c r="C100" s="107"/>
      <c r="D100" s="108"/>
      <c r="E100" s="109"/>
      <c r="F100" s="110"/>
      <c r="G100" s="110"/>
      <c r="H100" s="92">
        <f t="shared" si="2"/>
        <v>0</v>
      </c>
      <c r="I100" s="93"/>
      <c r="J100" s="94">
        <f t="shared" si="3"/>
        <v>0</v>
      </c>
      <c r="K100" s="95"/>
      <c r="L100" s="95"/>
      <c r="M100" s="95"/>
      <c r="N100" s="95"/>
      <c r="O100" s="95"/>
      <c r="P100" s="95"/>
      <c r="Q100" s="95"/>
      <c r="R100" s="95"/>
      <c r="S100" s="95"/>
    </row>
    <row r="101" spans="1:19" s="4" customFormat="1" ht="30" customHeight="1" x14ac:dyDescent="0.2">
      <c r="A101" s="87" t="s">
        <v>355</v>
      </c>
      <c r="B101" s="88"/>
      <c r="C101" s="107"/>
      <c r="D101" s="108"/>
      <c r="E101" s="109"/>
      <c r="F101" s="110"/>
      <c r="G101" s="110"/>
      <c r="H101" s="92">
        <f t="shared" si="2"/>
        <v>0</v>
      </c>
      <c r="I101" s="93"/>
      <c r="J101" s="94">
        <f t="shared" si="3"/>
        <v>0</v>
      </c>
      <c r="K101" s="95"/>
      <c r="L101" s="95"/>
      <c r="M101" s="95"/>
      <c r="N101" s="95"/>
      <c r="O101" s="95"/>
      <c r="P101" s="95"/>
      <c r="Q101" s="95"/>
      <c r="R101" s="95"/>
      <c r="S101" s="95"/>
    </row>
    <row r="102" spans="1:19" s="4" customFormat="1" ht="30" customHeight="1" x14ac:dyDescent="0.2">
      <c r="A102" s="87" t="s">
        <v>356</v>
      </c>
      <c r="B102" s="88"/>
      <c r="C102" s="107"/>
      <c r="D102" s="108"/>
      <c r="E102" s="109"/>
      <c r="F102" s="110"/>
      <c r="G102" s="110"/>
      <c r="H102" s="92">
        <f t="shared" si="2"/>
        <v>0</v>
      </c>
      <c r="I102" s="93"/>
      <c r="J102" s="94">
        <f t="shared" si="3"/>
        <v>0</v>
      </c>
      <c r="K102" s="95"/>
      <c r="L102" s="95"/>
      <c r="M102" s="95"/>
      <c r="N102" s="95"/>
      <c r="O102" s="95"/>
      <c r="P102" s="95"/>
      <c r="Q102" s="95"/>
      <c r="R102" s="95"/>
      <c r="S102" s="95"/>
    </row>
    <row r="103" spans="1:19" s="4" customFormat="1" ht="30" customHeight="1" x14ac:dyDescent="0.2">
      <c r="A103" s="87" t="s">
        <v>357</v>
      </c>
      <c r="B103" s="88"/>
      <c r="C103" s="107"/>
      <c r="D103" s="108"/>
      <c r="E103" s="109"/>
      <c r="F103" s="110"/>
      <c r="G103" s="110"/>
      <c r="H103" s="92">
        <f t="shared" si="2"/>
        <v>0</v>
      </c>
      <c r="I103" s="93"/>
      <c r="J103" s="94">
        <f t="shared" si="3"/>
        <v>0</v>
      </c>
      <c r="K103" s="95"/>
      <c r="L103" s="95"/>
      <c r="M103" s="95"/>
      <c r="N103" s="95"/>
      <c r="O103" s="95"/>
      <c r="P103" s="95"/>
      <c r="Q103" s="95"/>
      <c r="R103" s="95"/>
      <c r="S103" s="95"/>
    </row>
  </sheetData>
  <sheetProtection algorithmName="SHA-512" hashValue="to7wgeJB2CadKmGHf7yLN6BI3iFb44t0lKgQGFbeXvE7V0JRNUx4MLZzkM6U6l9fbuYLfXXMJqy2sK82Fimvlw==" saltValue="5wp1b/CmfvNztD6uTHkYsw=="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EF5A67F8-E25F-4D83-B896-4516CBC815BA}">
            <xm:f>Cover!$C$11</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'DROP-DOWNS'!$F$2:$F$15</xm:f>
          </x14:formula1>
          <xm:sqref>B5:B103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79998168889431442"/>
  </sheetPr>
  <dimension ref="A1:W95"/>
  <sheetViews>
    <sheetView showGridLines="0" zoomScale="90" zoomScaleNormal="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8" width="11.85546875" style="11" customWidth="1"/>
    <col min="9" max="9" width="12.85546875" style="11" bestFit="1" customWidth="1"/>
    <col min="10"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15.7109375" hidden="1" customWidth="1"/>
    <col min="21" max="21" width="27.5703125" hidden="1" customWidth="1"/>
    <col min="22" max="22" width="4.28515625" hidden="1" customWidth="1"/>
    <col min="23" max="23" width="0"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row>
    <row r="3" spans="1:22" ht="29.45" customHeight="1" x14ac:dyDescent="0.3">
      <c r="A3" s="114"/>
      <c r="B3" s="407" t="s">
        <v>589</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hidden="1" customHeight="1" x14ac:dyDescent="0.3">
      <c r="A5" s="114"/>
      <c r="B5" s="428" t="s">
        <v>423</v>
      </c>
      <c r="C5" s="429"/>
      <c r="D5" s="430"/>
      <c r="E5" s="113">
        <f>Cover!C7</f>
        <v>0</v>
      </c>
      <c r="F5" s="114"/>
      <c r="G5" s="114"/>
      <c r="H5" s="114"/>
      <c r="I5" s="114"/>
      <c r="J5" s="114"/>
      <c r="K5" s="114"/>
      <c r="L5" s="114"/>
      <c r="M5" s="114"/>
      <c r="N5" s="114"/>
      <c r="O5" s="114"/>
      <c r="P5" s="114"/>
      <c r="Q5" s="114"/>
      <c r="R5" s="114"/>
      <c r="S5" s="114"/>
      <c r="T5" s="114"/>
      <c r="U5" s="114"/>
      <c r="V5" s="114"/>
    </row>
    <row r="6" spans="1:22" ht="8.25" hidden="1" customHeight="1" x14ac:dyDescent="0.3">
      <c r="A6" s="114"/>
      <c r="B6" s="114"/>
      <c r="C6" s="114"/>
      <c r="E6" s="114"/>
      <c r="F6" s="114"/>
      <c r="G6" s="114"/>
      <c r="H6" s="114"/>
      <c r="I6" s="114"/>
      <c r="J6" s="114"/>
      <c r="K6" s="114"/>
      <c r="L6" s="114"/>
      <c r="M6" s="114"/>
      <c r="N6" s="114"/>
      <c r="O6" s="114"/>
      <c r="P6" s="114"/>
      <c r="Q6" s="114"/>
      <c r="R6" s="114"/>
      <c r="S6" s="114"/>
      <c r="T6" s="114"/>
      <c r="U6" s="114"/>
      <c r="V6" s="114"/>
    </row>
    <row r="7" spans="1:22" ht="21" hidden="1" customHeight="1" x14ac:dyDescent="0.3">
      <c r="A7" s="114"/>
      <c r="B7" s="428" t="s">
        <v>424</v>
      </c>
      <c r="C7" s="429"/>
      <c r="D7" s="430"/>
      <c r="E7" s="113">
        <f>Cover!C12</f>
        <v>0</v>
      </c>
      <c r="F7" s="114"/>
      <c r="G7" s="114"/>
      <c r="H7" s="114"/>
      <c r="I7" s="114"/>
      <c r="J7" s="114"/>
      <c r="K7" s="114"/>
      <c r="L7" s="114"/>
      <c r="M7" s="114"/>
      <c r="N7" s="114"/>
      <c r="O7" s="114"/>
      <c r="P7" s="114"/>
      <c r="Q7" s="114"/>
      <c r="R7" s="114"/>
      <c r="S7" s="114"/>
      <c r="T7" s="114"/>
      <c r="U7" s="114"/>
      <c r="V7" s="114"/>
    </row>
    <row r="8" spans="1:22" ht="8.25" hidden="1" customHeight="1" x14ac:dyDescent="0.3">
      <c r="A8" s="114"/>
      <c r="B8" s="114"/>
      <c r="C8" s="114"/>
      <c r="E8" s="114"/>
      <c r="F8" s="114"/>
      <c r="G8" s="114"/>
      <c r="H8" s="114"/>
      <c r="I8" s="114"/>
      <c r="J8" s="114"/>
      <c r="K8" s="114"/>
      <c r="L8" s="114"/>
      <c r="M8" s="114"/>
      <c r="N8" s="114"/>
      <c r="O8" s="114"/>
      <c r="P8" s="114"/>
      <c r="Q8" s="114"/>
      <c r="R8" s="114"/>
      <c r="S8" s="114"/>
      <c r="T8" s="114"/>
      <c r="U8" s="114"/>
      <c r="V8" s="114"/>
    </row>
    <row r="9" spans="1:22" ht="21" hidden="1" customHeight="1" x14ac:dyDescent="0.3">
      <c r="A9" s="114"/>
      <c r="B9" s="428" t="s">
        <v>425</v>
      </c>
      <c r="C9" s="429"/>
      <c r="D9" s="430"/>
      <c r="E9" s="113">
        <f>E5+E7</f>
        <v>0</v>
      </c>
      <c r="F9" s="114"/>
      <c r="G9" s="114"/>
      <c r="H9" s="114"/>
      <c r="I9" s="114"/>
      <c r="J9" s="114"/>
      <c r="K9" s="114"/>
      <c r="L9" s="114"/>
      <c r="M9" s="114"/>
      <c r="N9" s="114"/>
      <c r="O9" s="114"/>
      <c r="P9" s="114"/>
      <c r="Q9" s="114"/>
      <c r="R9" s="114"/>
      <c r="S9" s="114"/>
      <c r="T9" s="114"/>
      <c r="U9" s="114"/>
      <c r="V9" s="114"/>
    </row>
    <row r="10" spans="1:22" ht="8.25" hidden="1" customHeight="1" x14ac:dyDescent="0.3">
      <c r="A10" s="114"/>
      <c r="B10" s="114"/>
      <c r="C10" s="114"/>
      <c r="D10" s="114"/>
      <c r="E10" s="114"/>
      <c r="F10" s="114"/>
      <c r="G10" s="114"/>
      <c r="H10" s="114"/>
      <c r="I10" s="114"/>
      <c r="J10" s="114"/>
      <c r="K10" s="114"/>
      <c r="L10" s="114"/>
      <c r="M10" s="114"/>
      <c r="N10" s="114"/>
      <c r="O10" s="114"/>
      <c r="P10" s="114"/>
      <c r="Q10" s="114"/>
      <c r="R10" s="114"/>
      <c r="S10" s="114"/>
      <c r="T10" s="114"/>
      <c r="U10" s="114"/>
      <c r="V10" s="114"/>
    </row>
    <row r="11" spans="1:22" x14ac:dyDescent="0.3">
      <c r="A11" s="114"/>
      <c r="B11" s="410" t="s">
        <v>120</v>
      </c>
      <c r="C11" s="410"/>
      <c r="D11" s="275"/>
      <c r="E11" s="114"/>
      <c r="F11" s="114"/>
      <c r="G11" s="114"/>
      <c r="H11" s="114"/>
      <c r="I11" s="114"/>
      <c r="J11" s="114"/>
      <c r="K11" s="114"/>
      <c r="L11" s="114"/>
      <c r="M11" s="114"/>
      <c r="N11" s="114"/>
      <c r="O11" s="114"/>
      <c r="P11" s="114"/>
      <c r="Q11" s="114"/>
      <c r="R11" s="114"/>
      <c r="S11" s="114"/>
      <c r="T11" s="114"/>
      <c r="U11" s="114"/>
      <c r="V11" s="114"/>
    </row>
    <row r="12" spans="1:22" ht="9" customHeight="1"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15.75" customHeight="1" x14ac:dyDescent="0.3">
      <c r="A13" s="114"/>
      <c r="B13" s="411" t="s">
        <v>45</v>
      </c>
      <c r="C13" s="412"/>
      <c r="D13" s="412"/>
      <c r="E13" s="412"/>
      <c r="F13" s="412"/>
      <c r="G13" s="412"/>
      <c r="H13" s="412"/>
      <c r="I13" s="412"/>
      <c r="J13" s="412"/>
      <c r="K13" s="412"/>
      <c r="L13" s="412"/>
      <c r="M13" s="412"/>
      <c r="N13" s="412"/>
      <c r="O13" s="412"/>
      <c r="P13" s="412"/>
      <c r="Q13" s="412"/>
      <c r="R13" s="413"/>
      <c r="S13" s="114"/>
      <c r="T13" s="114"/>
      <c r="U13" s="114"/>
      <c r="V13" s="114"/>
    </row>
    <row r="14" spans="1:22" ht="42.75" x14ac:dyDescent="0.3">
      <c r="A14" s="114"/>
      <c r="B14" s="425" t="s">
        <v>46</v>
      </c>
      <c r="C14" s="426"/>
      <c r="D14" s="425" t="s">
        <v>47</v>
      </c>
      <c r="E14" s="427"/>
      <c r="F14" s="427"/>
      <c r="G14" s="426"/>
      <c r="H14" s="118" t="s">
        <v>115</v>
      </c>
      <c r="I14" s="118" t="s">
        <v>117</v>
      </c>
      <c r="J14" s="118" t="s">
        <v>118</v>
      </c>
      <c r="K14" s="118"/>
      <c r="L14" s="119" t="s">
        <v>48</v>
      </c>
      <c r="M14" s="119" t="s">
        <v>49</v>
      </c>
      <c r="N14" s="119" t="s">
        <v>1</v>
      </c>
      <c r="O14" s="119" t="s">
        <v>76</v>
      </c>
      <c r="P14" s="119" t="s">
        <v>4</v>
      </c>
      <c r="Q14" s="119" t="s">
        <v>119</v>
      </c>
      <c r="R14" s="119" t="s">
        <v>50</v>
      </c>
      <c r="S14" s="114"/>
      <c r="T14" s="114"/>
      <c r="U14" s="114"/>
      <c r="V14" s="114"/>
    </row>
    <row r="15" spans="1:22" s="13" customFormat="1" ht="78.599999999999994" customHeight="1" x14ac:dyDescent="0.3">
      <c r="A15" s="114"/>
      <c r="B15" s="414"/>
      <c r="C15" s="415"/>
      <c r="D15" s="416"/>
      <c r="E15" s="417"/>
      <c r="F15" s="417"/>
      <c r="G15" s="418"/>
      <c r="H15" s="120"/>
      <c r="I15" s="120"/>
      <c r="J15" s="120"/>
      <c r="K15" s="118"/>
      <c r="L15" s="121"/>
      <c r="M15" s="122"/>
      <c r="N15" s="381" t="e">
        <f>L15/$D$11</f>
        <v>#DIV/0!</v>
      </c>
      <c r="O15" s="124">
        <f>L15*M15</f>
        <v>0</v>
      </c>
      <c r="P15" s="125"/>
      <c r="Q15" s="124">
        <f>O15*P15</f>
        <v>0</v>
      </c>
      <c r="R15" s="126">
        <f>ROUND(O15,0)</f>
        <v>0</v>
      </c>
      <c r="S15" s="114"/>
      <c r="T15" s="114"/>
      <c r="U15" s="114"/>
      <c r="V15" s="114"/>
    </row>
    <row r="16" spans="1:22" s="13" customFormat="1" ht="78.599999999999994" customHeight="1" x14ac:dyDescent="0.3">
      <c r="A16" s="114"/>
      <c r="B16" s="414"/>
      <c r="C16" s="415"/>
      <c r="D16" s="416"/>
      <c r="E16" s="417"/>
      <c r="F16" s="417"/>
      <c r="G16" s="418"/>
      <c r="H16" s="120"/>
      <c r="I16" s="120"/>
      <c r="J16" s="120"/>
      <c r="K16" s="118"/>
      <c r="L16" s="121"/>
      <c r="M16" s="122"/>
      <c r="N16" s="381" t="e">
        <f t="shared" ref="N16:N17" si="0">L16/$D$11</f>
        <v>#DIV/0!</v>
      </c>
      <c r="O16" s="124">
        <f>L16*M16</f>
        <v>0</v>
      </c>
      <c r="P16" s="125"/>
      <c r="Q16" s="124">
        <f>O16*P16</f>
        <v>0</v>
      </c>
      <c r="R16" s="126">
        <f t="shared" ref="R16:R17" si="1">ROUND(O16,0)</f>
        <v>0</v>
      </c>
      <c r="S16" s="114"/>
      <c r="T16" s="114"/>
      <c r="U16" s="114"/>
      <c r="V16" s="114"/>
    </row>
    <row r="17" spans="1:23" s="13" customFormat="1" ht="78.599999999999994" customHeight="1" x14ac:dyDescent="0.3">
      <c r="A17" s="114"/>
      <c r="B17" s="414"/>
      <c r="C17" s="415"/>
      <c r="D17" s="416"/>
      <c r="E17" s="417"/>
      <c r="F17" s="417"/>
      <c r="G17" s="418"/>
      <c r="H17" s="120"/>
      <c r="I17" s="120"/>
      <c r="J17" s="120"/>
      <c r="K17" s="118"/>
      <c r="L17" s="121"/>
      <c r="M17" s="122"/>
      <c r="N17" s="381" t="e">
        <f t="shared" si="0"/>
        <v>#DIV/0!</v>
      </c>
      <c r="O17" s="124">
        <f>L17*M17</f>
        <v>0</v>
      </c>
      <c r="P17" s="125"/>
      <c r="Q17" s="124">
        <f>O17*P17</f>
        <v>0</v>
      </c>
      <c r="R17" s="126">
        <f t="shared" si="1"/>
        <v>0</v>
      </c>
      <c r="S17" s="114"/>
      <c r="T17" s="114" t="s">
        <v>386</v>
      </c>
      <c r="U17" s="114"/>
      <c r="V17" s="114"/>
    </row>
    <row r="18" spans="1:23" ht="18.600000000000001" customHeight="1" x14ac:dyDescent="0.3">
      <c r="A18" s="114"/>
      <c r="B18" s="419" t="s">
        <v>363</v>
      </c>
      <c r="C18" s="420"/>
      <c r="D18" s="420"/>
      <c r="E18" s="420"/>
      <c r="F18" s="420"/>
      <c r="G18" s="420"/>
      <c r="H18" s="420"/>
      <c r="I18" s="420"/>
      <c r="J18" s="420"/>
      <c r="K18" s="420"/>
      <c r="L18" s="420"/>
      <c r="M18" s="420"/>
      <c r="N18" s="420"/>
      <c r="O18" s="420"/>
      <c r="P18" s="421"/>
      <c r="Q18" s="116">
        <f>SUM(Q15:Q17)</f>
        <v>0</v>
      </c>
      <c r="R18" s="128">
        <f>SUM(R15:R17)</f>
        <v>0</v>
      </c>
      <c r="S18" s="114"/>
      <c r="T18" s="114">
        <f>R18+Q18</f>
        <v>0</v>
      </c>
      <c r="U18" s="114"/>
      <c r="V18" s="114"/>
      <c r="W18" s="191"/>
    </row>
    <row r="19" spans="1:23" ht="15.75" customHeight="1" x14ac:dyDescent="0.3">
      <c r="A19" s="114"/>
      <c r="B19" s="411" t="s">
        <v>51</v>
      </c>
      <c r="C19" s="412"/>
      <c r="D19" s="412"/>
      <c r="E19" s="412"/>
      <c r="F19" s="412"/>
      <c r="G19" s="412"/>
      <c r="H19" s="412"/>
      <c r="I19" s="412"/>
      <c r="J19" s="412"/>
      <c r="K19" s="412"/>
      <c r="L19" s="412"/>
      <c r="M19" s="412"/>
      <c r="N19" s="412"/>
      <c r="O19" s="412"/>
      <c r="P19" s="412"/>
      <c r="Q19" s="412"/>
      <c r="R19" s="413"/>
      <c r="S19" s="114"/>
      <c r="T19" s="114"/>
      <c r="U19" s="114"/>
      <c r="V19" s="114"/>
    </row>
    <row r="20" spans="1:23" ht="66" customHeight="1" x14ac:dyDescent="0.3">
      <c r="A20" s="114"/>
      <c r="B20" s="425" t="s">
        <v>46</v>
      </c>
      <c r="C20" s="426"/>
      <c r="D20" s="422" t="s">
        <v>52</v>
      </c>
      <c r="E20" s="423"/>
      <c r="F20" s="423"/>
      <c r="G20" s="424"/>
      <c r="H20" s="119" t="s">
        <v>115</v>
      </c>
      <c r="I20" s="118" t="s">
        <v>117</v>
      </c>
      <c r="J20" s="118" t="s">
        <v>118</v>
      </c>
      <c r="K20" s="127" t="s">
        <v>116</v>
      </c>
      <c r="L20" s="119" t="s">
        <v>48</v>
      </c>
      <c r="M20" s="119" t="s">
        <v>49</v>
      </c>
      <c r="N20" s="119" t="s">
        <v>1</v>
      </c>
      <c r="O20" s="119" t="s">
        <v>76</v>
      </c>
      <c r="P20" s="119" t="s">
        <v>4</v>
      </c>
      <c r="Q20" s="119" t="s">
        <v>36</v>
      </c>
      <c r="R20" s="119" t="s">
        <v>121</v>
      </c>
      <c r="S20" s="114"/>
      <c r="T20" s="114"/>
      <c r="U20" s="114"/>
      <c r="V20" s="114"/>
    </row>
    <row r="21" spans="1:23" s="13" customFormat="1" ht="60" customHeight="1" x14ac:dyDescent="0.3">
      <c r="A21" s="114"/>
      <c r="B21" s="414"/>
      <c r="C21" s="415"/>
      <c r="D21" s="416"/>
      <c r="E21" s="417"/>
      <c r="F21" s="417"/>
      <c r="G21" s="418"/>
      <c r="H21" s="120"/>
      <c r="I21" s="120"/>
      <c r="J21" s="120"/>
      <c r="K21" s="120"/>
      <c r="L21" s="121"/>
      <c r="M21" s="122"/>
      <c r="N21" s="381" t="e">
        <f t="shared" ref="N21:N24" si="2">L21/$D$11</f>
        <v>#DIV/0!</v>
      </c>
      <c r="O21" s="124">
        <f t="shared" ref="O21:O27" si="3">L21*M21</f>
        <v>0</v>
      </c>
      <c r="P21" s="125"/>
      <c r="Q21" s="129">
        <f t="shared" ref="Q21:Q27" si="4">O21*P21</f>
        <v>0</v>
      </c>
      <c r="R21" s="126">
        <f t="shared" ref="R21:R22" si="5">ROUND(O21,0)</f>
        <v>0</v>
      </c>
      <c r="S21" s="114"/>
      <c r="T21" s="114"/>
      <c r="U21" s="114"/>
      <c r="V21" s="114"/>
    </row>
    <row r="22" spans="1:23" s="13" customFormat="1" ht="60" customHeight="1" x14ac:dyDescent="0.3">
      <c r="A22" s="114"/>
      <c r="B22" s="414"/>
      <c r="C22" s="415"/>
      <c r="D22" s="416"/>
      <c r="E22" s="417"/>
      <c r="F22" s="417"/>
      <c r="G22" s="418"/>
      <c r="H22" s="120"/>
      <c r="I22" s="120"/>
      <c r="J22" s="120"/>
      <c r="K22" s="120"/>
      <c r="L22" s="121"/>
      <c r="M22" s="122"/>
      <c r="N22" s="381" t="e">
        <f t="shared" si="2"/>
        <v>#DIV/0!</v>
      </c>
      <c r="O22" s="124">
        <f t="shared" si="3"/>
        <v>0</v>
      </c>
      <c r="P22" s="125"/>
      <c r="Q22" s="129">
        <f t="shared" si="4"/>
        <v>0</v>
      </c>
      <c r="R22" s="126">
        <f t="shared" si="5"/>
        <v>0</v>
      </c>
      <c r="S22" s="114"/>
      <c r="T22" s="114"/>
      <c r="U22" s="114"/>
      <c r="V22" s="114"/>
    </row>
    <row r="23" spans="1:23" s="13" customFormat="1" ht="60" customHeight="1" x14ac:dyDescent="0.3">
      <c r="A23" s="114"/>
      <c r="B23" s="414"/>
      <c r="C23" s="415"/>
      <c r="D23" s="416"/>
      <c r="E23" s="417"/>
      <c r="F23" s="417"/>
      <c r="G23" s="418"/>
      <c r="H23" s="120"/>
      <c r="I23" s="120"/>
      <c r="J23" s="120"/>
      <c r="K23" s="120"/>
      <c r="L23" s="121"/>
      <c r="M23" s="122"/>
      <c r="N23" s="381" t="e">
        <f t="shared" si="2"/>
        <v>#DIV/0!</v>
      </c>
      <c r="O23" s="124">
        <f t="shared" si="3"/>
        <v>0</v>
      </c>
      <c r="P23" s="125"/>
      <c r="Q23" s="129">
        <f t="shared" si="4"/>
        <v>0</v>
      </c>
      <c r="R23" s="126">
        <f>ROUND(O23,0)</f>
        <v>0</v>
      </c>
      <c r="S23" s="114"/>
      <c r="T23" s="114"/>
      <c r="U23" s="114"/>
      <c r="V23" s="114"/>
    </row>
    <row r="24" spans="1:23" s="13" customFormat="1" ht="60" customHeight="1" x14ac:dyDescent="0.3">
      <c r="A24" s="114"/>
      <c r="B24" s="414"/>
      <c r="C24" s="415"/>
      <c r="D24" s="416"/>
      <c r="E24" s="417"/>
      <c r="F24" s="417"/>
      <c r="G24" s="418"/>
      <c r="H24" s="120"/>
      <c r="I24" s="120"/>
      <c r="J24" s="120"/>
      <c r="K24" s="120"/>
      <c r="L24" s="121"/>
      <c r="M24" s="122"/>
      <c r="N24" s="381" t="e">
        <f t="shared" si="2"/>
        <v>#DIV/0!</v>
      </c>
      <c r="O24" s="124">
        <f t="shared" si="3"/>
        <v>0</v>
      </c>
      <c r="P24" s="125"/>
      <c r="Q24" s="129">
        <f t="shared" si="4"/>
        <v>0</v>
      </c>
      <c r="R24" s="126">
        <f>ROUND(O24,0)</f>
        <v>0</v>
      </c>
      <c r="S24" s="114"/>
      <c r="T24" s="114"/>
      <c r="U24" s="114"/>
      <c r="V24" s="114"/>
    </row>
    <row r="25" spans="1:23" s="13" customFormat="1" ht="60" customHeight="1" x14ac:dyDescent="0.3">
      <c r="A25" s="114"/>
      <c r="B25" s="414"/>
      <c r="C25" s="415"/>
      <c r="D25" s="416"/>
      <c r="E25" s="417"/>
      <c r="F25" s="417"/>
      <c r="G25" s="418"/>
      <c r="H25" s="120"/>
      <c r="I25" s="120"/>
      <c r="J25" s="120"/>
      <c r="K25" s="120"/>
      <c r="L25" s="121"/>
      <c r="M25" s="122"/>
      <c r="N25" s="381" t="e">
        <f t="shared" ref="N25:N27" si="6">L25/$D$11</f>
        <v>#DIV/0!</v>
      </c>
      <c r="O25" s="124">
        <f t="shared" si="3"/>
        <v>0</v>
      </c>
      <c r="P25" s="125"/>
      <c r="Q25" s="129">
        <f t="shared" si="4"/>
        <v>0</v>
      </c>
      <c r="R25" s="126">
        <f>ROUND(O25,0)</f>
        <v>0</v>
      </c>
      <c r="S25" s="114"/>
      <c r="T25" s="114"/>
      <c r="U25" s="114"/>
      <c r="V25" s="114"/>
    </row>
    <row r="26" spans="1:23" s="13" customFormat="1" ht="60" customHeight="1" x14ac:dyDescent="0.3">
      <c r="A26" s="114"/>
      <c r="B26" s="414"/>
      <c r="C26" s="415"/>
      <c r="D26" s="416"/>
      <c r="E26" s="417"/>
      <c r="F26" s="417"/>
      <c r="G26" s="418"/>
      <c r="H26" s="120"/>
      <c r="I26" s="120"/>
      <c r="J26" s="120"/>
      <c r="K26" s="120"/>
      <c r="L26" s="121"/>
      <c r="M26" s="122"/>
      <c r="N26" s="381" t="e">
        <f t="shared" si="6"/>
        <v>#DIV/0!</v>
      </c>
      <c r="O26" s="124">
        <f t="shared" si="3"/>
        <v>0</v>
      </c>
      <c r="P26" s="125"/>
      <c r="Q26" s="129">
        <f t="shared" si="4"/>
        <v>0</v>
      </c>
      <c r="R26" s="126">
        <f>ROUND(O26,0)</f>
        <v>0</v>
      </c>
      <c r="S26" s="114"/>
      <c r="T26" s="114"/>
      <c r="U26" s="114"/>
      <c r="V26" s="114"/>
    </row>
    <row r="27" spans="1:23" s="13" customFormat="1" ht="60" customHeight="1" x14ac:dyDescent="0.3">
      <c r="A27" s="114"/>
      <c r="B27" s="414"/>
      <c r="C27" s="415"/>
      <c r="D27" s="416"/>
      <c r="E27" s="417"/>
      <c r="F27" s="417"/>
      <c r="G27" s="418"/>
      <c r="H27" s="120"/>
      <c r="I27" s="120"/>
      <c r="J27" s="120"/>
      <c r="K27" s="120"/>
      <c r="L27" s="121"/>
      <c r="M27" s="122"/>
      <c r="N27" s="381" t="e">
        <f t="shared" si="6"/>
        <v>#DIV/0!</v>
      </c>
      <c r="O27" s="124">
        <f t="shared" si="3"/>
        <v>0</v>
      </c>
      <c r="P27" s="125"/>
      <c r="Q27" s="129">
        <f t="shared" si="4"/>
        <v>0</v>
      </c>
      <c r="R27" s="126">
        <f>ROUND(O27,0)</f>
        <v>0</v>
      </c>
      <c r="S27" s="114"/>
      <c r="T27" s="114" t="s">
        <v>386</v>
      </c>
      <c r="U27" s="114"/>
      <c r="V27" s="114"/>
    </row>
    <row r="28" spans="1:23" ht="18.600000000000001" customHeight="1" x14ac:dyDescent="0.3">
      <c r="A28" s="114"/>
      <c r="B28" s="419" t="s">
        <v>364</v>
      </c>
      <c r="C28" s="420"/>
      <c r="D28" s="420"/>
      <c r="E28" s="420"/>
      <c r="F28" s="420"/>
      <c r="G28" s="420"/>
      <c r="H28" s="420"/>
      <c r="I28" s="420"/>
      <c r="J28" s="420"/>
      <c r="K28" s="420"/>
      <c r="L28" s="420"/>
      <c r="M28" s="420"/>
      <c r="N28" s="420"/>
      <c r="O28" s="420"/>
      <c r="P28" s="421"/>
      <c r="Q28" s="117">
        <f>SUM(Q21:Q27)</f>
        <v>0</v>
      </c>
      <c r="R28" s="128">
        <f>SUM(R21:R27)</f>
        <v>0</v>
      </c>
      <c r="S28" s="114"/>
      <c r="T28" s="114">
        <f>R28+Q28</f>
        <v>0</v>
      </c>
      <c r="U28" s="114"/>
      <c r="V28" s="114"/>
      <c r="W28" s="191"/>
    </row>
    <row r="29" spans="1:23" ht="15.75" customHeight="1" x14ac:dyDescent="0.3">
      <c r="A29" s="114"/>
      <c r="B29" s="404" t="s">
        <v>53</v>
      </c>
      <c r="C29" s="405"/>
      <c r="D29" s="405"/>
      <c r="E29" s="405"/>
      <c r="F29" s="405"/>
      <c r="G29" s="405"/>
      <c r="H29" s="405"/>
      <c r="I29" s="405"/>
      <c r="J29" s="405"/>
      <c r="K29" s="405"/>
      <c r="L29" s="405"/>
      <c r="M29" s="405"/>
      <c r="N29" s="405"/>
      <c r="O29" s="405"/>
      <c r="P29" s="405"/>
      <c r="Q29" s="405"/>
      <c r="R29" s="406"/>
      <c r="S29" s="114"/>
      <c r="T29" s="114"/>
      <c r="U29" s="114"/>
      <c r="V29" s="114"/>
    </row>
    <row r="30" spans="1:23" ht="49.5" customHeight="1" x14ac:dyDescent="0.3">
      <c r="A30" s="114"/>
      <c r="B30" s="425" t="s">
        <v>46</v>
      </c>
      <c r="C30" s="426"/>
      <c r="D30" s="425" t="s">
        <v>47</v>
      </c>
      <c r="E30" s="427"/>
      <c r="F30" s="427"/>
      <c r="G30" s="427"/>
      <c r="H30" s="425"/>
      <c r="I30" s="427"/>
      <c r="J30" s="427"/>
      <c r="K30" s="426"/>
      <c r="L30" s="119" t="s">
        <v>48</v>
      </c>
      <c r="M30" s="119" t="s">
        <v>49</v>
      </c>
      <c r="N30" s="119" t="s">
        <v>1</v>
      </c>
      <c r="O30" s="119" t="s">
        <v>76</v>
      </c>
      <c r="P30" s="119" t="s">
        <v>4</v>
      </c>
      <c r="Q30" s="119" t="s">
        <v>36</v>
      </c>
      <c r="R30" s="119" t="s">
        <v>50</v>
      </c>
      <c r="S30" s="114"/>
      <c r="T30" s="114"/>
      <c r="U30" s="114"/>
      <c r="V30" s="114"/>
    </row>
    <row r="31" spans="1:23" s="13" customFormat="1" ht="60" customHeight="1" x14ac:dyDescent="0.3">
      <c r="A31" s="114"/>
      <c r="B31" s="416"/>
      <c r="C31" s="418"/>
      <c r="D31" s="416"/>
      <c r="E31" s="417"/>
      <c r="F31" s="417"/>
      <c r="G31" s="418"/>
      <c r="H31" s="435"/>
      <c r="I31" s="436"/>
      <c r="J31" s="436"/>
      <c r="K31" s="437"/>
      <c r="L31" s="131"/>
      <c r="M31" s="122"/>
      <c r="N31" s="381" t="e">
        <f t="shared" ref="N31:N32" si="7">L31/$D$11</f>
        <v>#DIV/0!</v>
      </c>
      <c r="O31" s="124">
        <f t="shared" ref="O31:O32" si="8">L31*M31</f>
        <v>0</v>
      </c>
      <c r="P31" s="133"/>
      <c r="Q31" s="129">
        <f t="shared" ref="Q31:Q32" si="9">O31*P31</f>
        <v>0</v>
      </c>
      <c r="R31" s="126">
        <f t="shared" ref="R31:R32" si="10">ROUND(O31,0)</f>
        <v>0</v>
      </c>
      <c r="S31" s="114"/>
      <c r="T31" s="114"/>
      <c r="U31" s="114"/>
      <c r="V31" s="114"/>
    </row>
    <row r="32" spans="1:23" s="13" customFormat="1" ht="60" customHeight="1" x14ac:dyDescent="0.3">
      <c r="A32" s="114"/>
      <c r="B32" s="416"/>
      <c r="C32" s="418"/>
      <c r="D32" s="416"/>
      <c r="E32" s="417"/>
      <c r="F32" s="417"/>
      <c r="G32" s="418"/>
      <c r="H32" s="435"/>
      <c r="I32" s="436"/>
      <c r="J32" s="436"/>
      <c r="K32" s="437"/>
      <c r="L32" s="131"/>
      <c r="M32" s="122"/>
      <c r="N32" s="381" t="e">
        <f t="shared" si="7"/>
        <v>#DIV/0!</v>
      </c>
      <c r="O32" s="124">
        <f t="shared" si="8"/>
        <v>0</v>
      </c>
      <c r="P32" s="133"/>
      <c r="Q32" s="129">
        <f t="shared" si="9"/>
        <v>0</v>
      </c>
      <c r="R32" s="126">
        <f t="shared" si="10"/>
        <v>0</v>
      </c>
      <c r="S32" s="114"/>
      <c r="T32" s="114" t="s">
        <v>386</v>
      </c>
      <c r="U32" s="114"/>
      <c r="V32" s="114"/>
    </row>
    <row r="33" spans="1:23" ht="18.600000000000001" customHeight="1" x14ac:dyDescent="0.3">
      <c r="A33" s="114"/>
      <c r="B33" s="431" t="s">
        <v>86</v>
      </c>
      <c r="C33" s="432"/>
      <c r="D33" s="432"/>
      <c r="E33" s="432"/>
      <c r="F33" s="432"/>
      <c r="G33" s="432"/>
      <c r="H33" s="432"/>
      <c r="I33" s="432"/>
      <c r="J33" s="432"/>
      <c r="K33" s="432"/>
      <c r="L33" s="432"/>
      <c r="M33" s="432"/>
      <c r="N33" s="432"/>
      <c r="O33" s="432"/>
      <c r="P33" s="433"/>
      <c r="Q33" s="130">
        <f>SUM(Q31:Q32)</f>
        <v>0</v>
      </c>
      <c r="R33" s="134">
        <f>SUM(R31:R32)</f>
        <v>0</v>
      </c>
      <c r="S33" s="114"/>
      <c r="T33" s="114">
        <f>R33+Q33</f>
        <v>0</v>
      </c>
      <c r="U33" s="114"/>
      <c r="V33" s="114"/>
      <c r="W33" s="191"/>
    </row>
    <row r="34" spans="1:23" ht="15.75" customHeight="1" x14ac:dyDescent="0.3">
      <c r="A34" s="114"/>
      <c r="B34" s="404" t="s">
        <v>68</v>
      </c>
      <c r="C34" s="405"/>
      <c r="D34" s="405"/>
      <c r="E34" s="405"/>
      <c r="F34" s="405"/>
      <c r="G34" s="405"/>
      <c r="H34" s="405"/>
      <c r="I34" s="405"/>
      <c r="J34" s="405"/>
      <c r="K34" s="405"/>
      <c r="L34" s="405"/>
      <c r="M34" s="405"/>
      <c r="N34" s="405"/>
      <c r="O34" s="405"/>
      <c r="P34" s="405"/>
      <c r="Q34" s="405"/>
      <c r="R34" s="406"/>
      <c r="S34" s="114"/>
      <c r="T34" s="114"/>
      <c r="U34" s="114"/>
      <c r="V34" s="114"/>
    </row>
    <row r="35" spans="1:23" ht="15.95" customHeight="1" x14ac:dyDescent="0.3">
      <c r="A35" s="114"/>
      <c r="B35" s="434" t="s">
        <v>78</v>
      </c>
      <c r="C35" s="434"/>
      <c r="D35" s="425" t="s">
        <v>77</v>
      </c>
      <c r="E35" s="427"/>
      <c r="F35" s="427"/>
      <c r="G35" s="427"/>
      <c r="H35" s="427"/>
      <c r="I35" s="427"/>
      <c r="J35" s="427"/>
      <c r="K35" s="427"/>
      <c r="L35" s="427"/>
      <c r="M35" s="427"/>
      <c r="N35" s="427"/>
      <c r="O35" s="427"/>
      <c r="P35" s="427"/>
      <c r="Q35" s="118"/>
      <c r="R35" s="119" t="s">
        <v>50</v>
      </c>
      <c r="S35" s="114"/>
      <c r="T35" s="114"/>
      <c r="U35" s="114"/>
      <c r="V35" s="114"/>
    </row>
    <row r="36" spans="1:23" s="13" customFormat="1" ht="30" customHeight="1" x14ac:dyDescent="0.3">
      <c r="A36" s="114"/>
      <c r="B36" s="440"/>
      <c r="C36" s="440"/>
      <c r="D36" s="416"/>
      <c r="E36" s="417"/>
      <c r="F36" s="417"/>
      <c r="G36" s="417"/>
      <c r="H36" s="417"/>
      <c r="I36" s="417"/>
      <c r="J36" s="417"/>
      <c r="K36" s="417"/>
      <c r="L36" s="417"/>
      <c r="M36" s="417"/>
      <c r="N36" s="417"/>
      <c r="O36" s="417"/>
      <c r="P36" s="417"/>
      <c r="Q36" s="137"/>
      <c r="R36" s="138"/>
      <c r="S36" s="114"/>
      <c r="T36" s="114"/>
      <c r="U36" s="114"/>
      <c r="V36" s="114"/>
    </row>
    <row r="37" spans="1:23" s="13" customFormat="1" ht="30" customHeight="1" x14ac:dyDescent="0.3">
      <c r="A37" s="114"/>
      <c r="B37" s="440"/>
      <c r="C37" s="440"/>
      <c r="D37" s="416"/>
      <c r="E37" s="417"/>
      <c r="F37" s="417"/>
      <c r="G37" s="417"/>
      <c r="H37" s="417"/>
      <c r="I37" s="417"/>
      <c r="J37" s="417"/>
      <c r="K37" s="417"/>
      <c r="L37" s="417"/>
      <c r="M37" s="417"/>
      <c r="N37" s="417"/>
      <c r="O37" s="417"/>
      <c r="P37" s="417"/>
      <c r="Q37" s="137"/>
      <c r="R37" s="138"/>
      <c r="S37" s="114"/>
      <c r="T37" s="114"/>
      <c r="U37" s="114"/>
      <c r="V37" s="114"/>
    </row>
    <row r="38" spans="1:23" ht="18.600000000000001" customHeight="1" x14ac:dyDescent="0.3">
      <c r="A38" s="114"/>
      <c r="B38" s="431" t="s">
        <v>56</v>
      </c>
      <c r="C38" s="432"/>
      <c r="D38" s="432"/>
      <c r="E38" s="432"/>
      <c r="F38" s="432"/>
      <c r="G38" s="432"/>
      <c r="H38" s="432"/>
      <c r="I38" s="432"/>
      <c r="J38" s="432"/>
      <c r="K38" s="432"/>
      <c r="L38" s="432"/>
      <c r="M38" s="432"/>
      <c r="N38" s="432"/>
      <c r="O38" s="432"/>
      <c r="P38" s="432"/>
      <c r="Q38" s="433"/>
      <c r="R38" s="134">
        <f>R36+R37</f>
        <v>0</v>
      </c>
      <c r="S38" s="114"/>
      <c r="T38" s="114"/>
      <c r="U38" s="114"/>
      <c r="V38" s="114"/>
    </row>
    <row r="39" spans="1:23" ht="15.75" customHeight="1" x14ac:dyDescent="0.3">
      <c r="A39" s="114"/>
      <c r="B39" s="404" t="s">
        <v>69</v>
      </c>
      <c r="C39" s="405"/>
      <c r="D39" s="405"/>
      <c r="E39" s="405"/>
      <c r="F39" s="405"/>
      <c r="G39" s="405"/>
      <c r="H39" s="405"/>
      <c r="I39" s="405"/>
      <c r="J39" s="405"/>
      <c r="K39" s="405"/>
      <c r="L39" s="405"/>
      <c r="M39" s="405"/>
      <c r="N39" s="405"/>
      <c r="O39" s="405"/>
      <c r="P39" s="405"/>
      <c r="Q39" s="405"/>
      <c r="R39" s="406"/>
      <c r="S39" s="114"/>
      <c r="T39" s="114"/>
      <c r="U39" s="114"/>
      <c r="V39" s="114"/>
    </row>
    <row r="40" spans="1:23" ht="16.5" customHeight="1" x14ac:dyDescent="0.3">
      <c r="A40" s="114"/>
      <c r="B40" s="422"/>
      <c r="C40" s="423"/>
      <c r="D40" s="423" t="s">
        <v>54</v>
      </c>
      <c r="E40" s="423"/>
      <c r="F40" s="423"/>
      <c r="G40" s="423"/>
      <c r="H40" s="423"/>
      <c r="I40" s="423"/>
      <c r="J40" s="423"/>
      <c r="K40" s="423"/>
      <c r="L40" s="423"/>
      <c r="M40" s="423"/>
      <c r="N40" s="423"/>
      <c r="O40" s="423"/>
      <c r="P40" s="423"/>
      <c r="Q40" s="424"/>
      <c r="R40" s="119" t="s">
        <v>55</v>
      </c>
      <c r="S40" s="114"/>
      <c r="T40" s="114"/>
      <c r="U40" s="114"/>
      <c r="V40" s="114"/>
    </row>
    <row r="41" spans="1:23" s="13" customFormat="1" ht="30" customHeight="1" x14ac:dyDescent="0.3">
      <c r="A41" s="114"/>
      <c r="B41" s="438" t="s">
        <v>79</v>
      </c>
      <c r="C41" s="438"/>
      <c r="D41" s="439"/>
      <c r="E41" s="439"/>
      <c r="F41" s="439"/>
      <c r="G41" s="439"/>
      <c r="H41" s="439"/>
      <c r="I41" s="439"/>
      <c r="J41" s="439"/>
      <c r="K41" s="439"/>
      <c r="L41" s="439"/>
      <c r="M41" s="439"/>
      <c r="N41" s="439"/>
      <c r="O41" s="439"/>
      <c r="P41" s="439"/>
      <c r="Q41" s="439"/>
      <c r="R41" s="139">
        <f>ROUND(Q18,0)</f>
        <v>0</v>
      </c>
      <c r="S41" s="114"/>
      <c r="T41" s="114"/>
      <c r="U41" s="114"/>
      <c r="V41" s="114"/>
    </row>
    <row r="42" spans="1:23" s="13" customFormat="1" ht="30" customHeight="1" x14ac:dyDescent="0.3">
      <c r="A42" s="114"/>
      <c r="B42" s="438" t="s">
        <v>80</v>
      </c>
      <c r="C42" s="438"/>
      <c r="D42" s="439"/>
      <c r="E42" s="439"/>
      <c r="F42" s="439"/>
      <c r="G42" s="439"/>
      <c r="H42" s="439"/>
      <c r="I42" s="439"/>
      <c r="J42" s="439"/>
      <c r="K42" s="439"/>
      <c r="L42" s="439"/>
      <c r="M42" s="439"/>
      <c r="N42" s="439"/>
      <c r="O42" s="439"/>
      <c r="P42" s="439"/>
      <c r="Q42" s="439"/>
      <c r="R42" s="139">
        <f>ROUND(Q28,0)</f>
        <v>0</v>
      </c>
      <c r="S42" s="114"/>
      <c r="T42" s="114"/>
      <c r="U42" s="114"/>
      <c r="V42" s="114"/>
    </row>
    <row r="43" spans="1:23" s="13" customFormat="1" ht="30" customHeight="1" x14ac:dyDescent="0.3">
      <c r="A43" s="114"/>
      <c r="B43" s="438" t="s">
        <v>81</v>
      </c>
      <c r="C43" s="438"/>
      <c r="D43" s="439"/>
      <c r="E43" s="439"/>
      <c r="F43" s="439"/>
      <c r="G43" s="439"/>
      <c r="H43" s="439"/>
      <c r="I43" s="439"/>
      <c r="J43" s="439"/>
      <c r="K43" s="439"/>
      <c r="L43" s="439"/>
      <c r="M43" s="439"/>
      <c r="N43" s="439"/>
      <c r="O43" s="439"/>
      <c r="P43" s="439"/>
      <c r="Q43" s="439"/>
      <c r="R43" s="139">
        <f>ROUND(Q33,0)</f>
        <v>0</v>
      </c>
      <c r="S43" s="114"/>
      <c r="T43" s="114"/>
      <c r="U43" s="114"/>
      <c r="V43" s="114"/>
    </row>
    <row r="44" spans="1:23" ht="18.600000000000001" customHeight="1" x14ac:dyDescent="0.3">
      <c r="A44" s="114"/>
      <c r="B44" s="419" t="s">
        <v>60</v>
      </c>
      <c r="C44" s="420"/>
      <c r="D44" s="420"/>
      <c r="E44" s="420"/>
      <c r="F44" s="420"/>
      <c r="G44" s="420"/>
      <c r="H44" s="420"/>
      <c r="I44" s="420"/>
      <c r="J44" s="420"/>
      <c r="K44" s="420"/>
      <c r="L44" s="420"/>
      <c r="M44" s="420"/>
      <c r="N44" s="420"/>
      <c r="O44" s="420"/>
      <c r="P44" s="420"/>
      <c r="Q44" s="421"/>
      <c r="R44" s="140">
        <f>SUM(R41:R43)</f>
        <v>0</v>
      </c>
      <c r="S44" s="114"/>
      <c r="T44" s="114"/>
      <c r="U44" s="114"/>
      <c r="V44" s="114"/>
    </row>
    <row r="45" spans="1:23" ht="15.75" customHeight="1" x14ac:dyDescent="0.3">
      <c r="A45" s="114"/>
      <c r="B45" s="411" t="s">
        <v>70</v>
      </c>
      <c r="C45" s="412"/>
      <c r="D45" s="412"/>
      <c r="E45" s="412"/>
      <c r="F45" s="412"/>
      <c r="G45" s="412"/>
      <c r="H45" s="412"/>
      <c r="I45" s="412"/>
      <c r="J45" s="412"/>
      <c r="K45" s="412"/>
      <c r="L45" s="412"/>
      <c r="M45" s="412"/>
      <c r="N45" s="412"/>
      <c r="O45" s="412"/>
      <c r="P45" s="412"/>
      <c r="Q45" s="412"/>
      <c r="R45" s="413"/>
      <c r="S45" s="114"/>
      <c r="T45" s="114"/>
      <c r="U45" s="114"/>
      <c r="V45" s="114"/>
    </row>
    <row r="46" spans="1:23" ht="49.5" customHeight="1" x14ac:dyDescent="0.3">
      <c r="A46" s="114"/>
      <c r="B46" s="444" t="s">
        <v>373</v>
      </c>
      <c r="C46" s="445"/>
      <c r="D46" s="450" t="s">
        <v>374</v>
      </c>
      <c r="E46" s="448"/>
      <c r="F46" s="448" t="s">
        <v>122</v>
      </c>
      <c r="G46" s="448"/>
      <c r="H46" s="448"/>
      <c r="I46" s="448"/>
      <c r="J46" s="448"/>
      <c r="K46" s="448"/>
      <c r="L46" s="448"/>
      <c r="M46" s="449"/>
      <c r="N46" s="165" t="s">
        <v>58</v>
      </c>
      <c r="O46" s="166"/>
      <c r="P46" s="141" t="s">
        <v>59</v>
      </c>
      <c r="Q46" s="142"/>
      <c r="R46" s="115" t="s">
        <v>50</v>
      </c>
      <c r="S46" s="114"/>
      <c r="T46" s="114"/>
      <c r="U46" s="114"/>
      <c r="V46" s="114"/>
    </row>
    <row r="47" spans="1:23" ht="39.950000000000003" customHeight="1" x14ac:dyDescent="0.3">
      <c r="A47" s="114"/>
      <c r="B47" s="446"/>
      <c r="C47" s="446"/>
      <c r="D47" s="447"/>
      <c r="E47" s="447"/>
      <c r="F47" s="447"/>
      <c r="G47" s="447"/>
      <c r="H47" s="447"/>
      <c r="I47" s="447"/>
      <c r="J47" s="447"/>
      <c r="K47" s="447"/>
      <c r="L47" s="447"/>
      <c r="M47" s="447"/>
      <c r="N47" s="163"/>
      <c r="O47" s="164"/>
      <c r="P47" s="192"/>
      <c r="Q47" s="135"/>
      <c r="R47" s="143">
        <f>ROUND(N47*P47,0)</f>
        <v>0</v>
      </c>
      <c r="S47" s="114"/>
      <c r="T47" s="184">
        <f>IF(B47="Sub Grantee",R47,0)</f>
        <v>0</v>
      </c>
      <c r="U47" s="184">
        <f>IF(B47="Sub Grantee",D47,0)</f>
        <v>0</v>
      </c>
      <c r="V47" s="114"/>
    </row>
    <row r="48" spans="1:23" ht="39.950000000000003" customHeight="1" x14ac:dyDescent="0.3">
      <c r="A48" s="114"/>
      <c r="B48" s="446"/>
      <c r="C48" s="446"/>
      <c r="D48" s="447"/>
      <c r="E48" s="447"/>
      <c r="F48" s="447"/>
      <c r="G48" s="447"/>
      <c r="H48" s="447"/>
      <c r="I48" s="447"/>
      <c r="J48" s="447"/>
      <c r="K48" s="447"/>
      <c r="L48" s="447"/>
      <c r="M48" s="447"/>
      <c r="N48" s="163"/>
      <c r="O48" s="164"/>
      <c r="P48" s="192"/>
      <c r="Q48" s="135"/>
      <c r="R48" s="143">
        <f>ROUND(N48*P48,0)</f>
        <v>0</v>
      </c>
      <c r="S48" s="114"/>
      <c r="T48" s="184">
        <f t="shared" ref="T48:T49" si="11">IF(B48="Sub Grantee",R48,0)</f>
        <v>0</v>
      </c>
      <c r="U48" s="184">
        <f t="shared" ref="U48:U50" si="12">IF(B48="Sub Grantee",D48,0)</f>
        <v>0</v>
      </c>
      <c r="V48" s="114"/>
    </row>
    <row r="49" spans="1:22" ht="39.950000000000003" customHeight="1" x14ac:dyDescent="0.3">
      <c r="A49" s="114"/>
      <c r="B49" s="446"/>
      <c r="C49" s="446"/>
      <c r="D49" s="447"/>
      <c r="E49" s="447"/>
      <c r="F49" s="447"/>
      <c r="G49" s="447"/>
      <c r="H49" s="447"/>
      <c r="I49" s="447"/>
      <c r="J49" s="447"/>
      <c r="K49" s="447"/>
      <c r="L49" s="447"/>
      <c r="M49" s="447"/>
      <c r="N49" s="163"/>
      <c r="O49" s="164"/>
      <c r="P49" s="192"/>
      <c r="Q49" s="135"/>
      <c r="R49" s="143">
        <f>ROUND(N49*P49,0)</f>
        <v>0</v>
      </c>
      <c r="S49" s="114"/>
      <c r="T49" s="184">
        <f t="shared" si="11"/>
        <v>0</v>
      </c>
      <c r="U49" s="184">
        <f t="shared" si="12"/>
        <v>0</v>
      </c>
      <c r="V49" s="114"/>
    </row>
    <row r="50" spans="1:22" ht="39.950000000000003" customHeight="1" x14ac:dyDescent="0.3">
      <c r="A50" s="114"/>
      <c r="B50" s="446"/>
      <c r="C50" s="446"/>
      <c r="D50" s="447"/>
      <c r="E50" s="447"/>
      <c r="F50" s="447"/>
      <c r="G50" s="447"/>
      <c r="H50" s="447"/>
      <c r="I50" s="447"/>
      <c r="J50" s="447"/>
      <c r="K50" s="447"/>
      <c r="L50" s="447"/>
      <c r="M50" s="447"/>
      <c r="N50" s="163"/>
      <c r="O50" s="164"/>
      <c r="P50" s="192"/>
      <c r="Q50" s="135"/>
      <c r="R50" s="143">
        <f>ROUND(N50*P50,0)</f>
        <v>0</v>
      </c>
      <c r="S50" s="114"/>
      <c r="T50" s="184">
        <f t="shared" ref="T50" si="13">IF(B50="Sub Grantee",R50,0)</f>
        <v>0</v>
      </c>
      <c r="U50" s="184">
        <f t="shared" si="12"/>
        <v>0</v>
      </c>
      <c r="V50" s="114"/>
    </row>
    <row r="51" spans="1:22" ht="18.600000000000001" customHeight="1" x14ac:dyDescent="0.3">
      <c r="A51" s="114"/>
      <c r="B51" s="441" t="s">
        <v>62</v>
      </c>
      <c r="C51" s="442"/>
      <c r="D51" s="442"/>
      <c r="E51" s="442"/>
      <c r="F51" s="442"/>
      <c r="G51" s="442"/>
      <c r="H51" s="442"/>
      <c r="I51" s="442"/>
      <c r="J51" s="442"/>
      <c r="K51" s="442"/>
      <c r="L51" s="442"/>
      <c r="M51" s="442"/>
      <c r="N51" s="442"/>
      <c r="O51" s="442"/>
      <c r="P51" s="442"/>
      <c r="Q51" s="443"/>
      <c r="R51" s="143">
        <f>SUM(R47:R50)</f>
        <v>0</v>
      </c>
      <c r="S51" s="114"/>
      <c r="T51" s="184">
        <f>SUM(T47:T50)</f>
        <v>0</v>
      </c>
      <c r="U51" s="114"/>
      <c r="V51" s="114"/>
    </row>
    <row r="52" spans="1:22" ht="15.75" customHeight="1" x14ac:dyDescent="0.3">
      <c r="A52" s="114"/>
      <c r="B52" s="411" t="s">
        <v>71</v>
      </c>
      <c r="C52" s="412"/>
      <c r="D52" s="412"/>
      <c r="E52" s="412"/>
      <c r="F52" s="412"/>
      <c r="G52" s="412"/>
      <c r="H52" s="412"/>
      <c r="I52" s="412"/>
      <c r="J52" s="412"/>
      <c r="K52" s="412"/>
      <c r="L52" s="412"/>
      <c r="M52" s="412"/>
      <c r="N52" s="412"/>
      <c r="O52" s="412"/>
      <c r="P52" s="412"/>
      <c r="Q52" s="412"/>
      <c r="R52" s="413"/>
      <c r="S52" s="114"/>
      <c r="T52" s="114"/>
      <c r="U52" s="114"/>
      <c r="V52" s="114"/>
    </row>
    <row r="53" spans="1:22" ht="49.5" customHeight="1" x14ac:dyDescent="0.3">
      <c r="A53" s="114"/>
      <c r="B53" s="435" t="s">
        <v>57</v>
      </c>
      <c r="C53" s="437"/>
      <c r="D53" s="435" t="s">
        <v>61</v>
      </c>
      <c r="E53" s="436"/>
      <c r="F53" s="436"/>
      <c r="G53" s="436"/>
      <c r="H53" s="436"/>
      <c r="I53" s="436"/>
      <c r="J53" s="436"/>
      <c r="K53" s="436"/>
      <c r="L53" s="436"/>
      <c r="M53" s="436"/>
      <c r="N53" s="436"/>
      <c r="O53" s="436"/>
      <c r="P53" s="436"/>
      <c r="Q53" s="437"/>
      <c r="R53" s="119" t="s">
        <v>50</v>
      </c>
      <c r="S53" s="114"/>
      <c r="T53" s="114"/>
      <c r="U53" s="114"/>
      <c r="V53" s="114"/>
    </row>
    <row r="54" spans="1:22" ht="50.1" customHeight="1" x14ac:dyDescent="0.3">
      <c r="A54" s="114"/>
      <c r="B54" s="416"/>
      <c r="C54" s="418"/>
      <c r="D54" s="416"/>
      <c r="E54" s="417"/>
      <c r="F54" s="417"/>
      <c r="G54" s="417"/>
      <c r="H54" s="417"/>
      <c r="I54" s="417"/>
      <c r="J54" s="417"/>
      <c r="K54" s="417"/>
      <c r="L54" s="417"/>
      <c r="M54" s="417"/>
      <c r="N54" s="417"/>
      <c r="O54" s="417"/>
      <c r="P54" s="417"/>
      <c r="Q54" s="418"/>
      <c r="R54" s="144"/>
      <c r="S54" s="114"/>
      <c r="T54" s="114"/>
      <c r="U54" s="114"/>
      <c r="V54" s="114"/>
    </row>
    <row r="55" spans="1:22" ht="50.1" customHeight="1" x14ac:dyDescent="0.3">
      <c r="A55" s="114"/>
      <c r="B55" s="416"/>
      <c r="C55" s="418"/>
      <c r="D55" s="416"/>
      <c r="E55" s="417"/>
      <c r="F55" s="417"/>
      <c r="G55" s="417"/>
      <c r="H55" s="417"/>
      <c r="I55" s="417"/>
      <c r="J55" s="417"/>
      <c r="K55" s="417"/>
      <c r="L55" s="417"/>
      <c r="M55" s="417"/>
      <c r="N55" s="417"/>
      <c r="O55" s="417"/>
      <c r="P55" s="417"/>
      <c r="Q55" s="418"/>
      <c r="R55" s="144"/>
      <c r="S55" s="114"/>
      <c r="T55" s="114"/>
      <c r="U55" s="114"/>
      <c r="V55" s="114"/>
    </row>
    <row r="56" spans="1:22" ht="50.1" customHeight="1" x14ac:dyDescent="0.3">
      <c r="A56" s="114"/>
      <c r="B56" s="416"/>
      <c r="C56" s="418"/>
      <c r="D56" s="416"/>
      <c r="E56" s="417"/>
      <c r="F56" s="417"/>
      <c r="G56" s="417"/>
      <c r="H56" s="417"/>
      <c r="I56" s="417"/>
      <c r="J56" s="417"/>
      <c r="K56" s="417"/>
      <c r="L56" s="417"/>
      <c r="M56" s="417"/>
      <c r="N56" s="417"/>
      <c r="O56" s="417"/>
      <c r="P56" s="417"/>
      <c r="Q56" s="418"/>
      <c r="R56" s="144"/>
      <c r="S56" s="114"/>
      <c r="T56" s="114"/>
      <c r="U56" s="114"/>
      <c r="V56" s="114"/>
    </row>
    <row r="57" spans="1:22" ht="18" customHeight="1" x14ac:dyDescent="0.3">
      <c r="A57" s="114"/>
      <c r="B57" s="419" t="s">
        <v>64</v>
      </c>
      <c r="C57" s="420"/>
      <c r="D57" s="420"/>
      <c r="E57" s="420"/>
      <c r="F57" s="420"/>
      <c r="G57" s="420"/>
      <c r="H57" s="420"/>
      <c r="I57" s="420"/>
      <c r="J57" s="420"/>
      <c r="K57" s="420"/>
      <c r="L57" s="420"/>
      <c r="M57" s="420"/>
      <c r="N57" s="420"/>
      <c r="O57" s="420"/>
      <c r="P57" s="420"/>
      <c r="Q57" s="421"/>
      <c r="R57" s="128">
        <f>SUM(R54:R56)</f>
        <v>0</v>
      </c>
      <c r="S57" s="114"/>
      <c r="T57" s="114"/>
      <c r="U57" s="114"/>
      <c r="V57" s="114"/>
    </row>
    <row r="58" spans="1:22" ht="15.75" customHeight="1" x14ac:dyDescent="0.3">
      <c r="A58" s="114"/>
      <c r="B58" s="404" t="s">
        <v>72</v>
      </c>
      <c r="C58" s="405"/>
      <c r="D58" s="405"/>
      <c r="E58" s="405"/>
      <c r="F58" s="405"/>
      <c r="G58" s="405"/>
      <c r="H58" s="405"/>
      <c r="I58" s="405"/>
      <c r="J58" s="405"/>
      <c r="K58" s="405"/>
      <c r="L58" s="405"/>
      <c r="M58" s="405"/>
      <c r="N58" s="405"/>
      <c r="O58" s="405"/>
      <c r="P58" s="405"/>
      <c r="Q58" s="405"/>
      <c r="R58" s="406"/>
      <c r="S58" s="114"/>
      <c r="T58" s="114"/>
      <c r="U58" s="114"/>
      <c r="V58" s="114"/>
    </row>
    <row r="59" spans="1:22" s="13" customFormat="1" ht="33.75" customHeight="1" x14ac:dyDescent="0.3">
      <c r="A59" s="114"/>
      <c r="B59" s="399" t="s">
        <v>377</v>
      </c>
      <c r="C59" s="399"/>
      <c r="D59" s="399" t="s">
        <v>375</v>
      </c>
      <c r="E59" s="399"/>
      <c r="F59" s="400" t="s">
        <v>376</v>
      </c>
      <c r="G59" s="401"/>
      <c r="H59" s="401"/>
      <c r="I59" s="401"/>
      <c r="J59" s="401"/>
      <c r="K59" s="401"/>
      <c r="L59" s="401"/>
      <c r="M59" s="402"/>
      <c r="N59" s="185" t="s">
        <v>63</v>
      </c>
      <c r="O59" s="145"/>
      <c r="P59" s="185" t="s">
        <v>143</v>
      </c>
      <c r="Q59" s="185" t="s">
        <v>59</v>
      </c>
      <c r="R59" s="186" t="s">
        <v>55</v>
      </c>
      <c r="S59" s="114"/>
      <c r="T59" s="114"/>
      <c r="U59" s="114"/>
      <c r="V59" s="114"/>
    </row>
    <row r="60" spans="1:22" s="13" customFormat="1" ht="33.75" customHeight="1" x14ac:dyDescent="0.3">
      <c r="A60" s="114"/>
      <c r="B60" s="403" t="s">
        <v>378</v>
      </c>
      <c r="C60" s="403"/>
      <c r="D60" s="403"/>
      <c r="E60" s="403"/>
      <c r="F60" s="403"/>
      <c r="G60" s="403"/>
      <c r="H60" s="403"/>
      <c r="I60" s="403"/>
      <c r="J60" s="403"/>
      <c r="K60" s="403"/>
      <c r="L60" s="403"/>
      <c r="M60" s="403"/>
      <c r="N60" s="269"/>
      <c r="O60" s="188"/>
      <c r="P60" s="268"/>
      <c r="Q60" s="187"/>
      <c r="R60" s="266">
        <f>ROUND(N60*P60,0)</f>
        <v>0</v>
      </c>
      <c r="S60" s="114"/>
      <c r="T60" s="184">
        <f>IF(B60="Yes",R60,0)</f>
        <v>0</v>
      </c>
      <c r="U60" s="114"/>
      <c r="V60" s="114"/>
    </row>
    <row r="61" spans="1:22" s="13" customFormat="1" ht="33.75" customHeight="1" x14ac:dyDescent="0.3">
      <c r="A61" s="114"/>
      <c r="B61" s="403"/>
      <c r="C61" s="403"/>
      <c r="D61" s="403"/>
      <c r="E61" s="403"/>
      <c r="F61" s="403"/>
      <c r="G61" s="403"/>
      <c r="H61" s="403"/>
      <c r="I61" s="403"/>
      <c r="J61" s="403"/>
      <c r="K61" s="403"/>
      <c r="L61" s="403"/>
      <c r="M61" s="403"/>
      <c r="N61" s="270"/>
      <c r="O61" s="188"/>
      <c r="P61" s="267"/>
      <c r="Q61" s="187"/>
      <c r="R61" s="266">
        <f t="shared" ref="R61:R62" si="14">ROUND(N61*P61,0)</f>
        <v>0</v>
      </c>
      <c r="S61" s="114"/>
      <c r="T61" s="184">
        <f t="shared" ref="T61:T62" si="15">IF(B61="Yes",R61,0)</f>
        <v>0</v>
      </c>
      <c r="U61" s="114"/>
      <c r="V61" s="114"/>
    </row>
    <row r="62" spans="1:22" s="13" customFormat="1" ht="33.75" customHeight="1" x14ac:dyDescent="0.3">
      <c r="A62" s="114"/>
      <c r="B62" s="403"/>
      <c r="C62" s="403"/>
      <c r="D62" s="403"/>
      <c r="E62" s="403"/>
      <c r="F62" s="403"/>
      <c r="G62" s="403"/>
      <c r="H62" s="403"/>
      <c r="I62" s="403"/>
      <c r="J62" s="403"/>
      <c r="K62" s="403"/>
      <c r="L62" s="403"/>
      <c r="M62" s="403"/>
      <c r="N62" s="270"/>
      <c r="O62" s="188"/>
      <c r="P62" s="268"/>
      <c r="Q62" s="187"/>
      <c r="R62" s="266">
        <f t="shared" si="14"/>
        <v>0</v>
      </c>
      <c r="S62" s="114"/>
      <c r="T62" s="184">
        <f t="shared" si="15"/>
        <v>0</v>
      </c>
      <c r="U62" s="114"/>
      <c r="V62" s="114"/>
    </row>
    <row r="63" spans="1:22" ht="18" customHeight="1" x14ac:dyDescent="0.3">
      <c r="A63" s="114"/>
      <c r="B63" s="419" t="s">
        <v>66</v>
      </c>
      <c r="C63" s="420"/>
      <c r="D63" s="420"/>
      <c r="E63" s="420"/>
      <c r="F63" s="420"/>
      <c r="G63" s="420"/>
      <c r="H63" s="420"/>
      <c r="I63" s="420"/>
      <c r="J63" s="420"/>
      <c r="K63" s="420"/>
      <c r="L63" s="420"/>
      <c r="M63" s="420"/>
      <c r="N63" s="420"/>
      <c r="O63" s="420"/>
      <c r="P63" s="421"/>
      <c r="Q63" s="136"/>
      <c r="R63" s="128">
        <f>SUM(R60:R62)</f>
        <v>0</v>
      </c>
      <c r="S63" s="114"/>
      <c r="T63" s="157">
        <f>SUM(T60:T62)</f>
        <v>0</v>
      </c>
      <c r="U63" s="114"/>
      <c r="V63" s="114"/>
    </row>
    <row r="64" spans="1:22" ht="15.75" customHeight="1" x14ac:dyDescent="0.3">
      <c r="A64" s="114"/>
      <c r="B64" s="404" t="s">
        <v>73</v>
      </c>
      <c r="C64" s="405"/>
      <c r="D64" s="405"/>
      <c r="E64" s="405"/>
      <c r="F64" s="405"/>
      <c r="G64" s="405"/>
      <c r="H64" s="405"/>
      <c r="I64" s="405"/>
      <c r="J64" s="405"/>
      <c r="K64" s="405"/>
      <c r="L64" s="405"/>
      <c r="M64" s="405"/>
      <c r="N64" s="405"/>
      <c r="O64" s="405"/>
      <c r="P64" s="405"/>
      <c r="Q64" s="405"/>
      <c r="R64" s="406"/>
      <c r="S64" s="114"/>
      <c r="T64" s="114"/>
      <c r="U64" s="114"/>
      <c r="V64" s="114"/>
    </row>
    <row r="65" spans="1:23" ht="27.75" customHeight="1" x14ac:dyDescent="0.3">
      <c r="A65" s="114"/>
      <c r="B65" s="478" t="s">
        <v>82</v>
      </c>
      <c r="C65" s="478"/>
      <c r="D65" s="479" t="s">
        <v>65</v>
      </c>
      <c r="E65" s="480"/>
      <c r="F65" s="480"/>
      <c r="G65" s="480"/>
      <c r="H65" s="480"/>
      <c r="I65" s="480"/>
      <c r="J65" s="480"/>
      <c r="K65" s="480"/>
      <c r="L65" s="480"/>
      <c r="M65" s="480"/>
      <c r="N65" s="480"/>
      <c r="O65" s="480"/>
      <c r="P65" s="480"/>
      <c r="Q65" s="481"/>
      <c r="R65" s="119" t="s">
        <v>50</v>
      </c>
      <c r="S65" s="114"/>
      <c r="T65" s="114"/>
      <c r="U65" s="114"/>
      <c r="V65" s="114"/>
    </row>
    <row r="66" spans="1:23" ht="39.950000000000003" customHeight="1" x14ac:dyDescent="0.3">
      <c r="A66" s="114"/>
      <c r="B66" s="475"/>
      <c r="C66" s="476"/>
      <c r="D66" s="475"/>
      <c r="E66" s="477"/>
      <c r="F66" s="477"/>
      <c r="G66" s="477"/>
      <c r="H66" s="477"/>
      <c r="I66" s="477"/>
      <c r="J66" s="477"/>
      <c r="K66" s="477"/>
      <c r="L66" s="477"/>
      <c r="M66" s="477"/>
      <c r="N66" s="477"/>
      <c r="O66" s="477"/>
      <c r="P66" s="477"/>
      <c r="Q66" s="476"/>
      <c r="R66" s="144"/>
      <c r="S66" s="114"/>
      <c r="T66" s="114"/>
      <c r="U66" s="114"/>
      <c r="V66" s="114"/>
    </row>
    <row r="67" spans="1:23" ht="39.950000000000003" customHeight="1" x14ac:dyDescent="0.3">
      <c r="A67" s="114"/>
      <c r="B67" s="475"/>
      <c r="C67" s="476"/>
      <c r="D67" s="475"/>
      <c r="E67" s="477"/>
      <c r="F67" s="477"/>
      <c r="G67" s="477"/>
      <c r="H67" s="477"/>
      <c r="I67" s="477"/>
      <c r="J67" s="477"/>
      <c r="K67" s="477"/>
      <c r="L67" s="477"/>
      <c r="M67" s="477"/>
      <c r="N67" s="477"/>
      <c r="O67" s="477"/>
      <c r="P67" s="477"/>
      <c r="Q67" s="476"/>
      <c r="R67" s="144"/>
      <c r="S67" s="114"/>
      <c r="T67" s="114"/>
      <c r="U67" s="114"/>
      <c r="V67" s="114"/>
    </row>
    <row r="68" spans="1:23" ht="39.950000000000003" customHeight="1" x14ac:dyDescent="0.3">
      <c r="A68" s="114"/>
      <c r="B68" s="475"/>
      <c r="C68" s="476"/>
      <c r="D68" s="475"/>
      <c r="E68" s="477"/>
      <c r="F68" s="477"/>
      <c r="G68" s="477"/>
      <c r="H68" s="477"/>
      <c r="I68" s="477"/>
      <c r="J68" s="477"/>
      <c r="K68" s="477"/>
      <c r="L68" s="477"/>
      <c r="M68" s="477"/>
      <c r="N68" s="477"/>
      <c r="O68" s="477"/>
      <c r="P68" s="477"/>
      <c r="Q68" s="476"/>
      <c r="R68" s="144"/>
      <c r="S68" s="114"/>
      <c r="T68" s="114"/>
      <c r="U68" s="114"/>
      <c r="V68" s="114"/>
    </row>
    <row r="69" spans="1:23" ht="19.350000000000001" customHeight="1" x14ac:dyDescent="0.3">
      <c r="A69" s="114"/>
      <c r="B69" s="419" t="s">
        <v>83</v>
      </c>
      <c r="C69" s="420"/>
      <c r="D69" s="420"/>
      <c r="E69" s="420"/>
      <c r="F69" s="420"/>
      <c r="G69" s="420"/>
      <c r="H69" s="420"/>
      <c r="I69" s="420"/>
      <c r="J69" s="420"/>
      <c r="K69" s="420"/>
      <c r="L69" s="420"/>
      <c r="M69" s="420"/>
      <c r="N69" s="420"/>
      <c r="O69" s="420"/>
      <c r="P69" s="420"/>
      <c r="Q69" s="421"/>
      <c r="R69" s="128">
        <f>SUM(R66:R68)</f>
        <v>0</v>
      </c>
      <c r="S69" s="114"/>
      <c r="T69" s="114"/>
      <c r="U69" s="114"/>
      <c r="V69" s="114"/>
    </row>
    <row r="70" spans="1:23" ht="15.75" customHeight="1" x14ac:dyDescent="0.3">
      <c r="A70" s="114"/>
      <c r="B70" s="470" t="s">
        <v>74</v>
      </c>
      <c r="C70" s="471"/>
      <c r="D70" s="471"/>
      <c r="E70" s="471"/>
      <c r="F70" s="471"/>
      <c r="G70" s="471"/>
      <c r="H70" s="471"/>
      <c r="I70" s="471"/>
      <c r="J70" s="471"/>
      <c r="K70" s="471"/>
      <c r="L70" s="471"/>
      <c r="M70" s="471"/>
      <c r="N70" s="471"/>
      <c r="O70" s="471"/>
      <c r="P70" s="471"/>
      <c r="Q70" s="471"/>
      <c r="R70" s="406"/>
      <c r="S70" s="114"/>
      <c r="T70" s="114"/>
      <c r="U70" s="114"/>
      <c r="V70" s="114"/>
      <c r="W70" s="114"/>
    </row>
    <row r="71" spans="1:23" ht="15.75" customHeight="1" x14ac:dyDescent="0.3">
      <c r="A71" s="114"/>
      <c r="B71" s="292"/>
      <c r="C71" s="293"/>
      <c r="D71" s="293"/>
      <c r="E71" s="293"/>
      <c r="F71" s="293"/>
      <c r="G71" s="293"/>
      <c r="H71" s="293"/>
      <c r="I71" s="293"/>
      <c r="J71" s="293"/>
      <c r="K71" s="293"/>
      <c r="L71" s="293"/>
      <c r="M71" s="293"/>
      <c r="N71" s="293"/>
      <c r="O71" s="293"/>
      <c r="P71" s="293"/>
      <c r="Q71" s="293"/>
      <c r="R71" s="347"/>
      <c r="S71" s="114"/>
      <c r="T71" s="114"/>
      <c r="U71" s="114"/>
      <c r="V71" s="114"/>
      <c r="W71" s="114"/>
    </row>
    <row r="72" spans="1:23" ht="15.75" customHeight="1" x14ac:dyDescent="0.3">
      <c r="A72" s="114"/>
      <c r="B72" s="290"/>
      <c r="C72" s="454" t="s">
        <v>534</v>
      </c>
      <c r="D72" s="454"/>
      <c r="E72" s="454"/>
      <c r="F72" s="454"/>
      <c r="G72" s="454"/>
      <c r="H72" s="291"/>
      <c r="I72" s="455" t="s">
        <v>535</v>
      </c>
      <c r="J72" s="456"/>
      <c r="K72" s="456"/>
      <c r="L72" s="456"/>
      <c r="M72" s="456"/>
      <c r="N72" s="482">
        <f>Cover!C8</f>
        <v>0</v>
      </c>
      <c r="O72" s="483"/>
      <c r="P72" s="484"/>
      <c r="Q72" s="350"/>
      <c r="R72" s="149"/>
      <c r="S72" s="114"/>
      <c r="T72" s="114"/>
      <c r="U72" s="114"/>
      <c r="V72" s="114"/>
      <c r="W72" s="114"/>
    </row>
    <row r="73" spans="1:23" ht="15.75" hidden="1" customHeight="1" x14ac:dyDescent="0.3">
      <c r="A73" s="114"/>
      <c r="B73" s="290"/>
      <c r="C73" s="341"/>
      <c r="D73" s="341"/>
      <c r="E73" s="341"/>
      <c r="F73" s="341"/>
      <c r="G73" s="345"/>
      <c r="H73" s="291"/>
      <c r="I73" s="485" t="s">
        <v>593</v>
      </c>
      <c r="J73" s="460"/>
      <c r="K73" s="460"/>
      <c r="L73" s="460"/>
      <c r="M73" s="460"/>
      <c r="N73" s="451">
        <f>R83+R69+R63+R57+R51+R44+R38+R33+R28+R18+R83-F95</f>
        <v>0</v>
      </c>
      <c r="O73" s="451"/>
      <c r="P73" s="452"/>
      <c r="Q73" s="350"/>
      <c r="R73" s="149"/>
      <c r="S73" s="114"/>
      <c r="T73" s="114"/>
      <c r="U73" s="114"/>
      <c r="V73" s="114"/>
      <c r="W73" s="114"/>
    </row>
    <row r="74" spans="1:23" ht="15.75" hidden="1" customHeight="1" x14ac:dyDescent="0.3">
      <c r="A74" s="114"/>
      <c r="B74" s="290" t="s">
        <v>140</v>
      </c>
      <c r="C74" s="341"/>
      <c r="D74" s="341"/>
      <c r="E74" s="341"/>
      <c r="F74" s="341"/>
      <c r="G74" s="345"/>
      <c r="H74" s="291"/>
      <c r="I74" s="352"/>
      <c r="J74" s="342"/>
      <c r="K74" s="342"/>
      <c r="L74" s="342"/>
      <c r="M74" s="342"/>
      <c r="N74" s="453">
        <f>(N72+1)*N73</f>
        <v>0</v>
      </c>
      <c r="O74" s="451"/>
      <c r="P74" s="452"/>
      <c r="Q74" s="350"/>
      <c r="R74" s="149"/>
      <c r="S74" s="114"/>
      <c r="T74" s="114"/>
      <c r="U74" s="114"/>
      <c r="V74" s="114"/>
      <c r="W74" s="114"/>
    </row>
    <row r="75" spans="1:23" ht="15.75" customHeight="1" x14ac:dyDescent="0.3">
      <c r="A75" s="114"/>
      <c r="B75" s="290"/>
      <c r="C75" s="454" t="s">
        <v>469</v>
      </c>
      <c r="D75" s="454"/>
      <c r="E75" s="454"/>
      <c r="F75" s="454"/>
      <c r="G75" s="346">
        <f>F89</f>
        <v>0</v>
      </c>
      <c r="H75" s="291"/>
      <c r="I75" s="454" t="s">
        <v>593</v>
      </c>
      <c r="J75" s="454"/>
      <c r="K75" s="454"/>
      <c r="L75" s="454"/>
      <c r="M75" s="454"/>
      <c r="N75" s="462">
        <f>R83+R69+R63+R57+R51+R44+R38+R33+R28+R18-F95</f>
        <v>0</v>
      </c>
      <c r="O75" s="462"/>
      <c r="P75" s="462"/>
      <c r="Q75" s="350"/>
      <c r="R75" s="149"/>
      <c r="S75" s="114"/>
      <c r="T75" s="114"/>
      <c r="U75" s="114"/>
      <c r="V75" s="114"/>
      <c r="W75" s="114"/>
    </row>
    <row r="76" spans="1:23" ht="15.75" customHeight="1" x14ac:dyDescent="0.3">
      <c r="A76" s="114"/>
      <c r="B76" s="290"/>
      <c r="C76" s="454" t="s">
        <v>536</v>
      </c>
      <c r="D76" s="454"/>
      <c r="E76" s="454"/>
      <c r="F76" s="454"/>
      <c r="G76" s="346">
        <f>F90+F91+F92+F93</f>
        <v>0</v>
      </c>
      <c r="H76" s="291"/>
      <c r="I76" s="352"/>
      <c r="J76" s="342"/>
      <c r="K76" s="342"/>
      <c r="L76" s="342"/>
      <c r="M76" s="342"/>
      <c r="N76" s="349"/>
      <c r="O76" s="349"/>
      <c r="P76" s="349"/>
      <c r="Q76" s="350"/>
      <c r="R76" s="149"/>
      <c r="S76" s="114"/>
      <c r="T76" s="114"/>
      <c r="U76" s="114"/>
      <c r="V76" s="114"/>
      <c r="W76" s="114"/>
    </row>
    <row r="77" spans="1:23" ht="15.75" customHeight="1" x14ac:dyDescent="0.3">
      <c r="A77" s="114"/>
      <c r="B77" s="290"/>
      <c r="C77" s="454" t="s">
        <v>470</v>
      </c>
      <c r="D77" s="454"/>
      <c r="E77" s="454"/>
      <c r="F77" s="454"/>
      <c r="G77" s="346">
        <f>R83</f>
        <v>0</v>
      </c>
      <c r="H77" s="291"/>
      <c r="I77" s="455" t="s">
        <v>137</v>
      </c>
      <c r="J77" s="456"/>
      <c r="K77" s="456"/>
      <c r="L77" s="456"/>
      <c r="M77" s="456"/>
      <c r="N77" s="457">
        <f>'Indirect Cost Calculator'!D13</f>
        <v>0</v>
      </c>
      <c r="O77" s="458"/>
      <c r="P77" s="459"/>
      <c r="Q77" s="350"/>
      <c r="R77" s="149"/>
      <c r="S77" s="114"/>
      <c r="T77" s="114"/>
      <c r="U77" s="114"/>
      <c r="V77" s="114"/>
      <c r="W77" s="114"/>
    </row>
    <row r="78" spans="1:23" ht="16.5" customHeight="1" x14ac:dyDescent="0.3">
      <c r="A78" s="114"/>
      <c r="B78" s="290"/>
      <c r="C78" s="291"/>
      <c r="D78" s="460"/>
      <c r="E78" s="460"/>
      <c r="F78" s="460"/>
      <c r="G78" s="291"/>
      <c r="H78" s="291"/>
      <c r="I78" s="291"/>
      <c r="J78" s="291"/>
      <c r="K78" s="291"/>
      <c r="L78" s="291"/>
      <c r="M78" s="461"/>
      <c r="N78" s="461"/>
      <c r="O78" s="461"/>
      <c r="P78" s="461"/>
      <c r="Q78" s="461"/>
      <c r="R78" s="354" t="s">
        <v>55</v>
      </c>
      <c r="S78" s="114"/>
      <c r="T78" s="114"/>
      <c r="U78" s="114"/>
      <c r="V78" s="114"/>
      <c r="W78" s="114"/>
    </row>
    <row r="79" spans="1:23" x14ac:dyDescent="0.3">
      <c r="A79" s="114"/>
      <c r="B79" s="343"/>
      <c r="C79" s="463"/>
      <c r="D79" s="463"/>
      <c r="E79" s="463"/>
      <c r="F79" s="344"/>
      <c r="G79" s="344"/>
      <c r="H79" s="344"/>
      <c r="I79" s="420" t="s">
        <v>538</v>
      </c>
      <c r="J79" s="420"/>
      <c r="K79" s="420"/>
      <c r="L79" s="420"/>
      <c r="M79" s="420"/>
      <c r="N79" s="420"/>
      <c r="O79" s="420"/>
      <c r="P79" s="420"/>
      <c r="Q79" s="421"/>
      <c r="R79" s="152"/>
      <c r="S79" s="114"/>
      <c r="T79" s="114"/>
      <c r="U79" s="114"/>
      <c r="V79" s="114"/>
      <c r="W79" s="114"/>
    </row>
    <row r="80" spans="1:23" ht="15.75" customHeight="1" x14ac:dyDescent="0.3">
      <c r="A80" s="114"/>
      <c r="B80" s="470" t="s">
        <v>75</v>
      </c>
      <c r="C80" s="471"/>
      <c r="D80" s="471"/>
      <c r="E80" s="471"/>
      <c r="F80" s="471"/>
      <c r="G80" s="471"/>
      <c r="H80" s="471"/>
      <c r="I80" s="471"/>
      <c r="J80" s="471"/>
      <c r="K80" s="471"/>
      <c r="L80" s="471"/>
      <c r="M80" s="471"/>
      <c r="N80" s="471"/>
      <c r="O80" s="471"/>
      <c r="P80" s="471"/>
      <c r="Q80" s="471"/>
      <c r="R80" s="153"/>
      <c r="S80" s="114"/>
      <c r="T80" s="114"/>
      <c r="U80" s="114"/>
      <c r="V80" s="114"/>
    </row>
    <row r="81" spans="1:22" ht="15.6" customHeight="1" x14ac:dyDescent="0.3">
      <c r="A81" s="114"/>
      <c r="B81" s="435" t="s">
        <v>84</v>
      </c>
      <c r="C81" s="436"/>
      <c r="D81" s="436"/>
      <c r="E81" s="436"/>
      <c r="F81" s="436"/>
      <c r="G81" s="436"/>
      <c r="H81" s="436"/>
      <c r="I81" s="436"/>
      <c r="J81" s="436"/>
      <c r="K81" s="436"/>
      <c r="L81" s="436"/>
      <c r="M81" s="436"/>
      <c r="N81" s="436"/>
      <c r="O81" s="436"/>
      <c r="P81" s="436"/>
      <c r="Q81" s="437"/>
      <c r="R81" s="118" t="s">
        <v>55</v>
      </c>
      <c r="S81" s="114"/>
      <c r="T81" s="114"/>
      <c r="U81" s="114"/>
      <c r="V81" s="114"/>
    </row>
    <row r="82" spans="1:22" ht="30" customHeight="1" x14ac:dyDescent="0.3">
      <c r="A82" s="114"/>
      <c r="B82" s="472"/>
      <c r="C82" s="473"/>
      <c r="D82" s="473"/>
      <c r="E82" s="473"/>
      <c r="F82" s="473"/>
      <c r="G82" s="473"/>
      <c r="H82" s="473"/>
      <c r="I82" s="473"/>
      <c r="J82" s="473"/>
      <c r="K82" s="473"/>
      <c r="L82" s="473"/>
      <c r="M82" s="473"/>
      <c r="N82" s="473"/>
      <c r="O82" s="473"/>
      <c r="P82" s="473"/>
      <c r="Q82" s="474"/>
      <c r="R82" s="155"/>
      <c r="S82" s="114"/>
      <c r="T82" s="114"/>
      <c r="U82" s="114"/>
      <c r="V82" s="114"/>
    </row>
    <row r="83" spans="1:22" ht="18.600000000000001" customHeight="1" x14ac:dyDescent="0.3">
      <c r="A83" s="114"/>
      <c r="B83" s="419" t="s">
        <v>85</v>
      </c>
      <c r="C83" s="420"/>
      <c r="D83" s="420"/>
      <c r="E83" s="420"/>
      <c r="F83" s="420"/>
      <c r="G83" s="420"/>
      <c r="H83" s="420"/>
      <c r="I83" s="420"/>
      <c r="J83" s="420"/>
      <c r="K83" s="420"/>
      <c r="L83" s="420"/>
      <c r="M83" s="420"/>
      <c r="N83" s="420"/>
      <c r="O83" s="420"/>
      <c r="P83" s="420"/>
      <c r="Q83" s="421"/>
      <c r="R83" s="154">
        <f>SUM(R82)</f>
        <v>0</v>
      </c>
      <c r="S83" s="114"/>
      <c r="T83" s="114"/>
      <c r="U83" s="114"/>
      <c r="V83" s="114"/>
    </row>
    <row r="84" spans="1:22" ht="34.5" customHeight="1" x14ac:dyDescent="0.3">
      <c r="A84" s="114"/>
      <c r="B84" s="464" t="s">
        <v>67</v>
      </c>
      <c r="C84" s="465"/>
      <c r="D84" s="465"/>
      <c r="E84" s="465"/>
      <c r="F84" s="465"/>
      <c r="G84" s="465"/>
      <c r="H84" s="465"/>
      <c r="I84" s="465"/>
      <c r="J84" s="465"/>
      <c r="K84" s="465"/>
      <c r="L84" s="465"/>
      <c r="M84" s="465"/>
      <c r="N84" s="465"/>
      <c r="O84" s="465"/>
      <c r="P84" s="465"/>
      <c r="Q84" s="466"/>
      <c r="R84" s="156">
        <f>SUM(R83+R79+R69+R63+R57+R51+R44+R38+R33+R28+R18)</f>
        <v>0</v>
      </c>
      <c r="S84" s="114"/>
      <c r="T84" s="79"/>
      <c r="U84" s="80"/>
      <c r="V84" s="114"/>
    </row>
    <row r="85" spans="1:22" ht="34.5" customHeight="1" x14ac:dyDescent="0.3">
      <c r="A85" s="114"/>
      <c r="B85" s="114"/>
      <c r="C85" s="114"/>
      <c r="D85" s="114"/>
      <c r="E85" s="114"/>
      <c r="F85" s="114"/>
      <c r="G85" s="114"/>
      <c r="H85" s="114"/>
      <c r="I85" s="114"/>
      <c r="J85" s="114"/>
      <c r="K85" s="114"/>
      <c r="L85" s="114"/>
      <c r="M85" s="114"/>
      <c r="N85" s="114"/>
      <c r="O85" s="114"/>
      <c r="P85" s="114"/>
      <c r="Q85" s="114"/>
      <c r="R85" s="114"/>
      <c r="S85" s="114"/>
      <c r="T85" s="79" t="s">
        <v>142</v>
      </c>
      <c r="U85" s="80">
        <f>T63</f>
        <v>0</v>
      </c>
      <c r="V85" s="114"/>
    </row>
    <row r="86" spans="1:22" x14ac:dyDescent="0.3">
      <c r="A86" s="114"/>
      <c r="B86" s="114"/>
      <c r="C86" s="114"/>
      <c r="D86" s="114"/>
      <c r="E86" s="114"/>
      <c r="F86" s="114"/>
      <c r="G86" s="114"/>
      <c r="H86" s="114"/>
      <c r="I86" s="114"/>
      <c r="J86" s="114"/>
      <c r="K86" s="114"/>
      <c r="L86" s="114"/>
      <c r="M86" s="114"/>
      <c r="N86" s="114"/>
      <c r="O86" s="114"/>
      <c r="P86" s="114"/>
      <c r="Q86" s="114"/>
      <c r="R86" s="114"/>
      <c r="S86" s="114"/>
      <c r="T86" s="114"/>
      <c r="U86" s="114"/>
      <c r="V86" s="114"/>
    </row>
    <row r="88" spans="1:22" hidden="1" x14ac:dyDescent="0.3">
      <c r="C88" s="285" t="s">
        <v>475</v>
      </c>
      <c r="D88" s="285"/>
      <c r="E88" s="286"/>
      <c r="F88" s="287"/>
    </row>
    <row r="89" spans="1:22" hidden="1" x14ac:dyDescent="0.3">
      <c r="C89" s="285" t="s">
        <v>469</v>
      </c>
      <c r="D89" s="285"/>
      <c r="E89" s="286"/>
      <c r="F89" s="288">
        <f>R38</f>
        <v>0</v>
      </c>
    </row>
    <row r="90" spans="1:22" hidden="1" x14ac:dyDescent="0.3">
      <c r="C90" s="285" t="s">
        <v>471</v>
      </c>
      <c r="D90" s="285"/>
      <c r="E90" s="286">
        <f>R47</f>
        <v>0</v>
      </c>
      <c r="F90" s="287">
        <f>IF(E90&gt;25000,(E90-25000),0)</f>
        <v>0</v>
      </c>
    </row>
    <row r="91" spans="1:22" hidden="1" x14ac:dyDescent="0.3">
      <c r="C91" s="285" t="s">
        <v>472</v>
      </c>
      <c r="D91" s="285"/>
      <c r="E91" s="286">
        <f t="shared" ref="E91:E93" si="16">R48</f>
        <v>0</v>
      </c>
      <c r="F91" s="287">
        <f>IF(E91&gt;25000,(E91-25000),0)</f>
        <v>0</v>
      </c>
    </row>
    <row r="92" spans="1:22" hidden="1" x14ac:dyDescent="0.3">
      <c r="C92" s="285" t="s">
        <v>473</v>
      </c>
      <c r="D92" s="285"/>
      <c r="E92" s="286">
        <f t="shared" si="16"/>
        <v>0</v>
      </c>
      <c r="F92" s="287">
        <f>IF(E92&gt;25000,(E92-25000),0)</f>
        <v>0</v>
      </c>
    </row>
    <row r="93" spans="1:22" hidden="1" x14ac:dyDescent="0.3">
      <c r="C93" s="285" t="s">
        <v>474</v>
      </c>
      <c r="D93" s="285"/>
      <c r="E93" s="286">
        <f t="shared" si="16"/>
        <v>0</v>
      </c>
      <c r="F93" s="287">
        <f>IF(E93&gt;25000,(E93-25000),0)</f>
        <v>0</v>
      </c>
    </row>
    <row r="94" spans="1:22" hidden="1" x14ac:dyDescent="0.3">
      <c r="C94" s="285" t="s">
        <v>470</v>
      </c>
      <c r="D94" s="285"/>
      <c r="E94" s="286"/>
      <c r="F94" s="288">
        <f>R83</f>
        <v>0</v>
      </c>
    </row>
    <row r="95" spans="1:22" hidden="1" x14ac:dyDescent="0.3">
      <c r="F95" s="289">
        <f>SUM(F89:F94)</f>
        <v>0</v>
      </c>
    </row>
  </sheetData>
  <sheetProtection algorithmName="SHA-512" hashValue="wyLLeVfWTjxvWCk5CsW4RJKuhGtgRj0rOcNCfXGvqKsY2HqFwgLKo2UZIc1Dhjs1MLRccmcyx141uSzlXUQ6wA==" saltValue="93XKDUMvnjq79dDqA4ru8Q==" spinCount="100000" sheet="1" formatCells="0" formatRows="0" insertRows="0" deleteRows="0" selectLockedCells="1"/>
  <mergeCells count="137">
    <mergeCell ref="C79:E79"/>
    <mergeCell ref="I79:Q79"/>
    <mergeCell ref="B84:Q84"/>
    <mergeCell ref="B2:R2"/>
    <mergeCell ref="B80:Q80"/>
    <mergeCell ref="B81:Q81"/>
    <mergeCell ref="B82:Q82"/>
    <mergeCell ref="B83:Q83"/>
    <mergeCell ref="B67:C67"/>
    <mergeCell ref="D67:Q67"/>
    <mergeCell ref="B68:C68"/>
    <mergeCell ref="D68:Q68"/>
    <mergeCell ref="B69:Q69"/>
    <mergeCell ref="B63:P63"/>
    <mergeCell ref="B64:R64"/>
    <mergeCell ref="B65:C65"/>
    <mergeCell ref="D65:Q65"/>
    <mergeCell ref="B66:C66"/>
    <mergeCell ref="D66:Q66"/>
    <mergeCell ref="B70:R70"/>
    <mergeCell ref="C72:G72"/>
    <mergeCell ref="I72:M72"/>
    <mergeCell ref="N72:P72"/>
    <mergeCell ref="I73:M73"/>
    <mergeCell ref="N73:P73"/>
    <mergeCell ref="N74:P74"/>
    <mergeCell ref="C75:F75"/>
    <mergeCell ref="C76:F76"/>
    <mergeCell ref="C77:F77"/>
    <mergeCell ref="I77:M77"/>
    <mergeCell ref="N77:P77"/>
    <mergeCell ref="D78:F78"/>
    <mergeCell ref="M78:Q78"/>
    <mergeCell ref="I75:M75"/>
    <mergeCell ref="N75:P75"/>
    <mergeCell ref="B56:C56"/>
    <mergeCell ref="D56:Q56"/>
    <mergeCell ref="B57:Q57"/>
    <mergeCell ref="B53:C53"/>
    <mergeCell ref="D53:Q53"/>
    <mergeCell ref="B54:C54"/>
    <mergeCell ref="D54:Q54"/>
    <mergeCell ref="B55:C55"/>
    <mergeCell ref="D55:Q55"/>
    <mergeCell ref="B51:Q51"/>
    <mergeCell ref="B52:R52"/>
    <mergeCell ref="B43:C43"/>
    <mergeCell ref="D43:Q43"/>
    <mergeCell ref="B44:Q44"/>
    <mergeCell ref="B45:R45"/>
    <mergeCell ref="B46:C46"/>
    <mergeCell ref="B47:C47"/>
    <mergeCell ref="F47:M47"/>
    <mergeCell ref="D47:E47"/>
    <mergeCell ref="F46:M46"/>
    <mergeCell ref="B48:C48"/>
    <mergeCell ref="D48:E48"/>
    <mergeCell ref="F48:M48"/>
    <mergeCell ref="B49:C49"/>
    <mergeCell ref="D49:E49"/>
    <mergeCell ref="F49:M49"/>
    <mergeCell ref="D46:E46"/>
    <mergeCell ref="B50:C50"/>
    <mergeCell ref="D50:E50"/>
    <mergeCell ref="F50:M50"/>
    <mergeCell ref="B40:C40"/>
    <mergeCell ref="D40:Q40"/>
    <mergeCell ref="B41:C41"/>
    <mergeCell ref="D41:Q41"/>
    <mergeCell ref="B42:C42"/>
    <mergeCell ref="D42:Q42"/>
    <mergeCell ref="B36:C36"/>
    <mergeCell ref="D36:P36"/>
    <mergeCell ref="B37:C37"/>
    <mergeCell ref="D37:P37"/>
    <mergeCell ref="B38:Q38"/>
    <mergeCell ref="B39:R39"/>
    <mergeCell ref="B32:C32"/>
    <mergeCell ref="D32:G32"/>
    <mergeCell ref="B33:P33"/>
    <mergeCell ref="B34:R34"/>
    <mergeCell ref="B35:C35"/>
    <mergeCell ref="D35:P35"/>
    <mergeCell ref="H32:K32"/>
    <mergeCell ref="B28:P28"/>
    <mergeCell ref="B29:R29"/>
    <mergeCell ref="B30:C30"/>
    <mergeCell ref="D30:G30"/>
    <mergeCell ref="B31:C31"/>
    <mergeCell ref="D31:G31"/>
    <mergeCell ref="H30:K30"/>
    <mergeCell ref="H31:K31"/>
    <mergeCell ref="B25:C25"/>
    <mergeCell ref="D25:G25"/>
    <mergeCell ref="B26:C26"/>
    <mergeCell ref="D26:G26"/>
    <mergeCell ref="B27:C27"/>
    <mergeCell ref="D27:G27"/>
    <mergeCell ref="B22:C22"/>
    <mergeCell ref="D22:G22"/>
    <mergeCell ref="B23:C23"/>
    <mergeCell ref="D23:G23"/>
    <mergeCell ref="B24:C24"/>
    <mergeCell ref="D24:G24"/>
    <mergeCell ref="B3:R3"/>
    <mergeCell ref="B11:C11"/>
    <mergeCell ref="B13:R13"/>
    <mergeCell ref="B17:C17"/>
    <mergeCell ref="D17:G17"/>
    <mergeCell ref="B18:P18"/>
    <mergeCell ref="B19:R19"/>
    <mergeCell ref="D20:G20"/>
    <mergeCell ref="B21:C21"/>
    <mergeCell ref="D21:G21"/>
    <mergeCell ref="B20:C20"/>
    <mergeCell ref="B14:C14"/>
    <mergeCell ref="D14:G14"/>
    <mergeCell ref="B15:C15"/>
    <mergeCell ref="D15:G15"/>
    <mergeCell ref="B16:C16"/>
    <mergeCell ref="D16:G16"/>
    <mergeCell ref="B5:D5"/>
    <mergeCell ref="B7:D7"/>
    <mergeCell ref="B9:D9"/>
    <mergeCell ref="D59:E59"/>
    <mergeCell ref="F59:M59"/>
    <mergeCell ref="B61:C61"/>
    <mergeCell ref="B58:R58"/>
    <mergeCell ref="B62:C62"/>
    <mergeCell ref="D62:E62"/>
    <mergeCell ref="F62:M62"/>
    <mergeCell ref="D61:E61"/>
    <mergeCell ref="F61:M61"/>
    <mergeCell ref="B60:C60"/>
    <mergeCell ref="D60:E60"/>
    <mergeCell ref="F60:M60"/>
    <mergeCell ref="B59:C59"/>
  </mergeCells>
  <conditionalFormatting sqref="R79">
    <cfRule type="cellIs" dxfId="68" priority="2" operator="greaterThan">
      <formula>$N$77</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3" operator="greaterThan" id="{52F88F5F-4B3D-44E4-84BA-0C4D0D9E4C3A}">
            <xm:f>'IET Budget'!$N$73</xm:f>
            <x14:dxf>
              <font>
                <color rgb="FF9C0006"/>
              </font>
              <fill>
                <patternFill>
                  <bgColor rgb="FFFFC7CE"/>
                </patternFill>
              </fill>
            </x14:dxf>
          </x14:cfRule>
          <xm:sqref>R79</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'DROP-DOWNS'!$J$2:$J$3</xm:f>
          </x14:formula1>
          <xm:sqref>B47:C50</xm:sqref>
        </x14:dataValidation>
        <x14:dataValidation type="list" allowBlank="1" showInputMessage="1" showErrorMessage="1" xr:uid="{00000000-0002-0000-0300-000001000000}">
          <x14:formula1>
            <xm:f>'DROP-DOWNS'!$L$2:$L$3</xm:f>
          </x14:formula1>
          <xm:sqref>B60:C62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79998168889431442"/>
    <pageSetUpPr fitToPage="1"/>
  </sheetPr>
  <dimension ref="A1:L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8" customWidth="1"/>
    <col min="2" max="2" width="13.140625" customWidth="1"/>
    <col min="3" max="3" width="7.85546875" style="102" customWidth="1"/>
    <col min="4" max="4" width="7.5703125" style="12" customWidth="1"/>
    <col min="5" max="5" width="39.85546875" style="103" customWidth="1"/>
    <col min="6" max="6" width="10.140625" style="11" customWidth="1"/>
    <col min="7" max="7" width="9.42578125" style="11" customWidth="1"/>
    <col min="8" max="8" width="9" customWidth="1"/>
    <col min="9" max="9" width="13.140625" style="8" customWidth="1"/>
    <col min="10" max="10" width="14" style="7" customWidth="1"/>
  </cols>
  <sheetData>
    <row r="1" spans="1:12" ht="28.5" customHeight="1" x14ac:dyDescent="0.25">
      <c r="A1" s="382">
        <f>Cover!C5</f>
        <v>0</v>
      </c>
      <c r="B1" s="383"/>
      <c r="C1" s="383"/>
      <c r="D1" s="383"/>
      <c r="E1" s="383"/>
      <c r="F1" s="383"/>
      <c r="G1" s="383"/>
      <c r="H1" s="383"/>
      <c r="I1" s="383"/>
      <c r="J1" s="383"/>
    </row>
    <row r="2" spans="1:12" s="5" customFormat="1" ht="30" customHeight="1" x14ac:dyDescent="0.35">
      <c r="A2" s="383" t="s">
        <v>150</v>
      </c>
      <c r="B2" s="383"/>
      <c r="C2" s="383"/>
      <c r="D2" s="383"/>
      <c r="E2" s="383"/>
      <c r="F2" s="383"/>
      <c r="G2" s="383"/>
      <c r="H2" s="383"/>
      <c r="I2" s="383"/>
      <c r="J2" s="383"/>
    </row>
    <row r="3" spans="1:12" s="83" customFormat="1" ht="21" customHeight="1" x14ac:dyDescent="0.25">
      <c r="A3" s="384" t="s">
        <v>151</v>
      </c>
      <c r="B3" s="384" t="s">
        <v>0</v>
      </c>
      <c r="C3" s="386" t="s">
        <v>152</v>
      </c>
      <c r="D3" s="364" t="s">
        <v>153</v>
      </c>
      <c r="E3" s="388" t="s">
        <v>154</v>
      </c>
      <c r="F3" s="390" t="s">
        <v>38</v>
      </c>
      <c r="G3" s="390" t="s">
        <v>40</v>
      </c>
      <c r="H3" s="388" t="s">
        <v>41</v>
      </c>
      <c r="I3" s="392" t="s">
        <v>155</v>
      </c>
      <c r="J3" s="82" t="s">
        <v>156</v>
      </c>
    </row>
    <row r="4" spans="1:12" s="86" customFormat="1" ht="15" customHeight="1" x14ac:dyDescent="0.25">
      <c r="A4" s="385"/>
      <c r="B4" s="385"/>
      <c r="C4" s="387"/>
      <c r="D4" s="84">
        <f>SUM(D5:D103)</f>
        <v>0</v>
      </c>
      <c r="E4" s="389"/>
      <c r="F4" s="391"/>
      <c r="G4" s="391"/>
      <c r="H4" s="389"/>
      <c r="I4" s="393"/>
      <c r="J4" s="85">
        <f>SUM(J5:J103)</f>
        <v>0</v>
      </c>
    </row>
    <row r="5" spans="1:12" s="4" customFormat="1" ht="30" customHeight="1" x14ac:dyDescent="0.2">
      <c r="A5" s="87" t="s">
        <v>544</v>
      </c>
      <c r="B5" s="88"/>
      <c r="C5" s="89"/>
      <c r="D5" s="90"/>
      <c r="E5" s="91"/>
      <c r="F5" s="9"/>
      <c r="G5" s="10"/>
      <c r="H5" s="92">
        <f>F5*G5</f>
        <v>0</v>
      </c>
      <c r="I5" s="93"/>
      <c r="J5" s="94">
        <f>D5*I5</f>
        <v>0</v>
      </c>
      <c r="K5" s="95"/>
    </row>
    <row r="6" spans="1:12" s="4" customFormat="1" ht="30" customHeight="1" x14ac:dyDescent="0.2">
      <c r="A6" s="87" t="s">
        <v>545</v>
      </c>
      <c r="B6" s="88"/>
      <c r="C6" s="89"/>
      <c r="D6" s="90"/>
      <c r="E6" s="91"/>
      <c r="F6" s="9"/>
      <c r="G6" s="10"/>
      <c r="H6" s="92">
        <f t="shared" ref="H6:H69" si="0">F6*G6</f>
        <v>0</v>
      </c>
      <c r="I6" s="93"/>
      <c r="J6" s="94">
        <f t="shared" ref="J6:J69" si="1">D6*I6</f>
        <v>0</v>
      </c>
      <c r="K6" s="95"/>
      <c r="L6" s="6"/>
    </row>
    <row r="7" spans="1:12" s="4" customFormat="1" ht="30" customHeight="1" x14ac:dyDescent="0.2">
      <c r="A7" s="87" t="s">
        <v>546</v>
      </c>
      <c r="B7" s="88"/>
      <c r="C7" s="89"/>
      <c r="D7" s="90"/>
      <c r="E7" s="91"/>
      <c r="F7" s="9"/>
      <c r="G7" s="10"/>
      <c r="H7" s="92">
        <f t="shared" si="0"/>
        <v>0</v>
      </c>
      <c r="I7" s="93"/>
      <c r="J7" s="94">
        <f t="shared" si="1"/>
        <v>0</v>
      </c>
      <c r="K7" s="95"/>
    </row>
    <row r="8" spans="1:12" s="4" customFormat="1" ht="30" customHeight="1" x14ac:dyDescent="0.2">
      <c r="A8" s="87" t="s">
        <v>547</v>
      </c>
      <c r="B8" s="88"/>
      <c r="C8" s="89"/>
      <c r="D8" s="90"/>
      <c r="E8" s="91"/>
      <c r="F8" s="9"/>
      <c r="G8" s="10"/>
      <c r="H8" s="92">
        <f t="shared" si="0"/>
        <v>0</v>
      </c>
      <c r="I8" s="93"/>
      <c r="J8" s="94">
        <f t="shared" si="1"/>
        <v>0</v>
      </c>
      <c r="K8" s="95"/>
    </row>
    <row r="9" spans="1:12" s="4" customFormat="1" ht="30" customHeight="1" x14ac:dyDescent="0.2">
      <c r="A9" s="87" t="s">
        <v>548</v>
      </c>
      <c r="B9" s="88"/>
      <c r="C9" s="96"/>
      <c r="D9" s="88"/>
      <c r="E9" s="91"/>
      <c r="F9" s="97"/>
      <c r="G9" s="10"/>
      <c r="H9" s="92">
        <f t="shared" si="0"/>
        <v>0</v>
      </c>
      <c r="I9" s="93"/>
      <c r="J9" s="94">
        <f t="shared" si="1"/>
        <v>0</v>
      </c>
      <c r="K9" s="95"/>
    </row>
    <row r="10" spans="1:12" s="4" customFormat="1" ht="30" customHeight="1" x14ac:dyDescent="0.2">
      <c r="A10" s="87" t="s">
        <v>549</v>
      </c>
      <c r="B10" s="88"/>
      <c r="C10" s="96"/>
      <c r="D10" s="88"/>
      <c r="E10" s="91"/>
      <c r="F10" s="97"/>
      <c r="G10" s="10"/>
      <c r="H10" s="92">
        <f t="shared" si="0"/>
        <v>0</v>
      </c>
      <c r="I10" s="93"/>
      <c r="J10" s="94">
        <f t="shared" si="1"/>
        <v>0</v>
      </c>
      <c r="K10" s="95"/>
    </row>
    <row r="11" spans="1:12" s="4" customFormat="1" ht="30" customHeight="1" x14ac:dyDescent="0.2">
      <c r="A11" s="87" t="s">
        <v>550</v>
      </c>
      <c r="B11" s="88"/>
      <c r="C11" s="96"/>
      <c r="D11" s="88"/>
      <c r="E11" s="91"/>
      <c r="F11" s="97"/>
      <c r="G11" s="10"/>
      <c r="H11" s="92">
        <f t="shared" si="0"/>
        <v>0</v>
      </c>
      <c r="I11" s="93"/>
      <c r="J11" s="94">
        <f t="shared" si="1"/>
        <v>0</v>
      </c>
      <c r="K11" s="95"/>
    </row>
    <row r="12" spans="1:12" s="4" customFormat="1" ht="30" customHeight="1" x14ac:dyDescent="0.2">
      <c r="A12" s="87" t="s">
        <v>551</v>
      </c>
      <c r="B12" s="88"/>
      <c r="C12" s="96"/>
      <c r="D12" s="88"/>
      <c r="E12" s="91"/>
      <c r="F12" s="97"/>
      <c r="G12" s="10"/>
      <c r="H12" s="92">
        <f t="shared" si="0"/>
        <v>0</v>
      </c>
      <c r="I12" s="93"/>
      <c r="J12" s="94">
        <f t="shared" si="1"/>
        <v>0</v>
      </c>
    </row>
    <row r="13" spans="1:12" s="4" customFormat="1" ht="30" customHeight="1" x14ac:dyDescent="0.2">
      <c r="A13" s="87" t="s">
        <v>552</v>
      </c>
      <c r="B13" s="88"/>
      <c r="C13" s="89"/>
      <c r="D13" s="90"/>
      <c r="E13" s="91"/>
      <c r="F13" s="9"/>
      <c r="G13" s="10"/>
      <c r="H13" s="92">
        <f t="shared" si="0"/>
        <v>0</v>
      </c>
      <c r="I13" s="93"/>
      <c r="J13" s="94">
        <f t="shared" si="1"/>
        <v>0</v>
      </c>
    </row>
    <row r="14" spans="1:12" s="4" customFormat="1" ht="30" customHeight="1" x14ac:dyDescent="0.2">
      <c r="A14" s="87" t="s">
        <v>553</v>
      </c>
      <c r="B14" s="88"/>
      <c r="C14" s="89"/>
      <c r="D14" s="90"/>
      <c r="E14" s="91"/>
      <c r="F14" s="9"/>
      <c r="G14" s="10"/>
      <c r="H14" s="92">
        <f t="shared" si="0"/>
        <v>0</v>
      </c>
      <c r="I14" s="93"/>
      <c r="J14" s="94">
        <f t="shared" si="1"/>
        <v>0</v>
      </c>
    </row>
    <row r="15" spans="1:12" s="4" customFormat="1" ht="30" customHeight="1" x14ac:dyDescent="0.2">
      <c r="A15" s="87" t="s">
        <v>554</v>
      </c>
      <c r="B15" s="88"/>
      <c r="C15" s="89"/>
      <c r="D15" s="90"/>
      <c r="E15" s="91"/>
      <c r="F15" s="9"/>
      <c r="G15" s="10"/>
      <c r="H15" s="92">
        <f t="shared" si="0"/>
        <v>0</v>
      </c>
      <c r="I15" s="93"/>
      <c r="J15" s="94">
        <f t="shared" si="1"/>
        <v>0</v>
      </c>
    </row>
    <row r="16" spans="1:12" s="4" customFormat="1" ht="30" customHeight="1" x14ac:dyDescent="0.2">
      <c r="A16" s="87" t="s">
        <v>555</v>
      </c>
      <c r="B16" s="88"/>
      <c r="C16" s="89"/>
      <c r="D16" s="90"/>
      <c r="E16" s="91"/>
      <c r="F16" s="9"/>
      <c r="G16" s="10"/>
      <c r="H16" s="92">
        <f t="shared" si="0"/>
        <v>0</v>
      </c>
      <c r="I16" s="93"/>
      <c r="J16" s="94">
        <f t="shared" si="1"/>
        <v>0</v>
      </c>
      <c r="K16" s="95"/>
    </row>
    <row r="17" spans="1:10" s="4" customFormat="1" ht="30" customHeight="1" x14ac:dyDescent="0.2">
      <c r="A17" s="87" t="s">
        <v>556</v>
      </c>
      <c r="B17" s="88"/>
      <c r="C17" s="89"/>
      <c r="D17" s="90"/>
      <c r="E17" s="91"/>
      <c r="F17" s="9"/>
      <c r="G17" s="10"/>
      <c r="H17" s="92">
        <f t="shared" si="0"/>
        <v>0</v>
      </c>
      <c r="I17" s="93"/>
      <c r="J17" s="94">
        <f t="shared" si="1"/>
        <v>0</v>
      </c>
    </row>
    <row r="18" spans="1:10" s="4" customFormat="1" ht="30" customHeight="1" x14ac:dyDescent="0.2">
      <c r="A18" s="87" t="s">
        <v>557</v>
      </c>
      <c r="B18" s="88"/>
      <c r="C18" s="96"/>
      <c r="D18" s="88"/>
      <c r="E18" s="91"/>
      <c r="F18" s="9"/>
      <c r="G18" s="10"/>
      <c r="H18" s="92">
        <f t="shared" si="0"/>
        <v>0</v>
      </c>
      <c r="I18" s="93"/>
      <c r="J18" s="94">
        <f t="shared" si="1"/>
        <v>0</v>
      </c>
    </row>
    <row r="19" spans="1:10" s="4" customFormat="1" ht="30" customHeight="1" x14ac:dyDescent="0.2">
      <c r="A19" s="87" t="s">
        <v>558</v>
      </c>
      <c r="B19" s="88"/>
      <c r="C19" s="96"/>
      <c r="D19" s="88"/>
      <c r="E19" s="91"/>
      <c r="F19" s="97"/>
      <c r="G19" s="10"/>
      <c r="H19" s="92">
        <f t="shared" si="0"/>
        <v>0</v>
      </c>
      <c r="I19" s="93"/>
      <c r="J19" s="94">
        <f t="shared" si="1"/>
        <v>0</v>
      </c>
    </row>
    <row r="20" spans="1:10" s="4" customFormat="1" ht="30" customHeight="1" x14ac:dyDescent="0.2">
      <c r="A20" s="87" t="s">
        <v>559</v>
      </c>
      <c r="B20" s="88"/>
      <c r="C20" s="96"/>
      <c r="D20" s="88"/>
      <c r="E20" s="91"/>
      <c r="F20" s="97"/>
      <c r="G20" s="10"/>
      <c r="H20" s="92">
        <f t="shared" si="0"/>
        <v>0</v>
      </c>
      <c r="I20" s="93"/>
      <c r="J20" s="94">
        <f t="shared" si="1"/>
        <v>0</v>
      </c>
    </row>
    <row r="21" spans="1:10" s="4" customFormat="1" ht="30" customHeight="1" x14ac:dyDescent="0.2">
      <c r="A21" s="87" t="s">
        <v>560</v>
      </c>
      <c r="B21" s="88"/>
      <c r="C21" s="96"/>
      <c r="D21" s="88"/>
      <c r="E21" s="91"/>
      <c r="F21" s="97"/>
      <c r="G21" s="10"/>
      <c r="H21" s="92">
        <f t="shared" si="0"/>
        <v>0</v>
      </c>
      <c r="I21" s="93"/>
      <c r="J21" s="94">
        <f t="shared" si="1"/>
        <v>0</v>
      </c>
    </row>
    <row r="22" spans="1:10" s="4" customFormat="1" ht="30" customHeight="1" x14ac:dyDescent="0.2">
      <c r="A22" s="87" t="s">
        <v>561</v>
      </c>
      <c r="B22" s="88"/>
      <c r="C22" s="96"/>
      <c r="D22" s="88"/>
      <c r="E22" s="91"/>
      <c r="F22" s="97"/>
      <c r="G22" s="10"/>
      <c r="H22" s="92">
        <f t="shared" si="0"/>
        <v>0</v>
      </c>
      <c r="I22" s="93"/>
      <c r="J22" s="94">
        <f t="shared" si="1"/>
        <v>0</v>
      </c>
    </row>
    <row r="23" spans="1:10" s="4" customFormat="1" ht="30" customHeight="1" x14ac:dyDescent="0.2">
      <c r="A23" s="87" t="s">
        <v>562</v>
      </c>
      <c r="B23" s="88"/>
      <c r="C23" s="98"/>
      <c r="D23" s="99"/>
      <c r="E23" s="91"/>
      <c r="F23" s="100"/>
      <c r="G23" s="101"/>
      <c r="H23" s="92">
        <f t="shared" si="0"/>
        <v>0</v>
      </c>
      <c r="I23" s="93"/>
      <c r="J23" s="94">
        <f t="shared" si="1"/>
        <v>0</v>
      </c>
    </row>
    <row r="24" spans="1:10" s="4" customFormat="1" ht="30" customHeight="1" x14ac:dyDescent="0.2">
      <c r="A24" s="87" t="s">
        <v>563</v>
      </c>
      <c r="B24" s="88"/>
      <c r="C24" s="98"/>
      <c r="D24" s="99"/>
      <c r="E24" s="91"/>
      <c r="F24" s="100"/>
      <c r="G24" s="101"/>
      <c r="H24" s="92">
        <f t="shared" si="0"/>
        <v>0</v>
      </c>
      <c r="I24" s="93"/>
      <c r="J24" s="94">
        <f t="shared" si="1"/>
        <v>0</v>
      </c>
    </row>
    <row r="25" spans="1:10" s="4" customFormat="1" ht="30" hidden="1" customHeight="1" x14ac:dyDescent="0.2">
      <c r="A25" s="87" t="s">
        <v>177</v>
      </c>
      <c r="B25" s="88"/>
      <c r="C25" s="98"/>
      <c r="D25" s="99"/>
      <c r="E25" s="91"/>
      <c r="F25" s="100"/>
      <c r="G25" s="101"/>
      <c r="H25" s="92">
        <f t="shared" si="0"/>
        <v>0</v>
      </c>
      <c r="I25" s="93"/>
      <c r="J25" s="94">
        <f t="shared" si="1"/>
        <v>0</v>
      </c>
    </row>
    <row r="26" spans="1:10" s="4" customFormat="1" ht="30" hidden="1" customHeight="1" x14ac:dyDescent="0.2">
      <c r="A26" s="87" t="s">
        <v>178</v>
      </c>
      <c r="B26" s="88"/>
      <c r="C26" s="98"/>
      <c r="D26" s="99"/>
      <c r="E26" s="91"/>
      <c r="F26" s="100"/>
      <c r="G26" s="101"/>
      <c r="H26" s="92">
        <f t="shared" si="0"/>
        <v>0</v>
      </c>
      <c r="I26" s="93"/>
      <c r="J26" s="94">
        <f t="shared" si="1"/>
        <v>0</v>
      </c>
    </row>
    <row r="27" spans="1:10" s="4" customFormat="1" ht="30" hidden="1" customHeight="1" x14ac:dyDescent="0.2">
      <c r="A27" s="87" t="s">
        <v>179</v>
      </c>
      <c r="B27" s="88"/>
      <c r="C27" s="98"/>
      <c r="D27" s="99"/>
      <c r="E27" s="91"/>
      <c r="F27" s="100"/>
      <c r="G27" s="101"/>
      <c r="H27" s="92">
        <f t="shared" si="0"/>
        <v>0</v>
      </c>
      <c r="I27" s="93"/>
      <c r="J27" s="94">
        <f t="shared" si="1"/>
        <v>0</v>
      </c>
    </row>
    <row r="28" spans="1:10" s="4" customFormat="1" ht="30" hidden="1" customHeight="1" x14ac:dyDescent="0.2">
      <c r="A28" s="87" t="s">
        <v>180</v>
      </c>
      <c r="B28" s="88"/>
      <c r="C28" s="98"/>
      <c r="D28" s="99"/>
      <c r="E28" s="91"/>
      <c r="F28" s="100"/>
      <c r="G28" s="101"/>
      <c r="H28" s="92">
        <f t="shared" si="0"/>
        <v>0</v>
      </c>
      <c r="I28" s="93"/>
      <c r="J28" s="94">
        <f t="shared" si="1"/>
        <v>0</v>
      </c>
    </row>
    <row r="29" spans="1:10" s="4" customFormat="1" ht="30" hidden="1" customHeight="1" x14ac:dyDescent="0.2">
      <c r="A29" s="87" t="s">
        <v>181</v>
      </c>
      <c r="B29" s="88"/>
      <c r="C29" s="98"/>
      <c r="D29" s="99"/>
      <c r="E29" s="91"/>
      <c r="F29" s="100"/>
      <c r="G29" s="101"/>
      <c r="H29" s="92">
        <f t="shared" si="0"/>
        <v>0</v>
      </c>
      <c r="I29" s="93"/>
      <c r="J29" s="94">
        <f t="shared" si="1"/>
        <v>0</v>
      </c>
    </row>
    <row r="30" spans="1:10" s="4" customFormat="1" ht="30" hidden="1" customHeight="1" x14ac:dyDescent="0.2">
      <c r="A30" s="87" t="s">
        <v>182</v>
      </c>
      <c r="B30" s="88"/>
      <c r="C30" s="98"/>
      <c r="D30" s="99"/>
      <c r="E30" s="91"/>
      <c r="F30" s="100"/>
      <c r="G30" s="101"/>
      <c r="H30" s="92">
        <f t="shared" si="0"/>
        <v>0</v>
      </c>
      <c r="I30" s="93"/>
      <c r="J30" s="94">
        <f t="shared" si="1"/>
        <v>0</v>
      </c>
    </row>
    <row r="31" spans="1:10" s="4" customFormat="1" ht="30" hidden="1" customHeight="1" x14ac:dyDescent="0.2">
      <c r="A31" s="87" t="s">
        <v>183</v>
      </c>
      <c r="B31" s="88"/>
      <c r="C31" s="98"/>
      <c r="D31" s="99"/>
      <c r="E31" s="91"/>
      <c r="F31" s="100"/>
      <c r="G31" s="101"/>
      <c r="H31" s="92">
        <f t="shared" si="0"/>
        <v>0</v>
      </c>
      <c r="I31" s="93"/>
      <c r="J31" s="94">
        <f t="shared" si="1"/>
        <v>0</v>
      </c>
    </row>
    <row r="32" spans="1:10" s="4" customFormat="1" ht="30" hidden="1" customHeight="1" x14ac:dyDescent="0.2">
      <c r="A32" s="87" t="s">
        <v>184</v>
      </c>
      <c r="B32" s="88"/>
      <c r="C32" s="98"/>
      <c r="D32" s="99"/>
      <c r="E32" s="91"/>
      <c r="F32" s="100"/>
      <c r="G32" s="101"/>
      <c r="H32" s="92">
        <f t="shared" si="0"/>
        <v>0</v>
      </c>
      <c r="I32" s="93"/>
      <c r="J32" s="94">
        <f t="shared" si="1"/>
        <v>0</v>
      </c>
    </row>
    <row r="33" spans="1:10" s="4" customFormat="1" ht="30" hidden="1" customHeight="1" x14ac:dyDescent="0.2">
      <c r="A33" s="87" t="s">
        <v>185</v>
      </c>
      <c r="B33" s="88"/>
      <c r="C33" s="98"/>
      <c r="D33" s="99"/>
      <c r="E33" s="91"/>
      <c r="F33" s="100"/>
      <c r="G33" s="101"/>
      <c r="H33" s="92">
        <f t="shared" si="0"/>
        <v>0</v>
      </c>
      <c r="I33" s="93"/>
      <c r="J33" s="94">
        <f t="shared" si="1"/>
        <v>0</v>
      </c>
    </row>
    <row r="34" spans="1:10" s="4" customFormat="1" ht="30" hidden="1" customHeight="1" x14ac:dyDescent="0.2">
      <c r="A34" s="87" t="s">
        <v>186</v>
      </c>
      <c r="B34" s="88"/>
      <c r="C34" s="98"/>
      <c r="D34" s="99"/>
      <c r="E34" s="91"/>
      <c r="F34" s="100"/>
      <c r="G34" s="101"/>
      <c r="H34" s="92">
        <f t="shared" si="0"/>
        <v>0</v>
      </c>
      <c r="I34" s="93"/>
      <c r="J34" s="94">
        <f t="shared" si="1"/>
        <v>0</v>
      </c>
    </row>
    <row r="35" spans="1:10" s="4" customFormat="1" ht="30" hidden="1" customHeight="1" x14ac:dyDescent="0.2">
      <c r="A35" s="87" t="s">
        <v>187</v>
      </c>
      <c r="B35" s="88"/>
      <c r="C35" s="98"/>
      <c r="D35" s="99"/>
      <c r="E35" s="91"/>
      <c r="F35" s="100"/>
      <c r="G35" s="101"/>
      <c r="H35" s="92">
        <f t="shared" si="0"/>
        <v>0</v>
      </c>
      <c r="I35" s="93"/>
      <c r="J35" s="94">
        <f t="shared" si="1"/>
        <v>0</v>
      </c>
    </row>
    <row r="36" spans="1:10" s="4" customFormat="1" ht="30" hidden="1" customHeight="1" x14ac:dyDescent="0.2">
      <c r="A36" s="87" t="s">
        <v>188</v>
      </c>
      <c r="B36" s="88"/>
      <c r="C36" s="98"/>
      <c r="D36" s="99"/>
      <c r="E36" s="91"/>
      <c r="F36" s="100"/>
      <c r="G36" s="101"/>
      <c r="H36" s="92">
        <f t="shared" si="0"/>
        <v>0</v>
      </c>
      <c r="I36" s="93"/>
      <c r="J36" s="94">
        <f t="shared" si="1"/>
        <v>0</v>
      </c>
    </row>
    <row r="37" spans="1:10" s="4" customFormat="1" ht="30" hidden="1" customHeight="1" x14ac:dyDescent="0.2">
      <c r="A37" s="87" t="s">
        <v>189</v>
      </c>
      <c r="B37" s="88"/>
      <c r="C37" s="98"/>
      <c r="D37" s="99"/>
      <c r="E37" s="91"/>
      <c r="F37" s="100"/>
      <c r="G37" s="101"/>
      <c r="H37" s="92">
        <f t="shared" si="0"/>
        <v>0</v>
      </c>
      <c r="I37" s="93"/>
      <c r="J37" s="94">
        <f t="shared" si="1"/>
        <v>0</v>
      </c>
    </row>
    <row r="38" spans="1:10" s="4" customFormat="1" ht="30" hidden="1" customHeight="1" x14ac:dyDescent="0.2">
      <c r="A38" s="87" t="s">
        <v>190</v>
      </c>
      <c r="B38" s="88"/>
      <c r="C38" s="98"/>
      <c r="D38" s="99"/>
      <c r="E38" s="91"/>
      <c r="F38" s="100"/>
      <c r="G38" s="101"/>
      <c r="H38" s="92">
        <f t="shared" si="0"/>
        <v>0</v>
      </c>
      <c r="I38" s="93"/>
      <c r="J38" s="94">
        <f t="shared" si="1"/>
        <v>0</v>
      </c>
    </row>
    <row r="39" spans="1:10" s="4" customFormat="1" ht="30" hidden="1" customHeight="1" x14ac:dyDescent="0.2">
      <c r="A39" s="87" t="s">
        <v>191</v>
      </c>
      <c r="B39" s="88"/>
      <c r="C39" s="98"/>
      <c r="D39" s="99"/>
      <c r="E39" s="91"/>
      <c r="F39" s="100"/>
      <c r="G39" s="101"/>
      <c r="H39" s="92">
        <f t="shared" si="0"/>
        <v>0</v>
      </c>
      <c r="I39" s="93"/>
      <c r="J39" s="94">
        <f t="shared" si="1"/>
        <v>0</v>
      </c>
    </row>
    <row r="40" spans="1:10" s="4" customFormat="1" ht="30" hidden="1" customHeight="1" x14ac:dyDescent="0.2">
      <c r="A40" s="87" t="s">
        <v>192</v>
      </c>
      <c r="B40" s="88"/>
      <c r="C40" s="98"/>
      <c r="D40" s="99"/>
      <c r="E40" s="91"/>
      <c r="F40" s="100"/>
      <c r="G40" s="101"/>
      <c r="H40" s="92">
        <f t="shared" si="0"/>
        <v>0</v>
      </c>
      <c r="I40" s="93"/>
      <c r="J40" s="94">
        <f t="shared" si="1"/>
        <v>0</v>
      </c>
    </row>
    <row r="41" spans="1:10" s="4" customFormat="1" ht="30" hidden="1" customHeight="1" x14ac:dyDescent="0.2">
      <c r="A41" s="87" t="s">
        <v>193</v>
      </c>
      <c r="B41" s="88"/>
      <c r="C41" s="98"/>
      <c r="D41" s="99"/>
      <c r="E41" s="91"/>
      <c r="F41" s="100"/>
      <c r="G41" s="101"/>
      <c r="H41" s="92">
        <f t="shared" si="0"/>
        <v>0</v>
      </c>
      <c r="I41" s="93"/>
      <c r="J41" s="94">
        <f t="shared" si="1"/>
        <v>0</v>
      </c>
    </row>
    <row r="42" spans="1:10" s="4" customFormat="1" ht="30" hidden="1" customHeight="1" x14ac:dyDescent="0.2">
      <c r="A42" s="87" t="s">
        <v>194</v>
      </c>
      <c r="B42" s="88"/>
      <c r="C42" s="98"/>
      <c r="D42" s="99"/>
      <c r="E42" s="91"/>
      <c r="F42" s="100"/>
      <c r="G42" s="101"/>
      <c r="H42" s="92">
        <f t="shared" si="0"/>
        <v>0</v>
      </c>
      <c r="I42" s="93"/>
      <c r="J42" s="94">
        <f t="shared" si="1"/>
        <v>0</v>
      </c>
    </row>
    <row r="43" spans="1:10" s="4" customFormat="1" ht="30" hidden="1" customHeight="1" x14ac:dyDescent="0.2">
      <c r="A43" s="87" t="s">
        <v>195</v>
      </c>
      <c r="B43" s="88"/>
      <c r="C43" s="98"/>
      <c r="D43" s="99"/>
      <c r="E43" s="91"/>
      <c r="F43" s="100"/>
      <c r="G43" s="101"/>
      <c r="H43" s="92">
        <f t="shared" si="0"/>
        <v>0</v>
      </c>
      <c r="I43" s="93"/>
      <c r="J43" s="94">
        <f t="shared" si="1"/>
        <v>0</v>
      </c>
    </row>
    <row r="44" spans="1:10" s="4" customFormat="1" ht="30" hidden="1" customHeight="1" x14ac:dyDescent="0.2">
      <c r="A44" s="87" t="s">
        <v>196</v>
      </c>
      <c r="B44" s="88"/>
      <c r="C44" s="98"/>
      <c r="D44" s="99"/>
      <c r="E44" s="91"/>
      <c r="F44" s="100"/>
      <c r="G44" s="101"/>
      <c r="H44" s="92">
        <f t="shared" si="0"/>
        <v>0</v>
      </c>
      <c r="I44" s="93"/>
      <c r="J44" s="94">
        <f t="shared" si="1"/>
        <v>0</v>
      </c>
    </row>
    <row r="45" spans="1:10" s="4" customFormat="1" ht="30" hidden="1" customHeight="1" x14ac:dyDescent="0.2">
      <c r="A45" s="87" t="s">
        <v>197</v>
      </c>
      <c r="B45" s="88"/>
      <c r="C45" s="98"/>
      <c r="D45" s="99"/>
      <c r="E45" s="91"/>
      <c r="F45" s="100"/>
      <c r="G45" s="101"/>
      <c r="H45" s="92">
        <f t="shared" si="0"/>
        <v>0</v>
      </c>
      <c r="I45" s="93"/>
      <c r="J45" s="94">
        <f t="shared" si="1"/>
        <v>0</v>
      </c>
    </row>
    <row r="46" spans="1:10" s="4" customFormat="1" ht="30" hidden="1" customHeight="1" x14ac:dyDescent="0.2">
      <c r="A46" s="87" t="s">
        <v>198</v>
      </c>
      <c r="B46" s="88"/>
      <c r="C46" s="98"/>
      <c r="D46" s="99"/>
      <c r="E46" s="91"/>
      <c r="F46" s="100"/>
      <c r="G46" s="101"/>
      <c r="H46" s="92">
        <f t="shared" si="0"/>
        <v>0</v>
      </c>
      <c r="I46" s="93"/>
      <c r="J46" s="94">
        <f t="shared" si="1"/>
        <v>0</v>
      </c>
    </row>
    <row r="47" spans="1:10" s="4" customFormat="1" ht="30" hidden="1" customHeight="1" x14ac:dyDescent="0.2">
      <c r="A47" s="87" t="s">
        <v>199</v>
      </c>
      <c r="B47" s="88"/>
      <c r="C47" s="98"/>
      <c r="D47" s="99"/>
      <c r="E47" s="91"/>
      <c r="F47" s="100"/>
      <c r="G47" s="101"/>
      <c r="H47" s="92">
        <f t="shared" si="0"/>
        <v>0</v>
      </c>
      <c r="I47" s="93"/>
      <c r="J47" s="94">
        <f t="shared" si="1"/>
        <v>0</v>
      </c>
    </row>
    <row r="48" spans="1:10" s="4" customFormat="1" ht="30" hidden="1" customHeight="1" x14ac:dyDescent="0.2">
      <c r="A48" s="87" t="s">
        <v>200</v>
      </c>
      <c r="B48" s="88"/>
      <c r="C48" s="98"/>
      <c r="D48" s="99"/>
      <c r="E48" s="91"/>
      <c r="F48" s="100"/>
      <c r="G48" s="101"/>
      <c r="H48" s="92">
        <f t="shared" si="0"/>
        <v>0</v>
      </c>
      <c r="I48" s="93"/>
      <c r="J48" s="94">
        <f t="shared" si="1"/>
        <v>0</v>
      </c>
    </row>
    <row r="49" spans="1:10" s="4" customFormat="1" ht="30" hidden="1" customHeight="1" x14ac:dyDescent="0.2">
      <c r="A49" s="87" t="s">
        <v>201</v>
      </c>
      <c r="B49" s="88"/>
      <c r="C49" s="98"/>
      <c r="D49" s="99"/>
      <c r="E49" s="91"/>
      <c r="F49" s="100"/>
      <c r="G49" s="101"/>
      <c r="H49" s="92">
        <f t="shared" si="0"/>
        <v>0</v>
      </c>
      <c r="I49" s="93"/>
      <c r="J49" s="94">
        <f t="shared" si="1"/>
        <v>0</v>
      </c>
    </row>
    <row r="50" spans="1:10" s="4" customFormat="1" ht="30" hidden="1" customHeight="1" x14ac:dyDescent="0.2">
      <c r="A50" s="87" t="s">
        <v>202</v>
      </c>
      <c r="B50" s="88"/>
      <c r="C50" s="98"/>
      <c r="D50" s="99"/>
      <c r="E50" s="91"/>
      <c r="F50" s="100"/>
      <c r="G50" s="101"/>
      <c r="H50" s="92">
        <f t="shared" si="0"/>
        <v>0</v>
      </c>
      <c r="I50" s="93"/>
      <c r="J50" s="94">
        <f t="shared" si="1"/>
        <v>0</v>
      </c>
    </row>
    <row r="51" spans="1:10" s="4" customFormat="1" ht="30" hidden="1" customHeight="1" x14ac:dyDescent="0.2">
      <c r="A51" s="87" t="s">
        <v>203</v>
      </c>
      <c r="B51" s="88"/>
      <c r="C51" s="98"/>
      <c r="D51" s="99"/>
      <c r="E51" s="91"/>
      <c r="F51" s="100"/>
      <c r="G51" s="101"/>
      <c r="H51" s="92">
        <f t="shared" si="0"/>
        <v>0</v>
      </c>
      <c r="I51" s="93"/>
      <c r="J51" s="94">
        <f t="shared" si="1"/>
        <v>0</v>
      </c>
    </row>
    <row r="52" spans="1:10" s="4" customFormat="1" ht="30" hidden="1" customHeight="1" x14ac:dyDescent="0.2">
      <c r="A52" s="87" t="s">
        <v>204</v>
      </c>
      <c r="B52" s="88"/>
      <c r="C52" s="98"/>
      <c r="D52" s="99"/>
      <c r="E52" s="91"/>
      <c r="F52" s="100"/>
      <c r="G52" s="101"/>
      <c r="H52" s="92">
        <f t="shared" si="0"/>
        <v>0</v>
      </c>
      <c r="I52" s="93"/>
      <c r="J52" s="94">
        <f t="shared" si="1"/>
        <v>0</v>
      </c>
    </row>
    <row r="53" spans="1:10" s="4" customFormat="1" ht="30" hidden="1" customHeight="1" x14ac:dyDescent="0.2">
      <c r="A53" s="87" t="s">
        <v>205</v>
      </c>
      <c r="B53" s="88"/>
      <c r="C53" s="98"/>
      <c r="D53" s="99"/>
      <c r="E53" s="91"/>
      <c r="F53" s="100"/>
      <c r="G53" s="101"/>
      <c r="H53" s="92">
        <f t="shared" si="0"/>
        <v>0</v>
      </c>
      <c r="I53" s="93"/>
      <c r="J53" s="94">
        <f t="shared" si="1"/>
        <v>0</v>
      </c>
    </row>
    <row r="54" spans="1:10" s="4" customFormat="1" ht="30" hidden="1" customHeight="1" x14ac:dyDescent="0.2">
      <c r="A54" s="87" t="s">
        <v>206</v>
      </c>
      <c r="B54" s="88"/>
      <c r="C54" s="98"/>
      <c r="D54" s="99"/>
      <c r="E54" s="91"/>
      <c r="F54" s="100"/>
      <c r="G54" s="101"/>
      <c r="H54" s="92">
        <f t="shared" si="0"/>
        <v>0</v>
      </c>
      <c r="I54" s="93"/>
      <c r="J54" s="94">
        <f t="shared" si="1"/>
        <v>0</v>
      </c>
    </row>
    <row r="55" spans="1:10" s="4" customFormat="1" ht="30" hidden="1" customHeight="1" x14ac:dyDescent="0.2">
      <c r="A55" s="87" t="s">
        <v>207</v>
      </c>
      <c r="B55" s="88"/>
      <c r="C55" s="98"/>
      <c r="D55" s="99"/>
      <c r="E55" s="91"/>
      <c r="F55" s="100"/>
      <c r="G55" s="101"/>
      <c r="H55" s="92">
        <f t="shared" si="0"/>
        <v>0</v>
      </c>
      <c r="I55" s="93"/>
      <c r="J55" s="94">
        <f t="shared" si="1"/>
        <v>0</v>
      </c>
    </row>
    <row r="56" spans="1:10" s="4" customFormat="1" ht="30" hidden="1" customHeight="1" x14ac:dyDescent="0.2">
      <c r="A56" s="87" t="s">
        <v>208</v>
      </c>
      <c r="B56" s="88"/>
      <c r="C56" s="98"/>
      <c r="D56" s="99"/>
      <c r="E56" s="91"/>
      <c r="F56" s="100"/>
      <c r="G56" s="101"/>
      <c r="H56" s="92">
        <f t="shared" si="0"/>
        <v>0</v>
      </c>
      <c r="I56" s="93"/>
      <c r="J56" s="94">
        <f t="shared" si="1"/>
        <v>0</v>
      </c>
    </row>
    <row r="57" spans="1:10" s="4" customFormat="1" ht="30" hidden="1" customHeight="1" x14ac:dyDescent="0.2">
      <c r="A57" s="87" t="s">
        <v>209</v>
      </c>
      <c r="B57" s="88"/>
      <c r="C57" s="98"/>
      <c r="D57" s="99"/>
      <c r="E57" s="91"/>
      <c r="F57" s="100"/>
      <c r="G57" s="101"/>
      <c r="H57" s="92">
        <f t="shared" si="0"/>
        <v>0</v>
      </c>
      <c r="I57" s="93"/>
      <c r="J57" s="94">
        <f t="shared" si="1"/>
        <v>0</v>
      </c>
    </row>
    <row r="58" spans="1:10" s="4" customFormat="1" ht="30" hidden="1" customHeight="1" x14ac:dyDescent="0.2">
      <c r="A58" s="87" t="s">
        <v>210</v>
      </c>
      <c r="B58" s="88"/>
      <c r="C58" s="98"/>
      <c r="D58" s="99"/>
      <c r="E58" s="91"/>
      <c r="F58" s="100"/>
      <c r="G58" s="101"/>
      <c r="H58" s="92">
        <f t="shared" si="0"/>
        <v>0</v>
      </c>
      <c r="I58" s="93"/>
      <c r="J58" s="94">
        <f t="shared" si="1"/>
        <v>0</v>
      </c>
    </row>
    <row r="59" spans="1:10" s="4" customFormat="1" ht="30" hidden="1" customHeight="1" x14ac:dyDescent="0.2">
      <c r="A59" s="87" t="s">
        <v>211</v>
      </c>
      <c r="B59" s="88"/>
      <c r="C59" s="98"/>
      <c r="D59" s="99"/>
      <c r="E59" s="91"/>
      <c r="F59" s="100"/>
      <c r="G59" s="101"/>
      <c r="H59" s="92">
        <f t="shared" si="0"/>
        <v>0</v>
      </c>
      <c r="I59" s="93"/>
      <c r="J59" s="94">
        <f t="shared" si="1"/>
        <v>0</v>
      </c>
    </row>
    <row r="60" spans="1:10" s="4" customFormat="1" ht="30" hidden="1" customHeight="1" x14ac:dyDescent="0.2">
      <c r="A60" s="87" t="s">
        <v>212</v>
      </c>
      <c r="B60" s="88"/>
      <c r="C60" s="98"/>
      <c r="D60" s="99"/>
      <c r="E60" s="91"/>
      <c r="F60" s="100"/>
      <c r="G60" s="101"/>
      <c r="H60" s="92">
        <f t="shared" si="0"/>
        <v>0</v>
      </c>
      <c r="I60" s="93"/>
      <c r="J60" s="94">
        <f t="shared" si="1"/>
        <v>0</v>
      </c>
    </row>
    <row r="61" spans="1:10" s="4" customFormat="1" ht="30" hidden="1" customHeight="1" x14ac:dyDescent="0.2">
      <c r="A61" s="87" t="s">
        <v>213</v>
      </c>
      <c r="B61" s="88"/>
      <c r="C61" s="98"/>
      <c r="D61" s="99"/>
      <c r="E61" s="91"/>
      <c r="F61" s="100"/>
      <c r="G61" s="101"/>
      <c r="H61" s="92">
        <f t="shared" si="0"/>
        <v>0</v>
      </c>
      <c r="I61" s="93"/>
      <c r="J61" s="94">
        <f t="shared" si="1"/>
        <v>0</v>
      </c>
    </row>
    <row r="62" spans="1:10" s="4" customFormat="1" ht="30" hidden="1" customHeight="1" x14ac:dyDescent="0.2">
      <c r="A62" s="87" t="s">
        <v>214</v>
      </c>
      <c r="B62" s="88"/>
      <c r="C62" s="98"/>
      <c r="D62" s="99"/>
      <c r="E62" s="91"/>
      <c r="F62" s="100"/>
      <c r="G62" s="101"/>
      <c r="H62" s="92">
        <f t="shared" si="0"/>
        <v>0</v>
      </c>
      <c r="I62" s="93"/>
      <c r="J62" s="94">
        <f t="shared" si="1"/>
        <v>0</v>
      </c>
    </row>
    <row r="63" spans="1:10" s="4" customFormat="1" ht="30" hidden="1" customHeight="1" x14ac:dyDescent="0.2">
      <c r="A63" s="87" t="s">
        <v>215</v>
      </c>
      <c r="B63" s="88"/>
      <c r="C63" s="98"/>
      <c r="D63" s="99"/>
      <c r="E63" s="91"/>
      <c r="F63" s="100"/>
      <c r="G63" s="101"/>
      <c r="H63" s="92">
        <f t="shared" si="0"/>
        <v>0</v>
      </c>
      <c r="I63" s="93"/>
      <c r="J63" s="94">
        <f t="shared" si="1"/>
        <v>0</v>
      </c>
    </row>
    <row r="64" spans="1:10" s="4" customFormat="1" ht="30" hidden="1" customHeight="1" x14ac:dyDescent="0.2">
      <c r="A64" s="87" t="s">
        <v>216</v>
      </c>
      <c r="B64" s="88"/>
      <c r="C64" s="98"/>
      <c r="D64" s="99"/>
      <c r="E64" s="91"/>
      <c r="F64" s="100"/>
      <c r="G64" s="101"/>
      <c r="H64" s="92">
        <f t="shared" si="0"/>
        <v>0</v>
      </c>
      <c r="I64" s="93"/>
      <c r="J64" s="94">
        <f t="shared" si="1"/>
        <v>0</v>
      </c>
    </row>
    <row r="65" spans="1:10" s="4" customFormat="1" ht="30" hidden="1" customHeight="1" x14ac:dyDescent="0.2">
      <c r="A65" s="87" t="s">
        <v>217</v>
      </c>
      <c r="B65" s="88"/>
      <c r="C65" s="98"/>
      <c r="D65" s="99"/>
      <c r="E65" s="91"/>
      <c r="F65" s="100"/>
      <c r="G65" s="101"/>
      <c r="H65" s="92">
        <f t="shared" si="0"/>
        <v>0</v>
      </c>
      <c r="I65" s="93"/>
      <c r="J65" s="94">
        <f t="shared" si="1"/>
        <v>0</v>
      </c>
    </row>
    <row r="66" spans="1:10" s="4" customFormat="1" ht="30" hidden="1" customHeight="1" x14ac:dyDescent="0.2">
      <c r="A66" s="87" t="s">
        <v>218</v>
      </c>
      <c r="B66" s="88"/>
      <c r="C66" s="98"/>
      <c r="D66" s="99"/>
      <c r="E66" s="91"/>
      <c r="F66" s="100"/>
      <c r="G66" s="101"/>
      <c r="H66" s="92">
        <f t="shared" si="0"/>
        <v>0</v>
      </c>
      <c r="I66" s="93"/>
      <c r="J66" s="94">
        <f t="shared" si="1"/>
        <v>0</v>
      </c>
    </row>
    <row r="67" spans="1:10" s="4" customFormat="1" ht="30" hidden="1" customHeight="1" x14ac:dyDescent="0.2">
      <c r="A67" s="87" t="s">
        <v>219</v>
      </c>
      <c r="B67" s="88"/>
      <c r="C67" s="98"/>
      <c r="D67" s="99"/>
      <c r="E67" s="91"/>
      <c r="F67" s="100"/>
      <c r="G67" s="101"/>
      <c r="H67" s="92">
        <f t="shared" si="0"/>
        <v>0</v>
      </c>
      <c r="I67" s="93"/>
      <c r="J67" s="94">
        <f t="shared" si="1"/>
        <v>0</v>
      </c>
    </row>
    <row r="68" spans="1:10" s="4" customFormat="1" ht="30" hidden="1" customHeight="1" x14ac:dyDescent="0.2">
      <c r="A68" s="87" t="s">
        <v>220</v>
      </c>
      <c r="B68" s="88"/>
      <c r="C68" s="98"/>
      <c r="D68" s="99"/>
      <c r="E68" s="91"/>
      <c r="F68" s="100"/>
      <c r="G68" s="101"/>
      <c r="H68" s="92">
        <f t="shared" si="0"/>
        <v>0</v>
      </c>
      <c r="I68" s="93"/>
      <c r="J68" s="94">
        <f t="shared" si="1"/>
        <v>0</v>
      </c>
    </row>
    <row r="69" spans="1:10" s="4" customFormat="1" ht="30" hidden="1" customHeight="1" x14ac:dyDescent="0.2">
      <c r="A69" s="87" t="s">
        <v>221</v>
      </c>
      <c r="B69" s="88"/>
      <c r="C69" s="98"/>
      <c r="D69" s="99"/>
      <c r="E69" s="91"/>
      <c r="F69" s="100"/>
      <c r="G69" s="101"/>
      <c r="H69" s="92">
        <f t="shared" si="0"/>
        <v>0</v>
      </c>
      <c r="I69" s="93"/>
      <c r="J69" s="94">
        <f t="shared" si="1"/>
        <v>0</v>
      </c>
    </row>
    <row r="70" spans="1:10" s="4" customFormat="1" ht="30" hidden="1" customHeight="1" x14ac:dyDescent="0.2">
      <c r="A70" s="87" t="s">
        <v>222</v>
      </c>
      <c r="B70" s="88"/>
      <c r="C70" s="98"/>
      <c r="D70" s="99"/>
      <c r="E70" s="91"/>
      <c r="F70" s="100"/>
      <c r="G70" s="101"/>
      <c r="H70" s="92">
        <f t="shared" ref="H70:H103" si="2">F70*G70</f>
        <v>0</v>
      </c>
      <c r="I70" s="93"/>
      <c r="J70" s="94">
        <f t="shared" ref="J70:J103" si="3">D70*I70</f>
        <v>0</v>
      </c>
    </row>
    <row r="71" spans="1:10" s="4" customFormat="1" ht="30" hidden="1" customHeight="1" x14ac:dyDescent="0.2">
      <c r="A71" s="87" t="s">
        <v>223</v>
      </c>
      <c r="B71" s="88"/>
      <c r="C71" s="98"/>
      <c r="D71" s="99"/>
      <c r="E71" s="91"/>
      <c r="F71" s="100"/>
      <c r="G71" s="101"/>
      <c r="H71" s="92">
        <f t="shared" si="2"/>
        <v>0</v>
      </c>
      <c r="I71" s="93"/>
      <c r="J71" s="94">
        <f t="shared" si="3"/>
        <v>0</v>
      </c>
    </row>
    <row r="72" spans="1:10" s="4" customFormat="1" ht="30" hidden="1" customHeight="1" x14ac:dyDescent="0.2">
      <c r="A72" s="87" t="s">
        <v>224</v>
      </c>
      <c r="B72" s="88"/>
      <c r="C72" s="98"/>
      <c r="D72" s="99"/>
      <c r="E72" s="91"/>
      <c r="F72" s="100"/>
      <c r="G72" s="101"/>
      <c r="H72" s="92">
        <f t="shared" si="2"/>
        <v>0</v>
      </c>
      <c r="I72" s="93"/>
      <c r="J72" s="94">
        <f t="shared" si="3"/>
        <v>0</v>
      </c>
    </row>
    <row r="73" spans="1:10" s="4" customFormat="1" ht="30" hidden="1" customHeight="1" x14ac:dyDescent="0.2">
      <c r="A73" s="87" t="s">
        <v>225</v>
      </c>
      <c r="B73" s="88"/>
      <c r="C73" s="98"/>
      <c r="D73" s="99"/>
      <c r="E73" s="91"/>
      <c r="F73" s="100"/>
      <c r="G73" s="101"/>
      <c r="H73" s="92">
        <f t="shared" si="2"/>
        <v>0</v>
      </c>
      <c r="I73" s="93"/>
      <c r="J73" s="94">
        <f t="shared" si="3"/>
        <v>0</v>
      </c>
    </row>
    <row r="74" spans="1:10" s="4" customFormat="1" ht="30" hidden="1" customHeight="1" x14ac:dyDescent="0.2">
      <c r="A74" s="87" t="s">
        <v>226</v>
      </c>
      <c r="B74" s="88"/>
      <c r="C74" s="98"/>
      <c r="D74" s="99"/>
      <c r="E74" s="91"/>
      <c r="F74" s="100"/>
      <c r="G74" s="101"/>
      <c r="H74" s="92">
        <f t="shared" si="2"/>
        <v>0</v>
      </c>
      <c r="I74" s="93"/>
      <c r="J74" s="94">
        <f t="shared" si="3"/>
        <v>0</v>
      </c>
    </row>
    <row r="75" spans="1:10" s="4" customFormat="1" ht="30" hidden="1" customHeight="1" x14ac:dyDescent="0.2">
      <c r="A75" s="87" t="s">
        <v>227</v>
      </c>
      <c r="B75" s="88"/>
      <c r="C75" s="98"/>
      <c r="D75" s="99"/>
      <c r="E75" s="91"/>
      <c r="F75" s="100"/>
      <c r="G75" s="101"/>
      <c r="H75" s="92">
        <f t="shared" si="2"/>
        <v>0</v>
      </c>
      <c r="I75" s="93"/>
      <c r="J75" s="94">
        <f t="shared" si="3"/>
        <v>0</v>
      </c>
    </row>
    <row r="76" spans="1:10" s="4" customFormat="1" ht="30" hidden="1" customHeight="1" x14ac:dyDescent="0.2">
      <c r="A76" s="87" t="s">
        <v>228</v>
      </c>
      <c r="B76" s="88"/>
      <c r="C76" s="98"/>
      <c r="D76" s="99"/>
      <c r="E76" s="91"/>
      <c r="F76" s="100"/>
      <c r="G76" s="101"/>
      <c r="H76" s="92">
        <f t="shared" si="2"/>
        <v>0</v>
      </c>
      <c r="I76" s="93"/>
      <c r="J76" s="94">
        <f t="shared" si="3"/>
        <v>0</v>
      </c>
    </row>
    <row r="77" spans="1:10" s="4" customFormat="1" ht="30" hidden="1" customHeight="1" x14ac:dyDescent="0.2">
      <c r="A77" s="87" t="s">
        <v>229</v>
      </c>
      <c r="B77" s="88"/>
      <c r="C77" s="98"/>
      <c r="D77" s="99"/>
      <c r="E77" s="91"/>
      <c r="F77" s="100"/>
      <c r="G77" s="101"/>
      <c r="H77" s="92">
        <f t="shared" si="2"/>
        <v>0</v>
      </c>
      <c r="I77" s="93"/>
      <c r="J77" s="94">
        <f t="shared" si="3"/>
        <v>0</v>
      </c>
    </row>
    <row r="78" spans="1:10" s="4" customFormat="1" ht="30" hidden="1" customHeight="1" x14ac:dyDescent="0.2">
      <c r="A78" s="87" t="s">
        <v>230</v>
      </c>
      <c r="B78" s="88"/>
      <c r="C78" s="98"/>
      <c r="D78" s="99"/>
      <c r="E78" s="91"/>
      <c r="F78" s="100"/>
      <c r="G78" s="101"/>
      <c r="H78" s="92">
        <f t="shared" si="2"/>
        <v>0</v>
      </c>
      <c r="I78" s="93"/>
      <c r="J78" s="94">
        <f t="shared" si="3"/>
        <v>0</v>
      </c>
    </row>
    <row r="79" spans="1:10" s="4" customFormat="1" ht="30" hidden="1" customHeight="1" x14ac:dyDescent="0.2">
      <c r="A79" s="87" t="s">
        <v>231</v>
      </c>
      <c r="B79" s="88"/>
      <c r="C79" s="98"/>
      <c r="D79" s="99"/>
      <c r="E79" s="91"/>
      <c r="F79" s="100"/>
      <c r="G79" s="101"/>
      <c r="H79" s="92">
        <f t="shared" si="2"/>
        <v>0</v>
      </c>
      <c r="I79" s="93"/>
      <c r="J79" s="94">
        <f t="shared" si="3"/>
        <v>0</v>
      </c>
    </row>
    <row r="80" spans="1:10" s="4" customFormat="1" ht="30" hidden="1" customHeight="1" x14ac:dyDescent="0.2">
      <c r="A80" s="87" t="s">
        <v>232</v>
      </c>
      <c r="B80" s="88"/>
      <c r="C80" s="98"/>
      <c r="D80" s="99"/>
      <c r="E80" s="91"/>
      <c r="F80" s="100"/>
      <c r="G80" s="101"/>
      <c r="H80" s="92">
        <f t="shared" si="2"/>
        <v>0</v>
      </c>
      <c r="I80" s="93"/>
      <c r="J80" s="94">
        <f t="shared" si="3"/>
        <v>0</v>
      </c>
    </row>
    <row r="81" spans="1:10" s="4" customFormat="1" ht="30" hidden="1" customHeight="1" x14ac:dyDescent="0.2">
      <c r="A81" s="87" t="s">
        <v>233</v>
      </c>
      <c r="B81" s="88"/>
      <c r="C81" s="98"/>
      <c r="D81" s="99"/>
      <c r="E81" s="91"/>
      <c r="F81" s="100"/>
      <c r="G81" s="101"/>
      <c r="H81" s="92">
        <f t="shared" si="2"/>
        <v>0</v>
      </c>
      <c r="I81" s="93"/>
      <c r="J81" s="94">
        <f t="shared" si="3"/>
        <v>0</v>
      </c>
    </row>
    <row r="82" spans="1:10" s="4" customFormat="1" ht="30" hidden="1" customHeight="1" x14ac:dyDescent="0.2">
      <c r="A82" s="87" t="s">
        <v>234</v>
      </c>
      <c r="B82" s="88"/>
      <c r="C82" s="98"/>
      <c r="D82" s="99"/>
      <c r="E82" s="91"/>
      <c r="F82" s="100"/>
      <c r="G82" s="101"/>
      <c r="H82" s="92">
        <f t="shared" si="2"/>
        <v>0</v>
      </c>
      <c r="I82" s="93"/>
      <c r="J82" s="94">
        <f t="shared" si="3"/>
        <v>0</v>
      </c>
    </row>
    <row r="83" spans="1:10" s="4" customFormat="1" ht="30" hidden="1" customHeight="1" x14ac:dyDescent="0.2">
      <c r="A83" s="87" t="s">
        <v>235</v>
      </c>
      <c r="B83" s="88"/>
      <c r="C83" s="98"/>
      <c r="D83" s="99"/>
      <c r="E83" s="91"/>
      <c r="F83" s="100"/>
      <c r="G83" s="101"/>
      <c r="H83" s="92">
        <f t="shared" si="2"/>
        <v>0</v>
      </c>
      <c r="I83" s="93"/>
      <c r="J83" s="94">
        <f t="shared" si="3"/>
        <v>0</v>
      </c>
    </row>
    <row r="84" spans="1:10" s="4" customFormat="1" ht="30" hidden="1" customHeight="1" x14ac:dyDescent="0.2">
      <c r="A84" s="87" t="s">
        <v>236</v>
      </c>
      <c r="B84" s="88"/>
      <c r="C84" s="98"/>
      <c r="D84" s="99"/>
      <c r="E84" s="91"/>
      <c r="F84" s="100"/>
      <c r="G84" s="101"/>
      <c r="H84" s="92">
        <f t="shared" si="2"/>
        <v>0</v>
      </c>
      <c r="I84" s="93"/>
      <c r="J84" s="94">
        <f t="shared" si="3"/>
        <v>0</v>
      </c>
    </row>
    <row r="85" spans="1:10" s="4" customFormat="1" ht="30" hidden="1" customHeight="1" x14ac:dyDescent="0.2">
      <c r="A85" s="87" t="s">
        <v>237</v>
      </c>
      <c r="B85" s="88"/>
      <c r="C85" s="98"/>
      <c r="D85" s="99"/>
      <c r="E85" s="91"/>
      <c r="F85" s="100"/>
      <c r="G85" s="101"/>
      <c r="H85" s="92">
        <f t="shared" si="2"/>
        <v>0</v>
      </c>
      <c r="I85" s="93"/>
      <c r="J85" s="94">
        <f t="shared" si="3"/>
        <v>0</v>
      </c>
    </row>
    <row r="86" spans="1:10" s="4" customFormat="1" ht="30" hidden="1" customHeight="1" x14ac:dyDescent="0.2">
      <c r="A86" s="87" t="s">
        <v>238</v>
      </c>
      <c r="B86" s="88"/>
      <c r="C86" s="98"/>
      <c r="D86" s="99"/>
      <c r="E86" s="91"/>
      <c r="F86" s="100"/>
      <c r="G86" s="101"/>
      <c r="H86" s="92">
        <f t="shared" si="2"/>
        <v>0</v>
      </c>
      <c r="I86" s="93"/>
      <c r="J86" s="94">
        <f t="shared" si="3"/>
        <v>0</v>
      </c>
    </row>
    <row r="87" spans="1:10" s="4" customFormat="1" ht="30" hidden="1" customHeight="1" x14ac:dyDescent="0.2">
      <c r="A87" s="87" t="s">
        <v>239</v>
      </c>
      <c r="B87" s="88"/>
      <c r="C87" s="98"/>
      <c r="D87" s="99"/>
      <c r="E87" s="91"/>
      <c r="F87" s="100"/>
      <c r="G87" s="101"/>
      <c r="H87" s="92">
        <f t="shared" si="2"/>
        <v>0</v>
      </c>
      <c r="I87" s="93"/>
      <c r="J87" s="94">
        <f t="shared" si="3"/>
        <v>0</v>
      </c>
    </row>
    <row r="88" spans="1:10" s="4" customFormat="1" ht="30" hidden="1" customHeight="1" x14ac:dyDescent="0.2">
      <c r="A88" s="87" t="s">
        <v>240</v>
      </c>
      <c r="B88" s="88"/>
      <c r="C88" s="98"/>
      <c r="D88" s="99"/>
      <c r="E88" s="91"/>
      <c r="F88" s="100"/>
      <c r="G88" s="101"/>
      <c r="H88" s="92">
        <f t="shared" si="2"/>
        <v>0</v>
      </c>
      <c r="I88" s="93"/>
      <c r="J88" s="94">
        <f t="shared" si="3"/>
        <v>0</v>
      </c>
    </row>
    <row r="89" spans="1:10" s="4" customFormat="1" ht="30" hidden="1" customHeight="1" x14ac:dyDescent="0.2">
      <c r="A89" s="87" t="s">
        <v>241</v>
      </c>
      <c r="B89" s="88"/>
      <c r="C89" s="98"/>
      <c r="D89" s="99"/>
      <c r="E89" s="91"/>
      <c r="F89" s="100"/>
      <c r="G89" s="101"/>
      <c r="H89" s="92">
        <f t="shared" si="2"/>
        <v>0</v>
      </c>
      <c r="I89" s="93"/>
      <c r="J89" s="94">
        <f t="shared" si="3"/>
        <v>0</v>
      </c>
    </row>
    <row r="90" spans="1:10" s="4" customFormat="1" ht="30" hidden="1" customHeight="1" x14ac:dyDescent="0.2">
      <c r="A90" s="87" t="s">
        <v>242</v>
      </c>
      <c r="B90" s="88"/>
      <c r="C90" s="98"/>
      <c r="D90" s="99"/>
      <c r="E90" s="91"/>
      <c r="F90" s="100"/>
      <c r="G90" s="101"/>
      <c r="H90" s="92">
        <f t="shared" si="2"/>
        <v>0</v>
      </c>
      <c r="I90" s="93"/>
      <c r="J90" s="94">
        <f t="shared" si="3"/>
        <v>0</v>
      </c>
    </row>
    <row r="91" spans="1:10" s="4" customFormat="1" ht="30" hidden="1" customHeight="1" x14ac:dyDescent="0.2">
      <c r="A91" s="87" t="s">
        <v>243</v>
      </c>
      <c r="B91" s="88"/>
      <c r="C91" s="98"/>
      <c r="D91" s="99"/>
      <c r="E91" s="91"/>
      <c r="F91" s="100"/>
      <c r="G91" s="101"/>
      <c r="H91" s="92">
        <f t="shared" si="2"/>
        <v>0</v>
      </c>
      <c r="I91" s="93"/>
      <c r="J91" s="94">
        <f t="shared" si="3"/>
        <v>0</v>
      </c>
    </row>
    <row r="92" spans="1:10" s="4" customFormat="1" ht="30" hidden="1" customHeight="1" x14ac:dyDescent="0.2">
      <c r="A92" s="87" t="s">
        <v>244</v>
      </c>
      <c r="B92" s="88"/>
      <c r="C92" s="98"/>
      <c r="D92" s="99"/>
      <c r="E92" s="91"/>
      <c r="F92" s="100"/>
      <c r="G92" s="101"/>
      <c r="H92" s="92">
        <f t="shared" si="2"/>
        <v>0</v>
      </c>
      <c r="I92" s="93"/>
      <c r="J92" s="94">
        <f t="shared" si="3"/>
        <v>0</v>
      </c>
    </row>
    <row r="93" spans="1:10" s="4" customFormat="1" ht="30" hidden="1" customHeight="1" x14ac:dyDescent="0.2">
      <c r="A93" s="87" t="s">
        <v>245</v>
      </c>
      <c r="B93" s="88"/>
      <c r="C93" s="98"/>
      <c r="D93" s="99"/>
      <c r="E93" s="91"/>
      <c r="F93" s="100"/>
      <c r="G93" s="101"/>
      <c r="H93" s="92">
        <f t="shared" si="2"/>
        <v>0</v>
      </c>
      <c r="I93" s="93"/>
      <c r="J93" s="94">
        <f t="shared" si="3"/>
        <v>0</v>
      </c>
    </row>
    <row r="94" spans="1:10" s="4" customFormat="1" ht="30" hidden="1" customHeight="1" x14ac:dyDescent="0.2">
      <c r="A94" s="87" t="s">
        <v>246</v>
      </c>
      <c r="B94" s="88"/>
      <c r="C94" s="98"/>
      <c r="D94" s="99"/>
      <c r="E94" s="91"/>
      <c r="F94" s="100"/>
      <c r="G94" s="101"/>
      <c r="H94" s="92">
        <f t="shared" si="2"/>
        <v>0</v>
      </c>
      <c r="I94" s="93"/>
      <c r="J94" s="94">
        <f t="shared" si="3"/>
        <v>0</v>
      </c>
    </row>
    <row r="95" spans="1:10" s="4" customFormat="1" ht="30" hidden="1" customHeight="1" x14ac:dyDescent="0.2">
      <c r="A95" s="87" t="s">
        <v>247</v>
      </c>
      <c r="B95" s="88"/>
      <c r="C95" s="98"/>
      <c r="D95" s="99"/>
      <c r="E95" s="91"/>
      <c r="F95" s="100"/>
      <c r="G95" s="101"/>
      <c r="H95" s="92">
        <f t="shared" si="2"/>
        <v>0</v>
      </c>
      <c r="I95" s="93"/>
      <c r="J95" s="94">
        <f t="shared" si="3"/>
        <v>0</v>
      </c>
    </row>
    <row r="96" spans="1:10" s="4" customFormat="1" ht="30" hidden="1" customHeight="1" x14ac:dyDescent="0.2">
      <c r="A96" s="87" t="s">
        <v>248</v>
      </c>
      <c r="B96" s="88"/>
      <c r="C96" s="98"/>
      <c r="D96" s="99"/>
      <c r="E96" s="91"/>
      <c r="F96" s="100"/>
      <c r="G96" s="101"/>
      <c r="H96" s="92">
        <f t="shared" si="2"/>
        <v>0</v>
      </c>
      <c r="I96" s="93"/>
      <c r="J96" s="94">
        <f t="shared" si="3"/>
        <v>0</v>
      </c>
    </row>
    <row r="97" spans="1:10" s="4" customFormat="1" ht="30" hidden="1" customHeight="1" x14ac:dyDescent="0.2">
      <c r="A97" s="87" t="s">
        <v>249</v>
      </c>
      <c r="B97" s="88"/>
      <c r="C97" s="98"/>
      <c r="D97" s="99"/>
      <c r="E97" s="91"/>
      <c r="F97" s="100"/>
      <c r="G97" s="101"/>
      <c r="H97" s="92">
        <f t="shared" si="2"/>
        <v>0</v>
      </c>
      <c r="I97" s="93"/>
      <c r="J97" s="94">
        <f t="shared" si="3"/>
        <v>0</v>
      </c>
    </row>
    <row r="98" spans="1:10" s="4" customFormat="1" ht="30" hidden="1" customHeight="1" x14ac:dyDescent="0.2">
      <c r="A98" s="87" t="s">
        <v>250</v>
      </c>
      <c r="B98" s="88"/>
      <c r="C98" s="98"/>
      <c r="D98" s="99"/>
      <c r="E98" s="91"/>
      <c r="F98" s="100"/>
      <c r="G98" s="101"/>
      <c r="H98" s="92">
        <f t="shared" si="2"/>
        <v>0</v>
      </c>
      <c r="I98" s="93"/>
      <c r="J98" s="94">
        <f t="shared" si="3"/>
        <v>0</v>
      </c>
    </row>
    <row r="99" spans="1:10" s="4" customFormat="1" ht="30" hidden="1" customHeight="1" x14ac:dyDescent="0.2">
      <c r="A99" s="87" t="s">
        <v>251</v>
      </c>
      <c r="B99" s="88"/>
      <c r="C99" s="98"/>
      <c r="D99" s="99"/>
      <c r="E99" s="91"/>
      <c r="F99" s="100"/>
      <c r="G99" s="101"/>
      <c r="H99" s="92">
        <f t="shared" si="2"/>
        <v>0</v>
      </c>
      <c r="I99" s="93"/>
      <c r="J99" s="94">
        <f t="shared" si="3"/>
        <v>0</v>
      </c>
    </row>
    <row r="100" spans="1:10" s="4" customFormat="1" ht="30" hidden="1" customHeight="1" x14ac:dyDescent="0.2">
      <c r="A100" s="87" t="s">
        <v>252</v>
      </c>
      <c r="B100" s="88"/>
      <c r="C100" s="98"/>
      <c r="D100" s="99"/>
      <c r="E100" s="91"/>
      <c r="F100" s="100"/>
      <c r="G100" s="101"/>
      <c r="H100" s="92">
        <f t="shared" si="2"/>
        <v>0</v>
      </c>
      <c r="I100" s="93"/>
      <c r="J100" s="94">
        <f t="shared" si="3"/>
        <v>0</v>
      </c>
    </row>
    <row r="101" spans="1:10" s="4" customFormat="1" ht="30" hidden="1" customHeight="1" x14ac:dyDescent="0.2">
      <c r="A101" s="87" t="s">
        <v>253</v>
      </c>
      <c r="B101" s="88"/>
      <c r="C101" s="98"/>
      <c r="D101" s="99"/>
      <c r="E101" s="91"/>
      <c r="F101" s="100"/>
      <c r="G101" s="101"/>
      <c r="H101" s="92">
        <f t="shared" si="2"/>
        <v>0</v>
      </c>
      <c r="I101" s="93"/>
      <c r="J101" s="94">
        <f t="shared" si="3"/>
        <v>0</v>
      </c>
    </row>
    <row r="102" spans="1:10" s="4" customFormat="1" ht="30" hidden="1" customHeight="1" x14ac:dyDescent="0.2">
      <c r="A102" s="87" t="s">
        <v>254</v>
      </c>
      <c r="B102" s="88"/>
      <c r="C102" s="98"/>
      <c r="D102" s="99"/>
      <c r="E102" s="91"/>
      <c r="F102" s="100"/>
      <c r="G102" s="101"/>
      <c r="H102" s="92">
        <f t="shared" si="2"/>
        <v>0</v>
      </c>
      <c r="I102" s="93"/>
      <c r="J102" s="94">
        <f t="shared" si="3"/>
        <v>0</v>
      </c>
    </row>
    <row r="103" spans="1:10" s="4" customFormat="1" ht="30" hidden="1" customHeight="1" x14ac:dyDescent="0.2">
      <c r="A103" s="87" t="s">
        <v>255</v>
      </c>
      <c r="B103" s="88"/>
      <c r="C103" s="98"/>
      <c r="D103" s="99"/>
      <c r="E103" s="91"/>
      <c r="F103" s="100"/>
      <c r="G103" s="101"/>
      <c r="H103" s="92">
        <f t="shared" si="2"/>
        <v>0</v>
      </c>
      <c r="I103" s="93"/>
      <c r="J103" s="94">
        <f t="shared" si="3"/>
        <v>0</v>
      </c>
    </row>
  </sheetData>
  <sheetProtection algorithmName="SHA-512" hashValue="DSbCQl0kcLhEkciC9LTI9tvpcBOcp69S7KZJUQDIF75fk4XA+o0hBfaZ4WQqSo5htY3S+j/BSznbaZXgCcDcug==" saltValue="szPaRJJY3q4FKztSQ3JKGA=="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25" right="0.25" top="0.75" bottom="0.75" header="0.3" footer="0.3"/>
  <pageSetup fitToHeight="50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83D4445B-266C-42F0-B504-4ECB9D74A9FD}">
            <xm:f>Cover!$C$10</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'DROP-DOWNS'!$B$2:$B$20</xm:f>
          </x14:formula1>
          <xm:sqref>B5:B103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79998168889431442"/>
    <pageSetUpPr fitToPage="1"/>
  </sheetPr>
  <dimension ref="A1:S103"/>
  <sheetViews>
    <sheetView showGridLines="0" zoomScaleNormal="100" workbookViewId="0">
      <pane xSplit="1" ySplit="4" topLeftCell="B5" activePane="bottomRight" state="frozen"/>
      <selection pane="topRight" activeCell="B1" sqref="B1"/>
      <selection pane="bottomLeft" activeCell="A4" sqref="A4"/>
      <selection pane="bottomRight" activeCell="B5" sqref="B5"/>
    </sheetView>
  </sheetViews>
  <sheetFormatPr defaultRowHeight="15" x14ac:dyDescent="0.25"/>
  <cols>
    <col min="1" max="1" width="7.140625" customWidth="1"/>
    <col min="2" max="2" width="14" customWidth="1"/>
    <col min="3" max="3" width="7.85546875" style="102" customWidth="1"/>
    <col min="4" max="4" width="7.5703125" style="12" customWidth="1"/>
    <col min="5" max="5" width="39.42578125" style="103" customWidth="1"/>
    <col min="6" max="6" width="9.5703125" style="11" customWidth="1"/>
    <col min="7" max="7" width="8.42578125" style="11" customWidth="1"/>
    <col min="8" max="8" width="9.42578125" customWidth="1"/>
    <col min="9" max="9" width="13.85546875" style="8" customWidth="1"/>
    <col min="10" max="10" width="14.42578125" style="7" customWidth="1"/>
    <col min="11" max="19" width="9.140625" style="78"/>
  </cols>
  <sheetData>
    <row r="1" spans="1:19" ht="28.5" customHeight="1" x14ac:dyDescent="0.25">
      <c r="A1" s="394">
        <f>Cover!C5</f>
        <v>0</v>
      </c>
      <c r="B1" s="395"/>
      <c r="C1" s="395"/>
      <c r="D1" s="395"/>
      <c r="E1" s="395"/>
      <c r="F1" s="395"/>
      <c r="G1" s="395"/>
      <c r="H1" s="395"/>
      <c r="I1" s="395"/>
      <c r="J1" s="396"/>
      <c r="K1"/>
      <c r="L1"/>
      <c r="M1"/>
      <c r="N1"/>
      <c r="O1"/>
      <c r="P1"/>
      <c r="Q1"/>
      <c r="R1"/>
      <c r="S1"/>
    </row>
    <row r="2" spans="1:19" s="5" customFormat="1" ht="29.45" customHeight="1" x14ac:dyDescent="0.35">
      <c r="A2" s="397" t="s">
        <v>256</v>
      </c>
      <c r="B2" s="398"/>
      <c r="C2" s="398"/>
      <c r="D2" s="398"/>
      <c r="E2" s="398"/>
      <c r="F2" s="398"/>
      <c r="G2" s="398"/>
      <c r="H2" s="398"/>
      <c r="I2" s="398"/>
      <c r="J2" s="398"/>
      <c r="K2" s="104"/>
      <c r="L2" s="104"/>
      <c r="M2" s="104"/>
      <c r="N2" s="104"/>
      <c r="O2" s="104"/>
      <c r="P2" s="104"/>
      <c r="Q2" s="104"/>
      <c r="R2" s="104"/>
      <c r="S2" s="104"/>
    </row>
    <row r="3" spans="1:19" s="83" customFormat="1" ht="18" customHeight="1" x14ac:dyDescent="0.25">
      <c r="A3" s="384" t="s">
        <v>151</v>
      </c>
      <c r="B3" s="384" t="s">
        <v>0</v>
      </c>
      <c r="C3" s="386" t="s">
        <v>257</v>
      </c>
      <c r="D3" s="364" t="s">
        <v>258</v>
      </c>
      <c r="E3" s="388" t="s">
        <v>154</v>
      </c>
      <c r="F3" s="390" t="s">
        <v>38</v>
      </c>
      <c r="G3" s="390" t="s">
        <v>40</v>
      </c>
      <c r="H3" s="388" t="s">
        <v>41</v>
      </c>
      <c r="I3" s="392" t="s">
        <v>155</v>
      </c>
      <c r="J3" s="82" t="s">
        <v>156</v>
      </c>
      <c r="K3" s="105"/>
      <c r="L3" s="105"/>
      <c r="M3" s="105"/>
      <c r="N3" s="105"/>
      <c r="O3" s="105"/>
      <c r="P3" s="105"/>
      <c r="Q3" s="105"/>
      <c r="R3" s="105"/>
      <c r="S3" s="105"/>
    </row>
    <row r="4" spans="1:19" s="86" customFormat="1" ht="15" customHeight="1" x14ac:dyDescent="0.25">
      <c r="A4" s="385"/>
      <c r="B4" s="385"/>
      <c r="C4" s="387"/>
      <c r="D4" s="84">
        <f>SUM(D5:D103)</f>
        <v>0</v>
      </c>
      <c r="E4" s="389"/>
      <c r="F4" s="391"/>
      <c r="G4" s="391"/>
      <c r="H4" s="389"/>
      <c r="I4" s="393"/>
      <c r="J4" s="85">
        <f>SUM(J5:J103)</f>
        <v>0</v>
      </c>
      <c r="K4" s="106"/>
      <c r="L4" s="106"/>
      <c r="M4" s="106"/>
      <c r="N4" s="106"/>
      <c r="O4" s="106"/>
      <c r="P4" s="106"/>
      <c r="Q4" s="106"/>
      <c r="R4" s="106"/>
      <c r="S4" s="106"/>
    </row>
    <row r="5" spans="1:19" s="4" customFormat="1" ht="30" customHeight="1" x14ac:dyDescent="0.2">
      <c r="A5" s="87" t="s">
        <v>564</v>
      </c>
      <c r="B5" s="88"/>
      <c r="C5" s="107"/>
      <c r="D5" s="108"/>
      <c r="E5" s="109"/>
      <c r="F5" s="110"/>
      <c r="G5" s="110"/>
      <c r="H5" s="92">
        <f t="shared" ref="H5:H68" si="0">F5*G5</f>
        <v>0</v>
      </c>
      <c r="I5" s="93"/>
      <c r="J5" s="94">
        <f t="shared" ref="J5:J68" si="1">D5*I5</f>
        <v>0</v>
      </c>
      <c r="K5" s="95"/>
      <c r="L5" s="95"/>
      <c r="M5" s="95"/>
      <c r="N5" s="95"/>
      <c r="O5" s="95"/>
      <c r="P5" s="95"/>
      <c r="Q5" s="95"/>
      <c r="R5" s="95"/>
      <c r="S5" s="95"/>
    </row>
    <row r="6" spans="1:19" s="4" customFormat="1" ht="30" customHeight="1" x14ac:dyDescent="0.2">
      <c r="A6" s="87" t="s">
        <v>565</v>
      </c>
      <c r="B6" s="88"/>
      <c r="C6" s="107"/>
      <c r="D6" s="108"/>
      <c r="E6" s="109"/>
      <c r="F6" s="110"/>
      <c r="G6" s="110"/>
      <c r="H6" s="92">
        <f t="shared" si="0"/>
        <v>0</v>
      </c>
      <c r="I6" s="93"/>
      <c r="J6" s="94">
        <f t="shared" si="1"/>
        <v>0</v>
      </c>
      <c r="K6" s="95"/>
      <c r="L6" s="111"/>
      <c r="M6" s="95"/>
      <c r="N6" s="95"/>
      <c r="O6" s="95"/>
      <c r="P6" s="95"/>
      <c r="Q6" s="95"/>
      <c r="R6" s="95"/>
      <c r="S6" s="95"/>
    </row>
    <row r="7" spans="1:19" s="4" customFormat="1" ht="30" customHeight="1" x14ac:dyDescent="0.2">
      <c r="A7" s="87" t="s">
        <v>566</v>
      </c>
      <c r="B7" s="88"/>
      <c r="C7" s="107"/>
      <c r="D7" s="108"/>
      <c r="E7" s="109"/>
      <c r="F7" s="110"/>
      <c r="G7" s="110"/>
      <c r="H7" s="92">
        <f t="shared" si="0"/>
        <v>0</v>
      </c>
      <c r="I7" s="93"/>
      <c r="J7" s="94">
        <f t="shared" si="1"/>
        <v>0</v>
      </c>
      <c r="K7" s="95"/>
      <c r="L7" s="95"/>
      <c r="M7" s="95"/>
      <c r="N7" s="95"/>
      <c r="O7" s="95"/>
      <c r="P7" s="95"/>
      <c r="Q7" s="95"/>
      <c r="R7" s="95"/>
      <c r="S7" s="95"/>
    </row>
    <row r="8" spans="1:19" s="4" customFormat="1" ht="30" customHeight="1" x14ac:dyDescent="0.2">
      <c r="A8" s="87" t="s">
        <v>567</v>
      </c>
      <c r="B8" s="88"/>
      <c r="C8" s="107"/>
      <c r="D8" s="108"/>
      <c r="E8" s="109"/>
      <c r="F8" s="110"/>
      <c r="G8" s="110"/>
      <c r="H8" s="92">
        <f t="shared" si="0"/>
        <v>0</v>
      </c>
      <c r="I8" s="93"/>
      <c r="J8" s="94">
        <f t="shared" si="1"/>
        <v>0</v>
      </c>
      <c r="K8" s="95"/>
      <c r="L8" s="95"/>
      <c r="M8" s="95"/>
      <c r="N8" s="95"/>
      <c r="O8" s="95"/>
      <c r="P8" s="95"/>
      <c r="Q8" s="95"/>
      <c r="R8" s="95"/>
      <c r="S8" s="95"/>
    </row>
    <row r="9" spans="1:19" s="4" customFormat="1" ht="30" customHeight="1" x14ac:dyDescent="0.2">
      <c r="A9" s="87" t="s">
        <v>568</v>
      </c>
      <c r="B9" s="88"/>
      <c r="C9" s="107"/>
      <c r="D9" s="108"/>
      <c r="E9" s="109"/>
      <c r="F9" s="110"/>
      <c r="G9" s="110"/>
      <c r="H9" s="92">
        <f t="shared" si="0"/>
        <v>0</v>
      </c>
      <c r="I9" s="93"/>
      <c r="J9" s="94">
        <f t="shared" si="1"/>
        <v>0</v>
      </c>
      <c r="K9" s="95"/>
      <c r="L9" s="95"/>
      <c r="M9" s="95"/>
      <c r="N9" s="95"/>
      <c r="O9" s="95"/>
      <c r="P9" s="95"/>
      <c r="Q9" s="95"/>
      <c r="R9" s="95"/>
      <c r="S9" s="95"/>
    </row>
    <row r="10" spans="1:19" s="4" customFormat="1" ht="30" customHeight="1" x14ac:dyDescent="0.2">
      <c r="A10" s="87" t="s">
        <v>569</v>
      </c>
      <c r="B10" s="88"/>
      <c r="C10" s="107"/>
      <c r="D10" s="108"/>
      <c r="E10" s="109"/>
      <c r="F10" s="110"/>
      <c r="G10" s="110"/>
      <c r="H10" s="92">
        <f t="shared" si="0"/>
        <v>0</v>
      </c>
      <c r="I10" s="93"/>
      <c r="J10" s="94">
        <f t="shared" si="1"/>
        <v>0</v>
      </c>
      <c r="K10" s="95"/>
      <c r="L10" s="95"/>
      <c r="M10" s="95"/>
      <c r="N10" s="95"/>
      <c r="O10" s="95"/>
      <c r="P10" s="95"/>
      <c r="Q10" s="95"/>
      <c r="R10" s="95"/>
      <c r="S10" s="95"/>
    </row>
    <row r="11" spans="1:19" s="4" customFormat="1" ht="30" customHeight="1" x14ac:dyDescent="0.2">
      <c r="A11" s="87" t="s">
        <v>570</v>
      </c>
      <c r="B11" s="88"/>
      <c r="C11" s="107"/>
      <c r="D11" s="108"/>
      <c r="E11" s="109"/>
      <c r="F11" s="110"/>
      <c r="G11" s="110"/>
      <c r="H11" s="92">
        <f t="shared" si="0"/>
        <v>0</v>
      </c>
      <c r="I11" s="93"/>
      <c r="J11" s="94">
        <f t="shared" si="1"/>
        <v>0</v>
      </c>
      <c r="K11" s="95"/>
      <c r="L11" s="95"/>
      <c r="M11" s="95"/>
      <c r="N11" s="95"/>
      <c r="O11" s="95"/>
      <c r="P11" s="95"/>
      <c r="Q11" s="95"/>
      <c r="R11" s="95"/>
      <c r="S11" s="95"/>
    </row>
    <row r="12" spans="1:19" s="4" customFormat="1" ht="30" customHeight="1" x14ac:dyDescent="0.2">
      <c r="A12" s="87" t="s">
        <v>571</v>
      </c>
      <c r="B12" s="88"/>
      <c r="C12" s="107"/>
      <c r="D12" s="108"/>
      <c r="E12" s="109"/>
      <c r="F12" s="110"/>
      <c r="G12" s="110"/>
      <c r="H12" s="92">
        <f t="shared" si="0"/>
        <v>0</v>
      </c>
      <c r="I12" s="93"/>
      <c r="J12" s="94">
        <f t="shared" si="1"/>
        <v>0</v>
      </c>
      <c r="K12" s="95"/>
      <c r="L12" s="95"/>
      <c r="M12" s="95"/>
      <c r="N12" s="95"/>
      <c r="O12" s="95"/>
      <c r="P12" s="95"/>
      <c r="Q12" s="95"/>
      <c r="R12" s="95"/>
      <c r="S12" s="95"/>
    </row>
    <row r="13" spans="1:19" s="4" customFormat="1" ht="30" customHeight="1" x14ac:dyDescent="0.2">
      <c r="A13" s="87" t="s">
        <v>572</v>
      </c>
      <c r="B13" s="88"/>
      <c r="C13" s="107"/>
      <c r="D13" s="108"/>
      <c r="E13" s="109"/>
      <c r="F13" s="110"/>
      <c r="G13" s="110"/>
      <c r="H13" s="92">
        <f t="shared" si="0"/>
        <v>0</v>
      </c>
      <c r="I13" s="93"/>
      <c r="J13" s="94">
        <f t="shared" si="1"/>
        <v>0</v>
      </c>
      <c r="K13" s="95"/>
      <c r="L13" s="95"/>
      <c r="M13" s="95"/>
      <c r="N13" s="95"/>
      <c r="O13" s="95"/>
      <c r="P13" s="95"/>
      <c r="Q13" s="95"/>
      <c r="R13" s="95"/>
      <c r="S13" s="95"/>
    </row>
    <row r="14" spans="1:19" s="4" customFormat="1" ht="30" customHeight="1" x14ac:dyDescent="0.2">
      <c r="A14" s="87" t="s">
        <v>573</v>
      </c>
      <c r="B14" s="88"/>
      <c r="C14" s="107"/>
      <c r="D14" s="108"/>
      <c r="E14" s="109"/>
      <c r="F14" s="110"/>
      <c r="G14" s="110"/>
      <c r="H14" s="92">
        <f t="shared" si="0"/>
        <v>0</v>
      </c>
      <c r="I14" s="93"/>
      <c r="J14" s="94">
        <f t="shared" si="1"/>
        <v>0</v>
      </c>
      <c r="K14" s="95"/>
      <c r="L14" s="95"/>
      <c r="M14" s="95"/>
      <c r="N14" s="95"/>
      <c r="O14" s="95"/>
      <c r="P14" s="95"/>
      <c r="Q14" s="95"/>
      <c r="R14" s="95"/>
      <c r="S14" s="95"/>
    </row>
    <row r="15" spans="1:19" s="4" customFormat="1" ht="30" customHeight="1" x14ac:dyDescent="0.2">
      <c r="A15" s="87" t="s">
        <v>574</v>
      </c>
      <c r="B15" s="88"/>
      <c r="C15" s="107"/>
      <c r="D15" s="108"/>
      <c r="E15" s="109"/>
      <c r="F15" s="110"/>
      <c r="G15" s="110"/>
      <c r="H15" s="92">
        <f t="shared" si="0"/>
        <v>0</v>
      </c>
      <c r="I15" s="93"/>
      <c r="J15" s="94">
        <f t="shared" si="1"/>
        <v>0</v>
      </c>
      <c r="K15" s="95"/>
      <c r="L15" s="95"/>
      <c r="M15" s="95"/>
      <c r="N15" s="95"/>
      <c r="O15" s="95"/>
      <c r="P15" s="95"/>
      <c r="Q15" s="95"/>
      <c r="R15" s="95"/>
      <c r="S15" s="95"/>
    </row>
    <row r="16" spans="1:19" s="4" customFormat="1" ht="30" customHeight="1" x14ac:dyDescent="0.2">
      <c r="A16" s="87" t="s">
        <v>575</v>
      </c>
      <c r="B16" s="88"/>
      <c r="C16" s="107"/>
      <c r="D16" s="108"/>
      <c r="E16" s="109"/>
      <c r="F16" s="110"/>
      <c r="G16" s="110"/>
      <c r="H16" s="92">
        <f t="shared" si="0"/>
        <v>0</v>
      </c>
      <c r="I16" s="93"/>
      <c r="J16" s="94">
        <f t="shared" si="1"/>
        <v>0</v>
      </c>
      <c r="K16" s="95"/>
      <c r="L16" s="95"/>
      <c r="M16" s="95"/>
      <c r="N16" s="95"/>
      <c r="O16" s="95"/>
      <c r="P16" s="95"/>
      <c r="Q16" s="95"/>
      <c r="R16" s="95"/>
      <c r="S16" s="95"/>
    </row>
    <row r="17" spans="1:19" s="4" customFormat="1" ht="30" customHeight="1" x14ac:dyDescent="0.2">
      <c r="A17" s="87" t="s">
        <v>576</v>
      </c>
      <c r="B17" s="88"/>
      <c r="C17" s="107"/>
      <c r="D17" s="108"/>
      <c r="E17" s="109"/>
      <c r="F17" s="110"/>
      <c r="G17" s="110"/>
      <c r="H17" s="92">
        <f t="shared" si="0"/>
        <v>0</v>
      </c>
      <c r="I17" s="93"/>
      <c r="J17" s="94">
        <f t="shared" si="1"/>
        <v>0</v>
      </c>
      <c r="K17" s="95"/>
      <c r="L17" s="95"/>
      <c r="M17" s="95"/>
      <c r="N17" s="95"/>
      <c r="O17" s="95"/>
      <c r="P17" s="95"/>
      <c r="Q17" s="95"/>
      <c r="R17" s="95"/>
      <c r="S17" s="95"/>
    </row>
    <row r="18" spans="1:19" s="4" customFormat="1" ht="30" customHeight="1" x14ac:dyDescent="0.2">
      <c r="A18" s="87" t="s">
        <v>577</v>
      </c>
      <c r="B18" s="88"/>
      <c r="C18" s="107"/>
      <c r="D18" s="108"/>
      <c r="E18" s="109"/>
      <c r="F18" s="110"/>
      <c r="G18" s="110"/>
      <c r="H18" s="92">
        <f t="shared" si="0"/>
        <v>0</v>
      </c>
      <c r="I18" s="93"/>
      <c r="J18" s="94">
        <f t="shared" si="1"/>
        <v>0</v>
      </c>
      <c r="K18" s="95"/>
      <c r="L18" s="95"/>
      <c r="M18" s="95"/>
      <c r="N18" s="95"/>
      <c r="O18" s="95"/>
      <c r="P18" s="95"/>
      <c r="Q18" s="95"/>
      <c r="R18" s="95"/>
      <c r="S18" s="95"/>
    </row>
    <row r="19" spans="1:19" s="4" customFormat="1" ht="30" customHeight="1" x14ac:dyDescent="0.2">
      <c r="A19" s="87" t="s">
        <v>578</v>
      </c>
      <c r="B19" s="88"/>
      <c r="C19" s="107"/>
      <c r="D19" s="108"/>
      <c r="E19" s="109"/>
      <c r="F19" s="110"/>
      <c r="G19" s="110"/>
      <c r="H19" s="92">
        <f t="shared" si="0"/>
        <v>0</v>
      </c>
      <c r="I19" s="93"/>
      <c r="J19" s="94">
        <f t="shared" si="1"/>
        <v>0</v>
      </c>
      <c r="K19" s="95"/>
      <c r="L19" s="95"/>
      <c r="M19" s="95"/>
      <c r="N19" s="95"/>
      <c r="O19" s="95"/>
      <c r="P19" s="95"/>
      <c r="Q19" s="95"/>
      <c r="R19" s="95"/>
      <c r="S19" s="95"/>
    </row>
    <row r="20" spans="1:19" s="4" customFormat="1" ht="30" customHeight="1" x14ac:dyDescent="0.2">
      <c r="A20" s="87" t="s">
        <v>579</v>
      </c>
      <c r="B20" s="88"/>
      <c r="C20" s="107"/>
      <c r="D20" s="108"/>
      <c r="E20" s="109"/>
      <c r="F20" s="110"/>
      <c r="G20" s="110"/>
      <c r="H20" s="92">
        <f t="shared" si="0"/>
        <v>0</v>
      </c>
      <c r="I20" s="93"/>
      <c r="J20" s="94">
        <f t="shared" si="1"/>
        <v>0</v>
      </c>
      <c r="K20" s="95"/>
      <c r="L20" s="95"/>
      <c r="M20" s="95"/>
      <c r="N20" s="95"/>
      <c r="O20" s="95"/>
      <c r="P20" s="95"/>
      <c r="Q20" s="95"/>
      <c r="R20" s="95"/>
      <c r="S20" s="95"/>
    </row>
    <row r="21" spans="1:19" s="4" customFormat="1" ht="30" customHeight="1" x14ac:dyDescent="0.2">
      <c r="A21" s="87" t="s">
        <v>580</v>
      </c>
      <c r="B21" s="88"/>
      <c r="C21" s="107"/>
      <c r="D21" s="108"/>
      <c r="E21" s="109"/>
      <c r="F21" s="110"/>
      <c r="G21" s="110"/>
      <c r="H21" s="92">
        <f t="shared" si="0"/>
        <v>0</v>
      </c>
      <c r="I21" s="93"/>
      <c r="J21" s="94">
        <f t="shared" si="1"/>
        <v>0</v>
      </c>
      <c r="K21" s="95"/>
      <c r="L21" s="95"/>
      <c r="M21" s="95"/>
      <c r="N21" s="95"/>
      <c r="O21" s="95"/>
      <c r="P21" s="95"/>
      <c r="Q21" s="95"/>
      <c r="R21" s="95"/>
      <c r="S21" s="95"/>
    </row>
    <row r="22" spans="1:19" s="4" customFormat="1" ht="30" customHeight="1" x14ac:dyDescent="0.2">
      <c r="A22" s="87" t="s">
        <v>581</v>
      </c>
      <c r="B22" s="88"/>
      <c r="C22" s="107"/>
      <c r="D22" s="108"/>
      <c r="E22" s="109"/>
      <c r="F22" s="110"/>
      <c r="G22" s="110"/>
      <c r="H22" s="92">
        <f t="shared" si="0"/>
        <v>0</v>
      </c>
      <c r="I22" s="93"/>
      <c r="J22" s="94">
        <f t="shared" si="1"/>
        <v>0</v>
      </c>
      <c r="K22" s="95"/>
      <c r="L22" s="95"/>
      <c r="M22" s="95"/>
      <c r="N22" s="95"/>
      <c r="O22" s="95"/>
      <c r="P22" s="95"/>
      <c r="Q22" s="95"/>
      <c r="R22" s="95"/>
      <c r="S22" s="95"/>
    </row>
    <row r="23" spans="1:19" s="4" customFormat="1" ht="30" customHeight="1" x14ac:dyDescent="0.2">
      <c r="A23" s="87" t="s">
        <v>582</v>
      </c>
      <c r="B23" s="88"/>
      <c r="C23" s="107"/>
      <c r="D23" s="108"/>
      <c r="E23" s="109"/>
      <c r="F23" s="110"/>
      <c r="G23" s="110"/>
      <c r="H23" s="92">
        <f t="shared" si="0"/>
        <v>0</v>
      </c>
      <c r="I23" s="93"/>
      <c r="J23" s="94">
        <f t="shared" si="1"/>
        <v>0</v>
      </c>
      <c r="K23" s="95"/>
      <c r="L23" s="95"/>
      <c r="M23" s="95"/>
      <c r="N23" s="95"/>
      <c r="O23" s="95"/>
      <c r="P23" s="95"/>
      <c r="Q23" s="95"/>
      <c r="R23" s="95"/>
      <c r="S23" s="95"/>
    </row>
    <row r="24" spans="1:19" s="4" customFormat="1" ht="30" customHeight="1" x14ac:dyDescent="0.2">
      <c r="A24" s="87" t="s">
        <v>583</v>
      </c>
      <c r="B24" s="88"/>
      <c r="C24" s="107"/>
      <c r="D24" s="108"/>
      <c r="E24" s="109"/>
      <c r="F24" s="110"/>
      <c r="G24" s="110"/>
      <c r="H24" s="92">
        <f t="shared" si="0"/>
        <v>0</v>
      </c>
      <c r="I24" s="93"/>
      <c r="J24" s="94">
        <f t="shared" si="1"/>
        <v>0</v>
      </c>
      <c r="K24" s="95"/>
      <c r="L24" s="95"/>
      <c r="M24" s="95"/>
      <c r="N24" s="95"/>
      <c r="O24" s="95"/>
      <c r="P24" s="95"/>
      <c r="Q24" s="95"/>
      <c r="R24" s="95"/>
      <c r="S24" s="95"/>
    </row>
    <row r="25" spans="1:19" s="4" customFormat="1" ht="30" hidden="1" customHeight="1" x14ac:dyDescent="0.2">
      <c r="A25" s="87" t="s">
        <v>279</v>
      </c>
      <c r="B25" s="88"/>
      <c r="C25" s="107"/>
      <c r="D25" s="108"/>
      <c r="E25" s="109"/>
      <c r="F25" s="110"/>
      <c r="G25" s="110"/>
      <c r="H25" s="92">
        <f t="shared" si="0"/>
        <v>0</v>
      </c>
      <c r="I25" s="93"/>
      <c r="J25" s="94">
        <f t="shared" si="1"/>
        <v>0</v>
      </c>
      <c r="K25" s="95"/>
      <c r="L25" s="95"/>
      <c r="M25" s="95"/>
      <c r="N25" s="95"/>
      <c r="O25" s="95"/>
      <c r="P25" s="95"/>
      <c r="Q25" s="95"/>
      <c r="R25" s="95"/>
      <c r="S25" s="95"/>
    </row>
    <row r="26" spans="1:19" s="4" customFormat="1" ht="30" hidden="1" customHeight="1" x14ac:dyDescent="0.2">
      <c r="A26" s="87" t="s">
        <v>280</v>
      </c>
      <c r="B26" s="88"/>
      <c r="C26" s="107"/>
      <c r="D26" s="108"/>
      <c r="E26" s="109"/>
      <c r="F26" s="110"/>
      <c r="G26" s="110"/>
      <c r="H26" s="92">
        <f t="shared" si="0"/>
        <v>0</v>
      </c>
      <c r="I26" s="93"/>
      <c r="J26" s="94">
        <f t="shared" si="1"/>
        <v>0</v>
      </c>
      <c r="K26" s="95"/>
      <c r="L26" s="95"/>
      <c r="M26" s="95"/>
      <c r="N26" s="95"/>
      <c r="O26" s="95"/>
      <c r="P26" s="95"/>
      <c r="Q26" s="95"/>
      <c r="R26" s="95"/>
      <c r="S26" s="95"/>
    </row>
    <row r="27" spans="1:19" s="4" customFormat="1" ht="30" hidden="1" customHeight="1" x14ac:dyDescent="0.2">
      <c r="A27" s="87" t="s">
        <v>281</v>
      </c>
      <c r="B27" s="88"/>
      <c r="C27" s="107"/>
      <c r="D27" s="108"/>
      <c r="E27" s="109"/>
      <c r="F27" s="110"/>
      <c r="G27" s="110"/>
      <c r="H27" s="92">
        <f t="shared" si="0"/>
        <v>0</v>
      </c>
      <c r="I27" s="93"/>
      <c r="J27" s="94">
        <f t="shared" si="1"/>
        <v>0</v>
      </c>
      <c r="K27" s="95"/>
      <c r="L27" s="95"/>
      <c r="M27" s="95"/>
      <c r="N27" s="95"/>
      <c r="O27" s="95"/>
      <c r="P27" s="95"/>
      <c r="Q27" s="95"/>
      <c r="R27" s="95"/>
      <c r="S27" s="95"/>
    </row>
    <row r="28" spans="1:19" s="4" customFormat="1" ht="30" hidden="1" customHeight="1" x14ac:dyDescent="0.2">
      <c r="A28" s="87" t="s">
        <v>282</v>
      </c>
      <c r="B28" s="88"/>
      <c r="C28" s="107"/>
      <c r="D28" s="108"/>
      <c r="E28" s="109"/>
      <c r="F28" s="110"/>
      <c r="G28" s="110"/>
      <c r="H28" s="92">
        <f t="shared" si="0"/>
        <v>0</v>
      </c>
      <c r="I28" s="93"/>
      <c r="J28" s="94">
        <f t="shared" si="1"/>
        <v>0</v>
      </c>
      <c r="K28" s="95"/>
      <c r="L28" s="95"/>
      <c r="M28" s="95"/>
      <c r="N28" s="95"/>
      <c r="O28" s="95"/>
      <c r="P28" s="95"/>
      <c r="Q28" s="95"/>
      <c r="R28" s="95"/>
      <c r="S28" s="95"/>
    </row>
    <row r="29" spans="1:19" s="4" customFormat="1" ht="30" hidden="1" customHeight="1" x14ac:dyDescent="0.2">
      <c r="A29" s="87" t="s">
        <v>283</v>
      </c>
      <c r="B29" s="88"/>
      <c r="C29" s="107"/>
      <c r="D29" s="108"/>
      <c r="E29" s="109"/>
      <c r="F29" s="110"/>
      <c r="G29" s="110"/>
      <c r="H29" s="92">
        <f t="shared" si="0"/>
        <v>0</v>
      </c>
      <c r="I29" s="93"/>
      <c r="J29" s="94">
        <f t="shared" si="1"/>
        <v>0</v>
      </c>
      <c r="K29" s="95"/>
      <c r="L29" s="95"/>
      <c r="M29" s="95"/>
      <c r="N29" s="95"/>
      <c r="O29" s="95"/>
      <c r="P29" s="95"/>
      <c r="Q29" s="95"/>
      <c r="R29" s="95"/>
      <c r="S29" s="95"/>
    </row>
    <row r="30" spans="1:19" s="4" customFormat="1" ht="30" hidden="1" customHeight="1" x14ac:dyDescent="0.2">
      <c r="A30" s="87" t="s">
        <v>284</v>
      </c>
      <c r="B30" s="88"/>
      <c r="C30" s="107"/>
      <c r="D30" s="108"/>
      <c r="E30" s="109"/>
      <c r="F30" s="110"/>
      <c r="G30" s="110"/>
      <c r="H30" s="92">
        <f t="shared" si="0"/>
        <v>0</v>
      </c>
      <c r="I30" s="93"/>
      <c r="J30" s="94">
        <f t="shared" si="1"/>
        <v>0</v>
      </c>
      <c r="K30" s="95"/>
      <c r="L30" s="95"/>
      <c r="M30" s="95"/>
      <c r="N30" s="95"/>
      <c r="O30" s="95"/>
      <c r="P30" s="95"/>
      <c r="Q30" s="95"/>
      <c r="R30" s="95"/>
      <c r="S30" s="95"/>
    </row>
    <row r="31" spans="1:19" s="4" customFormat="1" ht="30" hidden="1" customHeight="1" x14ac:dyDescent="0.2">
      <c r="A31" s="87" t="s">
        <v>285</v>
      </c>
      <c r="B31" s="88"/>
      <c r="C31" s="107"/>
      <c r="D31" s="108"/>
      <c r="E31" s="109"/>
      <c r="F31" s="110"/>
      <c r="G31" s="110"/>
      <c r="H31" s="92">
        <f t="shared" si="0"/>
        <v>0</v>
      </c>
      <c r="I31" s="93"/>
      <c r="J31" s="94">
        <f t="shared" si="1"/>
        <v>0</v>
      </c>
      <c r="K31" s="95"/>
      <c r="L31" s="95"/>
      <c r="M31" s="95"/>
      <c r="N31" s="95"/>
      <c r="O31" s="95"/>
      <c r="P31" s="95"/>
      <c r="Q31" s="95"/>
      <c r="R31" s="95"/>
      <c r="S31" s="95"/>
    </row>
    <row r="32" spans="1:19" s="4" customFormat="1" ht="30" hidden="1" customHeight="1" x14ac:dyDescent="0.2">
      <c r="A32" s="87" t="s">
        <v>286</v>
      </c>
      <c r="B32" s="88"/>
      <c r="C32" s="107"/>
      <c r="D32" s="108"/>
      <c r="E32" s="109"/>
      <c r="F32" s="110"/>
      <c r="G32" s="110"/>
      <c r="H32" s="92">
        <f t="shared" si="0"/>
        <v>0</v>
      </c>
      <c r="I32" s="93"/>
      <c r="J32" s="94">
        <f t="shared" si="1"/>
        <v>0</v>
      </c>
      <c r="K32" s="95"/>
      <c r="L32" s="95"/>
      <c r="M32" s="95"/>
      <c r="N32" s="95"/>
      <c r="O32" s="95"/>
      <c r="P32" s="95"/>
      <c r="Q32" s="95"/>
      <c r="R32" s="95"/>
      <c r="S32" s="95"/>
    </row>
    <row r="33" spans="1:19" s="4" customFormat="1" ht="30" hidden="1" customHeight="1" x14ac:dyDescent="0.2">
      <c r="A33" s="87" t="s">
        <v>287</v>
      </c>
      <c r="B33" s="88"/>
      <c r="C33" s="107"/>
      <c r="D33" s="108"/>
      <c r="E33" s="109"/>
      <c r="F33" s="110"/>
      <c r="G33" s="110"/>
      <c r="H33" s="92">
        <f t="shared" si="0"/>
        <v>0</v>
      </c>
      <c r="I33" s="93"/>
      <c r="J33" s="94">
        <f t="shared" si="1"/>
        <v>0</v>
      </c>
      <c r="K33" s="95"/>
      <c r="L33" s="95"/>
      <c r="M33" s="95"/>
      <c r="N33" s="95"/>
      <c r="O33" s="95"/>
      <c r="P33" s="95"/>
      <c r="Q33" s="95"/>
      <c r="R33" s="95"/>
      <c r="S33" s="95"/>
    </row>
    <row r="34" spans="1:19" s="4" customFormat="1" ht="30" hidden="1" customHeight="1" x14ac:dyDescent="0.2">
      <c r="A34" s="87" t="s">
        <v>288</v>
      </c>
      <c r="B34" s="88"/>
      <c r="C34" s="107"/>
      <c r="D34" s="108"/>
      <c r="E34" s="109"/>
      <c r="F34" s="110"/>
      <c r="G34" s="110"/>
      <c r="H34" s="92">
        <f t="shared" si="0"/>
        <v>0</v>
      </c>
      <c r="I34" s="93"/>
      <c r="J34" s="94">
        <f t="shared" si="1"/>
        <v>0</v>
      </c>
      <c r="K34" s="95"/>
      <c r="L34" s="95"/>
      <c r="M34" s="95"/>
      <c r="N34" s="95"/>
      <c r="O34" s="95"/>
      <c r="P34" s="95"/>
      <c r="Q34" s="95"/>
      <c r="R34" s="95"/>
      <c r="S34" s="95"/>
    </row>
    <row r="35" spans="1:19" s="4" customFormat="1" ht="30" hidden="1" customHeight="1" x14ac:dyDescent="0.2">
      <c r="A35" s="87" t="s">
        <v>289</v>
      </c>
      <c r="B35" s="88"/>
      <c r="C35" s="107"/>
      <c r="D35" s="108"/>
      <c r="E35" s="109"/>
      <c r="F35" s="110"/>
      <c r="G35" s="110"/>
      <c r="H35" s="92">
        <f t="shared" si="0"/>
        <v>0</v>
      </c>
      <c r="I35" s="93"/>
      <c r="J35" s="94">
        <f t="shared" si="1"/>
        <v>0</v>
      </c>
      <c r="K35" s="95"/>
      <c r="L35" s="95"/>
      <c r="M35" s="95"/>
      <c r="N35" s="95"/>
      <c r="O35" s="95"/>
      <c r="P35" s="95"/>
      <c r="Q35" s="95"/>
      <c r="R35" s="95"/>
      <c r="S35" s="95"/>
    </row>
    <row r="36" spans="1:19" s="4" customFormat="1" ht="30" hidden="1" customHeight="1" x14ac:dyDescent="0.2">
      <c r="A36" s="87" t="s">
        <v>290</v>
      </c>
      <c r="B36" s="88"/>
      <c r="C36" s="107"/>
      <c r="D36" s="108"/>
      <c r="E36" s="109"/>
      <c r="F36" s="110"/>
      <c r="G36" s="110"/>
      <c r="H36" s="92">
        <f t="shared" si="0"/>
        <v>0</v>
      </c>
      <c r="I36" s="93"/>
      <c r="J36" s="94">
        <f t="shared" si="1"/>
        <v>0</v>
      </c>
      <c r="K36" s="95"/>
      <c r="L36" s="95"/>
      <c r="M36" s="95"/>
      <c r="N36" s="95"/>
      <c r="O36" s="95"/>
      <c r="P36" s="95"/>
      <c r="Q36" s="95"/>
      <c r="R36" s="95"/>
      <c r="S36" s="95"/>
    </row>
    <row r="37" spans="1:19" s="4" customFormat="1" ht="30" hidden="1" customHeight="1" x14ac:dyDescent="0.2">
      <c r="A37" s="87" t="s">
        <v>291</v>
      </c>
      <c r="B37" s="88"/>
      <c r="C37" s="107"/>
      <c r="D37" s="108"/>
      <c r="E37" s="109"/>
      <c r="F37" s="110"/>
      <c r="G37" s="110"/>
      <c r="H37" s="92">
        <f t="shared" si="0"/>
        <v>0</v>
      </c>
      <c r="I37" s="93"/>
      <c r="J37" s="94">
        <f t="shared" si="1"/>
        <v>0</v>
      </c>
      <c r="K37" s="95"/>
      <c r="L37" s="95"/>
      <c r="M37" s="95"/>
      <c r="N37" s="95"/>
      <c r="O37" s="95"/>
      <c r="P37" s="95"/>
      <c r="Q37" s="95"/>
      <c r="R37" s="95"/>
      <c r="S37" s="95"/>
    </row>
    <row r="38" spans="1:19" s="4" customFormat="1" ht="30" hidden="1" customHeight="1" x14ac:dyDescent="0.2">
      <c r="A38" s="87" t="s">
        <v>292</v>
      </c>
      <c r="B38" s="88"/>
      <c r="C38" s="107"/>
      <c r="D38" s="108"/>
      <c r="E38" s="109"/>
      <c r="F38" s="110"/>
      <c r="G38" s="110"/>
      <c r="H38" s="92">
        <f t="shared" si="0"/>
        <v>0</v>
      </c>
      <c r="I38" s="93"/>
      <c r="J38" s="94">
        <f t="shared" si="1"/>
        <v>0</v>
      </c>
      <c r="K38" s="95"/>
      <c r="L38" s="95"/>
      <c r="M38" s="95"/>
      <c r="N38" s="95"/>
      <c r="O38" s="95"/>
      <c r="P38" s="95"/>
      <c r="Q38" s="95"/>
      <c r="R38" s="95"/>
      <c r="S38" s="95"/>
    </row>
    <row r="39" spans="1:19" s="4" customFormat="1" ht="30" hidden="1" customHeight="1" x14ac:dyDescent="0.2">
      <c r="A39" s="87" t="s">
        <v>293</v>
      </c>
      <c r="B39" s="88"/>
      <c r="C39" s="107"/>
      <c r="D39" s="108"/>
      <c r="E39" s="109"/>
      <c r="F39" s="110"/>
      <c r="G39" s="110"/>
      <c r="H39" s="92">
        <f t="shared" si="0"/>
        <v>0</v>
      </c>
      <c r="I39" s="93"/>
      <c r="J39" s="94">
        <f t="shared" si="1"/>
        <v>0</v>
      </c>
      <c r="K39" s="95"/>
      <c r="L39" s="95"/>
      <c r="M39" s="95"/>
      <c r="N39" s="95"/>
      <c r="O39" s="95"/>
      <c r="P39" s="95"/>
      <c r="Q39" s="95"/>
      <c r="R39" s="95"/>
      <c r="S39" s="95"/>
    </row>
    <row r="40" spans="1:19" s="4" customFormat="1" ht="30" hidden="1" customHeight="1" x14ac:dyDescent="0.2">
      <c r="A40" s="87" t="s">
        <v>294</v>
      </c>
      <c r="B40" s="88"/>
      <c r="C40" s="107"/>
      <c r="D40" s="108"/>
      <c r="E40" s="109"/>
      <c r="F40" s="110"/>
      <c r="G40" s="110"/>
      <c r="H40" s="92">
        <f t="shared" si="0"/>
        <v>0</v>
      </c>
      <c r="I40" s="93"/>
      <c r="J40" s="94">
        <f t="shared" si="1"/>
        <v>0</v>
      </c>
      <c r="K40" s="95"/>
      <c r="L40" s="95"/>
      <c r="M40" s="95"/>
      <c r="N40" s="95"/>
      <c r="O40" s="95"/>
      <c r="P40" s="95"/>
      <c r="Q40" s="95"/>
      <c r="R40" s="95"/>
      <c r="S40" s="95"/>
    </row>
    <row r="41" spans="1:19" s="4" customFormat="1" ht="30" hidden="1" customHeight="1" x14ac:dyDescent="0.2">
      <c r="A41" s="87" t="s">
        <v>295</v>
      </c>
      <c r="B41" s="88"/>
      <c r="C41" s="107"/>
      <c r="D41" s="108"/>
      <c r="E41" s="109"/>
      <c r="F41" s="110"/>
      <c r="G41" s="110"/>
      <c r="H41" s="92">
        <f t="shared" si="0"/>
        <v>0</v>
      </c>
      <c r="I41" s="93"/>
      <c r="J41" s="94">
        <f t="shared" si="1"/>
        <v>0</v>
      </c>
      <c r="K41" s="95"/>
      <c r="L41" s="95"/>
      <c r="M41" s="95"/>
      <c r="N41" s="95"/>
      <c r="O41" s="95"/>
      <c r="P41" s="95"/>
      <c r="Q41" s="95"/>
      <c r="R41" s="95"/>
      <c r="S41" s="95"/>
    </row>
    <row r="42" spans="1:19" s="4" customFormat="1" ht="30" hidden="1" customHeight="1" x14ac:dyDescent="0.2">
      <c r="A42" s="87" t="s">
        <v>296</v>
      </c>
      <c r="B42" s="88"/>
      <c r="C42" s="107"/>
      <c r="D42" s="108"/>
      <c r="E42" s="109"/>
      <c r="F42" s="110"/>
      <c r="G42" s="110"/>
      <c r="H42" s="92">
        <f t="shared" si="0"/>
        <v>0</v>
      </c>
      <c r="I42" s="93"/>
      <c r="J42" s="94">
        <f t="shared" si="1"/>
        <v>0</v>
      </c>
      <c r="K42" s="95"/>
      <c r="L42" s="95"/>
      <c r="M42" s="95"/>
      <c r="N42" s="95"/>
      <c r="O42" s="95"/>
      <c r="P42" s="95"/>
      <c r="Q42" s="95"/>
      <c r="R42" s="95"/>
      <c r="S42" s="95"/>
    </row>
    <row r="43" spans="1:19" s="4" customFormat="1" ht="30" hidden="1" customHeight="1" x14ac:dyDescent="0.2">
      <c r="A43" s="87" t="s">
        <v>297</v>
      </c>
      <c r="B43" s="88"/>
      <c r="C43" s="107"/>
      <c r="D43" s="108"/>
      <c r="E43" s="109"/>
      <c r="F43" s="110"/>
      <c r="G43" s="110"/>
      <c r="H43" s="92">
        <f t="shared" si="0"/>
        <v>0</v>
      </c>
      <c r="I43" s="93"/>
      <c r="J43" s="94">
        <f t="shared" si="1"/>
        <v>0</v>
      </c>
      <c r="K43" s="95"/>
      <c r="L43" s="95"/>
      <c r="M43" s="95"/>
      <c r="N43" s="95"/>
      <c r="O43" s="95"/>
      <c r="P43" s="95"/>
      <c r="Q43" s="95"/>
      <c r="R43" s="95"/>
      <c r="S43" s="95"/>
    </row>
    <row r="44" spans="1:19" s="4" customFormat="1" ht="30" hidden="1" customHeight="1" x14ac:dyDescent="0.2">
      <c r="A44" s="87" t="s">
        <v>298</v>
      </c>
      <c r="B44" s="88"/>
      <c r="C44" s="107"/>
      <c r="D44" s="108"/>
      <c r="E44" s="109"/>
      <c r="F44" s="110"/>
      <c r="G44" s="110"/>
      <c r="H44" s="92">
        <f t="shared" si="0"/>
        <v>0</v>
      </c>
      <c r="I44" s="93"/>
      <c r="J44" s="94">
        <f t="shared" si="1"/>
        <v>0</v>
      </c>
      <c r="K44" s="95"/>
      <c r="L44" s="95"/>
      <c r="M44" s="95"/>
      <c r="N44" s="95"/>
      <c r="O44" s="95"/>
      <c r="P44" s="95"/>
      <c r="Q44" s="95"/>
      <c r="R44" s="95"/>
      <c r="S44" s="95"/>
    </row>
    <row r="45" spans="1:19" s="4" customFormat="1" ht="30" hidden="1" customHeight="1" x14ac:dyDescent="0.2">
      <c r="A45" s="87" t="s">
        <v>299</v>
      </c>
      <c r="B45" s="88"/>
      <c r="C45" s="107"/>
      <c r="D45" s="108"/>
      <c r="E45" s="109"/>
      <c r="F45" s="110"/>
      <c r="G45" s="110"/>
      <c r="H45" s="92">
        <f t="shared" si="0"/>
        <v>0</v>
      </c>
      <c r="I45" s="93"/>
      <c r="J45" s="94">
        <f t="shared" si="1"/>
        <v>0</v>
      </c>
      <c r="K45" s="95"/>
      <c r="L45" s="95"/>
      <c r="M45" s="95"/>
      <c r="N45" s="95"/>
      <c r="O45" s="95"/>
      <c r="P45" s="95"/>
      <c r="Q45" s="95"/>
      <c r="R45" s="95"/>
      <c r="S45" s="95"/>
    </row>
    <row r="46" spans="1:19" s="4" customFormat="1" ht="30" hidden="1" customHeight="1" x14ac:dyDescent="0.2">
      <c r="A46" s="87" t="s">
        <v>300</v>
      </c>
      <c r="B46" s="88"/>
      <c r="C46" s="107"/>
      <c r="D46" s="108"/>
      <c r="E46" s="109"/>
      <c r="F46" s="110"/>
      <c r="G46" s="110"/>
      <c r="H46" s="92">
        <f t="shared" si="0"/>
        <v>0</v>
      </c>
      <c r="I46" s="93"/>
      <c r="J46" s="94">
        <f t="shared" si="1"/>
        <v>0</v>
      </c>
      <c r="K46" s="95"/>
      <c r="L46" s="95"/>
      <c r="M46" s="95"/>
      <c r="N46" s="95"/>
      <c r="O46" s="95"/>
      <c r="P46" s="95"/>
      <c r="Q46" s="95"/>
      <c r="R46" s="95"/>
      <c r="S46" s="95"/>
    </row>
    <row r="47" spans="1:19" s="4" customFormat="1" ht="30" hidden="1" customHeight="1" x14ac:dyDescent="0.2">
      <c r="A47" s="87" t="s">
        <v>301</v>
      </c>
      <c r="B47" s="88"/>
      <c r="C47" s="107"/>
      <c r="D47" s="108"/>
      <c r="E47" s="109"/>
      <c r="F47" s="110"/>
      <c r="G47" s="110"/>
      <c r="H47" s="92">
        <f t="shared" si="0"/>
        <v>0</v>
      </c>
      <c r="I47" s="93"/>
      <c r="J47" s="94">
        <f t="shared" si="1"/>
        <v>0</v>
      </c>
      <c r="K47" s="95"/>
      <c r="L47" s="95"/>
      <c r="M47" s="95"/>
      <c r="N47" s="95"/>
      <c r="O47" s="95"/>
      <c r="P47" s="95"/>
      <c r="Q47" s="95"/>
      <c r="R47" s="95"/>
      <c r="S47" s="95"/>
    </row>
    <row r="48" spans="1:19" s="4" customFormat="1" ht="30" hidden="1" customHeight="1" x14ac:dyDescent="0.2">
      <c r="A48" s="87" t="s">
        <v>302</v>
      </c>
      <c r="B48" s="88"/>
      <c r="C48" s="107"/>
      <c r="D48" s="108"/>
      <c r="E48" s="109"/>
      <c r="F48" s="110"/>
      <c r="G48" s="110"/>
      <c r="H48" s="92">
        <f t="shared" si="0"/>
        <v>0</v>
      </c>
      <c r="I48" s="93"/>
      <c r="J48" s="94">
        <f t="shared" si="1"/>
        <v>0</v>
      </c>
      <c r="K48" s="95"/>
      <c r="L48" s="95"/>
      <c r="M48" s="95"/>
      <c r="N48" s="95"/>
      <c r="O48" s="95"/>
      <c r="P48" s="95"/>
      <c r="Q48" s="95"/>
      <c r="R48" s="95"/>
      <c r="S48" s="95"/>
    </row>
    <row r="49" spans="1:19" s="4" customFormat="1" ht="30" hidden="1" customHeight="1" x14ac:dyDescent="0.2">
      <c r="A49" s="87" t="s">
        <v>303</v>
      </c>
      <c r="B49" s="88"/>
      <c r="C49" s="107"/>
      <c r="D49" s="108"/>
      <c r="E49" s="109"/>
      <c r="F49" s="110"/>
      <c r="G49" s="110"/>
      <c r="H49" s="92">
        <f t="shared" si="0"/>
        <v>0</v>
      </c>
      <c r="I49" s="93"/>
      <c r="J49" s="94">
        <f t="shared" si="1"/>
        <v>0</v>
      </c>
      <c r="K49" s="95"/>
      <c r="L49" s="95"/>
      <c r="M49" s="95"/>
      <c r="N49" s="95"/>
      <c r="O49" s="95"/>
      <c r="P49" s="95"/>
      <c r="Q49" s="95"/>
      <c r="R49" s="95"/>
      <c r="S49" s="95"/>
    </row>
    <row r="50" spans="1:19" s="4" customFormat="1" ht="30" hidden="1" customHeight="1" x14ac:dyDescent="0.2">
      <c r="A50" s="87" t="s">
        <v>304</v>
      </c>
      <c r="B50" s="88"/>
      <c r="C50" s="107"/>
      <c r="D50" s="108"/>
      <c r="E50" s="109"/>
      <c r="F50" s="110"/>
      <c r="G50" s="110"/>
      <c r="H50" s="92">
        <f t="shared" si="0"/>
        <v>0</v>
      </c>
      <c r="I50" s="93"/>
      <c r="J50" s="94">
        <f t="shared" si="1"/>
        <v>0</v>
      </c>
      <c r="K50" s="95"/>
      <c r="L50" s="95"/>
      <c r="M50" s="95"/>
      <c r="N50" s="95"/>
      <c r="O50" s="95"/>
      <c r="P50" s="95"/>
      <c r="Q50" s="95"/>
      <c r="R50" s="95"/>
      <c r="S50" s="95"/>
    </row>
    <row r="51" spans="1:19" s="4" customFormat="1" ht="30" hidden="1" customHeight="1" x14ac:dyDescent="0.2">
      <c r="A51" s="87" t="s">
        <v>305</v>
      </c>
      <c r="B51" s="88"/>
      <c r="C51" s="107"/>
      <c r="D51" s="108"/>
      <c r="E51" s="109"/>
      <c r="F51" s="110"/>
      <c r="G51" s="110"/>
      <c r="H51" s="92">
        <f t="shared" si="0"/>
        <v>0</v>
      </c>
      <c r="I51" s="93"/>
      <c r="J51" s="94">
        <f t="shared" si="1"/>
        <v>0</v>
      </c>
      <c r="K51" s="95"/>
      <c r="L51" s="95"/>
      <c r="M51" s="95"/>
      <c r="N51" s="95"/>
      <c r="O51" s="95"/>
      <c r="P51" s="95"/>
      <c r="Q51" s="95"/>
      <c r="R51" s="95"/>
      <c r="S51" s="95"/>
    </row>
    <row r="52" spans="1:19" s="4" customFormat="1" ht="30" hidden="1" customHeight="1" x14ac:dyDescent="0.2">
      <c r="A52" s="87" t="s">
        <v>306</v>
      </c>
      <c r="B52" s="88"/>
      <c r="C52" s="107"/>
      <c r="D52" s="108"/>
      <c r="E52" s="109"/>
      <c r="F52" s="110"/>
      <c r="G52" s="110"/>
      <c r="H52" s="92">
        <f t="shared" si="0"/>
        <v>0</v>
      </c>
      <c r="I52" s="93"/>
      <c r="J52" s="94">
        <f t="shared" si="1"/>
        <v>0</v>
      </c>
      <c r="K52" s="95"/>
      <c r="L52" s="95"/>
      <c r="M52" s="95"/>
      <c r="N52" s="95"/>
      <c r="O52" s="95"/>
      <c r="P52" s="95"/>
      <c r="Q52" s="95"/>
      <c r="R52" s="95"/>
      <c r="S52" s="95"/>
    </row>
    <row r="53" spans="1:19" s="4" customFormat="1" ht="30" hidden="1" customHeight="1" x14ac:dyDescent="0.2">
      <c r="A53" s="87" t="s">
        <v>307</v>
      </c>
      <c r="B53" s="88"/>
      <c r="C53" s="107"/>
      <c r="D53" s="108"/>
      <c r="E53" s="109"/>
      <c r="F53" s="110"/>
      <c r="G53" s="110"/>
      <c r="H53" s="92">
        <f t="shared" si="0"/>
        <v>0</v>
      </c>
      <c r="I53" s="93"/>
      <c r="J53" s="94">
        <f t="shared" si="1"/>
        <v>0</v>
      </c>
      <c r="K53" s="95"/>
      <c r="L53" s="95"/>
      <c r="M53" s="95"/>
      <c r="N53" s="95"/>
      <c r="O53" s="95"/>
      <c r="P53" s="95"/>
      <c r="Q53" s="95"/>
      <c r="R53" s="95"/>
      <c r="S53" s="95"/>
    </row>
    <row r="54" spans="1:19" s="4" customFormat="1" ht="30" hidden="1" customHeight="1" x14ac:dyDescent="0.2">
      <c r="A54" s="87" t="s">
        <v>308</v>
      </c>
      <c r="B54" s="88"/>
      <c r="C54" s="107"/>
      <c r="D54" s="108"/>
      <c r="E54" s="109"/>
      <c r="F54" s="110"/>
      <c r="G54" s="110"/>
      <c r="H54" s="92">
        <f t="shared" si="0"/>
        <v>0</v>
      </c>
      <c r="I54" s="93"/>
      <c r="J54" s="94">
        <f t="shared" si="1"/>
        <v>0</v>
      </c>
      <c r="K54" s="95"/>
      <c r="L54" s="95"/>
      <c r="M54" s="95"/>
      <c r="N54" s="95"/>
      <c r="O54" s="95"/>
      <c r="P54" s="95"/>
      <c r="Q54" s="95"/>
      <c r="R54" s="95"/>
      <c r="S54" s="95"/>
    </row>
    <row r="55" spans="1:19" s="4" customFormat="1" ht="30" hidden="1" customHeight="1" x14ac:dyDescent="0.2">
      <c r="A55" s="87" t="s">
        <v>309</v>
      </c>
      <c r="B55" s="88"/>
      <c r="C55" s="107"/>
      <c r="D55" s="108"/>
      <c r="E55" s="109"/>
      <c r="F55" s="110"/>
      <c r="G55" s="110"/>
      <c r="H55" s="92">
        <f t="shared" si="0"/>
        <v>0</v>
      </c>
      <c r="I55" s="93"/>
      <c r="J55" s="94">
        <f t="shared" si="1"/>
        <v>0</v>
      </c>
      <c r="K55" s="95"/>
      <c r="L55" s="95"/>
      <c r="M55" s="95"/>
      <c r="N55" s="95"/>
      <c r="O55" s="95"/>
      <c r="P55" s="95"/>
      <c r="Q55" s="95"/>
      <c r="R55" s="95"/>
      <c r="S55" s="95"/>
    </row>
    <row r="56" spans="1:19" s="4" customFormat="1" ht="30" hidden="1" customHeight="1" x14ac:dyDescent="0.2">
      <c r="A56" s="87" t="s">
        <v>310</v>
      </c>
      <c r="B56" s="88"/>
      <c r="C56" s="107"/>
      <c r="D56" s="108"/>
      <c r="E56" s="109"/>
      <c r="F56" s="110"/>
      <c r="G56" s="110"/>
      <c r="H56" s="92">
        <f t="shared" si="0"/>
        <v>0</v>
      </c>
      <c r="I56" s="93"/>
      <c r="J56" s="94">
        <f t="shared" si="1"/>
        <v>0</v>
      </c>
      <c r="K56" s="95"/>
      <c r="L56" s="95"/>
      <c r="M56" s="95"/>
      <c r="N56" s="95"/>
      <c r="O56" s="95"/>
      <c r="P56" s="95"/>
      <c r="Q56" s="95"/>
      <c r="R56" s="95"/>
      <c r="S56" s="95"/>
    </row>
    <row r="57" spans="1:19" s="4" customFormat="1" ht="30" hidden="1" customHeight="1" x14ac:dyDescent="0.2">
      <c r="A57" s="87" t="s">
        <v>311</v>
      </c>
      <c r="B57" s="88"/>
      <c r="C57" s="107"/>
      <c r="D57" s="108"/>
      <c r="E57" s="109"/>
      <c r="F57" s="110"/>
      <c r="G57" s="110"/>
      <c r="H57" s="92">
        <f t="shared" si="0"/>
        <v>0</v>
      </c>
      <c r="I57" s="93"/>
      <c r="J57" s="94">
        <f t="shared" si="1"/>
        <v>0</v>
      </c>
      <c r="K57" s="95"/>
      <c r="L57" s="95"/>
      <c r="M57" s="95"/>
      <c r="N57" s="95"/>
      <c r="O57" s="95"/>
      <c r="P57" s="95"/>
      <c r="Q57" s="95"/>
      <c r="R57" s="95"/>
      <c r="S57" s="95"/>
    </row>
    <row r="58" spans="1:19" s="4" customFormat="1" ht="30" hidden="1" customHeight="1" x14ac:dyDescent="0.2">
      <c r="A58" s="87" t="s">
        <v>312</v>
      </c>
      <c r="B58" s="88"/>
      <c r="C58" s="107"/>
      <c r="D58" s="108"/>
      <c r="E58" s="109"/>
      <c r="F58" s="110"/>
      <c r="G58" s="110"/>
      <c r="H58" s="92">
        <f t="shared" si="0"/>
        <v>0</v>
      </c>
      <c r="I58" s="93"/>
      <c r="J58" s="94">
        <f t="shared" si="1"/>
        <v>0</v>
      </c>
      <c r="K58" s="95"/>
      <c r="L58" s="95"/>
      <c r="M58" s="95"/>
      <c r="N58" s="95"/>
      <c r="O58" s="95"/>
      <c r="P58" s="95"/>
      <c r="Q58" s="95"/>
      <c r="R58" s="95"/>
      <c r="S58" s="95"/>
    </row>
    <row r="59" spans="1:19" s="4" customFormat="1" ht="30" hidden="1" customHeight="1" x14ac:dyDescent="0.2">
      <c r="A59" s="87" t="s">
        <v>313</v>
      </c>
      <c r="B59" s="88"/>
      <c r="C59" s="107"/>
      <c r="D59" s="108"/>
      <c r="E59" s="109"/>
      <c r="F59" s="110"/>
      <c r="G59" s="110"/>
      <c r="H59" s="92">
        <f t="shared" si="0"/>
        <v>0</v>
      </c>
      <c r="I59" s="93"/>
      <c r="J59" s="94">
        <f t="shared" si="1"/>
        <v>0</v>
      </c>
      <c r="K59" s="95"/>
      <c r="L59" s="95"/>
      <c r="M59" s="95"/>
      <c r="N59" s="95"/>
      <c r="O59" s="95"/>
      <c r="P59" s="95"/>
      <c r="Q59" s="95"/>
      <c r="R59" s="95"/>
      <c r="S59" s="95"/>
    </row>
    <row r="60" spans="1:19" s="4" customFormat="1" ht="30" hidden="1" customHeight="1" x14ac:dyDescent="0.2">
      <c r="A60" s="87" t="s">
        <v>314</v>
      </c>
      <c r="B60" s="88"/>
      <c r="C60" s="107"/>
      <c r="D60" s="108"/>
      <c r="E60" s="109"/>
      <c r="F60" s="110"/>
      <c r="G60" s="110"/>
      <c r="H60" s="92">
        <f t="shared" si="0"/>
        <v>0</v>
      </c>
      <c r="I60" s="93"/>
      <c r="J60" s="94">
        <f t="shared" si="1"/>
        <v>0</v>
      </c>
      <c r="K60" s="95"/>
      <c r="L60" s="95"/>
      <c r="M60" s="95"/>
      <c r="N60" s="95"/>
      <c r="O60" s="95"/>
      <c r="P60" s="95"/>
      <c r="Q60" s="95"/>
      <c r="R60" s="95"/>
      <c r="S60" s="95"/>
    </row>
    <row r="61" spans="1:19" s="4" customFormat="1" ht="30" hidden="1" customHeight="1" x14ac:dyDescent="0.2">
      <c r="A61" s="87" t="s">
        <v>315</v>
      </c>
      <c r="B61" s="88"/>
      <c r="C61" s="107"/>
      <c r="D61" s="108"/>
      <c r="E61" s="109"/>
      <c r="F61" s="110"/>
      <c r="G61" s="110"/>
      <c r="H61" s="92">
        <f t="shared" si="0"/>
        <v>0</v>
      </c>
      <c r="I61" s="93"/>
      <c r="J61" s="94">
        <f t="shared" si="1"/>
        <v>0</v>
      </c>
      <c r="K61" s="95"/>
      <c r="L61" s="95"/>
      <c r="M61" s="95"/>
      <c r="N61" s="95"/>
      <c r="O61" s="95"/>
      <c r="P61" s="95"/>
      <c r="Q61" s="95"/>
      <c r="R61" s="95"/>
      <c r="S61" s="95"/>
    </row>
    <row r="62" spans="1:19" s="4" customFormat="1" ht="30" hidden="1" customHeight="1" x14ac:dyDescent="0.2">
      <c r="A62" s="87" t="s">
        <v>316</v>
      </c>
      <c r="B62" s="88"/>
      <c r="C62" s="107"/>
      <c r="D62" s="108"/>
      <c r="E62" s="109"/>
      <c r="F62" s="110"/>
      <c r="G62" s="110"/>
      <c r="H62" s="92">
        <f t="shared" si="0"/>
        <v>0</v>
      </c>
      <c r="I62" s="93"/>
      <c r="J62" s="94">
        <f t="shared" si="1"/>
        <v>0</v>
      </c>
      <c r="K62" s="95"/>
      <c r="L62" s="95"/>
      <c r="M62" s="95"/>
      <c r="N62" s="95"/>
      <c r="O62" s="95"/>
      <c r="P62" s="95"/>
      <c r="Q62" s="95"/>
      <c r="R62" s="95"/>
      <c r="S62" s="95"/>
    </row>
    <row r="63" spans="1:19" s="4" customFormat="1" ht="30" hidden="1" customHeight="1" x14ac:dyDescent="0.2">
      <c r="A63" s="87" t="s">
        <v>317</v>
      </c>
      <c r="B63" s="88"/>
      <c r="C63" s="107"/>
      <c r="D63" s="108"/>
      <c r="E63" s="109"/>
      <c r="F63" s="110"/>
      <c r="G63" s="110"/>
      <c r="H63" s="92">
        <f t="shared" si="0"/>
        <v>0</v>
      </c>
      <c r="I63" s="93"/>
      <c r="J63" s="94">
        <f t="shared" si="1"/>
        <v>0</v>
      </c>
      <c r="K63" s="95"/>
      <c r="L63" s="95"/>
      <c r="M63" s="95"/>
      <c r="N63" s="95"/>
      <c r="O63" s="95"/>
      <c r="P63" s="95"/>
      <c r="Q63" s="95"/>
      <c r="R63" s="95"/>
      <c r="S63" s="95"/>
    </row>
    <row r="64" spans="1:19" s="4" customFormat="1" ht="30" hidden="1" customHeight="1" x14ac:dyDescent="0.2">
      <c r="A64" s="87" t="s">
        <v>318</v>
      </c>
      <c r="B64" s="88"/>
      <c r="C64" s="107"/>
      <c r="D64" s="108"/>
      <c r="E64" s="109"/>
      <c r="F64" s="110"/>
      <c r="G64" s="110"/>
      <c r="H64" s="92">
        <f t="shared" si="0"/>
        <v>0</v>
      </c>
      <c r="I64" s="93"/>
      <c r="J64" s="94">
        <f t="shared" si="1"/>
        <v>0</v>
      </c>
      <c r="K64" s="95"/>
      <c r="L64" s="95"/>
      <c r="M64" s="95"/>
      <c r="N64" s="95"/>
      <c r="O64" s="95"/>
      <c r="P64" s="95"/>
      <c r="Q64" s="95"/>
      <c r="R64" s="95"/>
      <c r="S64" s="95"/>
    </row>
    <row r="65" spans="1:19" s="4" customFormat="1" ht="30" hidden="1" customHeight="1" x14ac:dyDescent="0.2">
      <c r="A65" s="87" t="s">
        <v>319</v>
      </c>
      <c r="B65" s="88"/>
      <c r="C65" s="107"/>
      <c r="D65" s="108"/>
      <c r="E65" s="109"/>
      <c r="F65" s="110"/>
      <c r="G65" s="110"/>
      <c r="H65" s="92">
        <f t="shared" si="0"/>
        <v>0</v>
      </c>
      <c r="I65" s="93"/>
      <c r="J65" s="94">
        <f t="shared" si="1"/>
        <v>0</v>
      </c>
      <c r="K65" s="95"/>
      <c r="L65" s="95"/>
      <c r="M65" s="95"/>
      <c r="N65" s="95"/>
      <c r="O65" s="95"/>
      <c r="P65" s="95"/>
      <c r="Q65" s="95"/>
      <c r="R65" s="95"/>
      <c r="S65" s="95"/>
    </row>
    <row r="66" spans="1:19" s="4" customFormat="1" ht="30" hidden="1" customHeight="1" x14ac:dyDescent="0.2">
      <c r="A66" s="87" t="s">
        <v>320</v>
      </c>
      <c r="B66" s="88"/>
      <c r="C66" s="107"/>
      <c r="D66" s="108"/>
      <c r="E66" s="109"/>
      <c r="F66" s="110"/>
      <c r="G66" s="110"/>
      <c r="H66" s="92">
        <f t="shared" si="0"/>
        <v>0</v>
      </c>
      <c r="I66" s="93"/>
      <c r="J66" s="94">
        <f t="shared" si="1"/>
        <v>0</v>
      </c>
      <c r="K66" s="95"/>
      <c r="L66" s="95"/>
      <c r="M66" s="95"/>
      <c r="N66" s="95"/>
      <c r="O66" s="95"/>
      <c r="P66" s="95"/>
      <c r="Q66" s="95"/>
      <c r="R66" s="95"/>
      <c r="S66" s="95"/>
    </row>
    <row r="67" spans="1:19" s="4" customFormat="1" ht="30" hidden="1" customHeight="1" x14ac:dyDescent="0.2">
      <c r="A67" s="87" t="s">
        <v>321</v>
      </c>
      <c r="B67" s="88"/>
      <c r="C67" s="107"/>
      <c r="D67" s="108"/>
      <c r="E67" s="109"/>
      <c r="F67" s="110"/>
      <c r="G67" s="110"/>
      <c r="H67" s="92">
        <f t="shared" si="0"/>
        <v>0</v>
      </c>
      <c r="I67" s="93"/>
      <c r="J67" s="94">
        <f t="shared" si="1"/>
        <v>0</v>
      </c>
      <c r="K67" s="95"/>
      <c r="L67" s="95"/>
      <c r="M67" s="95"/>
      <c r="N67" s="95"/>
      <c r="O67" s="95"/>
      <c r="P67" s="95"/>
      <c r="Q67" s="95"/>
      <c r="R67" s="95"/>
      <c r="S67" s="95"/>
    </row>
    <row r="68" spans="1:19" s="4" customFormat="1" ht="30" hidden="1" customHeight="1" x14ac:dyDescent="0.2">
      <c r="A68" s="87" t="s">
        <v>322</v>
      </c>
      <c r="B68" s="88"/>
      <c r="C68" s="107"/>
      <c r="D68" s="108"/>
      <c r="E68" s="109"/>
      <c r="F68" s="110"/>
      <c r="G68" s="110"/>
      <c r="H68" s="92">
        <f t="shared" si="0"/>
        <v>0</v>
      </c>
      <c r="I68" s="93"/>
      <c r="J68" s="94">
        <f t="shared" si="1"/>
        <v>0</v>
      </c>
      <c r="K68" s="95"/>
      <c r="L68" s="95"/>
      <c r="M68" s="95"/>
      <c r="N68" s="95"/>
      <c r="O68" s="95"/>
      <c r="P68" s="95"/>
      <c r="Q68" s="95"/>
      <c r="R68" s="95"/>
      <c r="S68" s="95"/>
    </row>
    <row r="69" spans="1:19" s="4" customFormat="1" ht="30" hidden="1" customHeight="1" x14ac:dyDescent="0.2">
      <c r="A69" s="87" t="s">
        <v>323</v>
      </c>
      <c r="B69" s="88"/>
      <c r="C69" s="107"/>
      <c r="D69" s="108"/>
      <c r="E69" s="109"/>
      <c r="F69" s="110"/>
      <c r="G69" s="110"/>
      <c r="H69" s="92">
        <f t="shared" ref="H69:H103" si="2">F69*G69</f>
        <v>0</v>
      </c>
      <c r="I69" s="93"/>
      <c r="J69" s="94">
        <f t="shared" ref="J69:J103" si="3">D69*I69</f>
        <v>0</v>
      </c>
      <c r="K69" s="95"/>
      <c r="L69" s="95"/>
      <c r="M69" s="95"/>
      <c r="N69" s="95"/>
      <c r="O69" s="95"/>
      <c r="P69" s="95"/>
      <c r="Q69" s="95"/>
      <c r="R69" s="95"/>
      <c r="S69" s="95"/>
    </row>
    <row r="70" spans="1:19" s="4" customFormat="1" ht="30" hidden="1" customHeight="1" x14ac:dyDescent="0.2">
      <c r="A70" s="87" t="s">
        <v>324</v>
      </c>
      <c r="B70" s="88"/>
      <c r="C70" s="107"/>
      <c r="D70" s="108"/>
      <c r="E70" s="109"/>
      <c r="F70" s="110"/>
      <c r="G70" s="110"/>
      <c r="H70" s="92">
        <f t="shared" si="2"/>
        <v>0</v>
      </c>
      <c r="I70" s="93"/>
      <c r="J70" s="94">
        <f t="shared" si="3"/>
        <v>0</v>
      </c>
      <c r="K70" s="95"/>
      <c r="L70" s="95"/>
      <c r="M70" s="95"/>
      <c r="N70" s="95"/>
      <c r="O70" s="95"/>
      <c r="P70" s="95"/>
      <c r="Q70" s="95"/>
      <c r="R70" s="95"/>
      <c r="S70" s="95"/>
    </row>
    <row r="71" spans="1:19" s="4" customFormat="1" ht="30" hidden="1" customHeight="1" x14ac:dyDescent="0.2">
      <c r="A71" s="87" t="s">
        <v>325</v>
      </c>
      <c r="B71" s="88"/>
      <c r="C71" s="107"/>
      <c r="D71" s="108"/>
      <c r="E71" s="109"/>
      <c r="F71" s="110"/>
      <c r="G71" s="110"/>
      <c r="H71" s="92">
        <f t="shared" si="2"/>
        <v>0</v>
      </c>
      <c r="I71" s="93"/>
      <c r="J71" s="94">
        <f t="shared" si="3"/>
        <v>0</v>
      </c>
      <c r="K71" s="95"/>
      <c r="L71" s="95"/>
      <c r="M71" s="95"/>
      <c r="N71" s="95"/>
      <c r="O71" s="95"/>
      <c r="P71" s="95"/>
      <c r="Q71" s="95"/>
      <c r="R71" s="95"/>
      <c r="S71" s="95"/>
    </row>
    <row r="72" spans="1:19" s="4" customFormat="1" ht="30" hidden="1" customHeight="1" x14ac:dyDescent="0.2">
      <c r="A72" s="87" t="s">
        <v>326</v>
      </c>
      <c r="B72" s="88"/>
      <c r="C72" s="107"/>
      <c r="D72" s="108"/>
      <c r="E72" s="109"/>
      <c r="F72" s="110"/>
      <c r="G72" s="110"/>
      <c r="H72" s="92">
        <f t="shared" si="2"/>
        <v>0</v>
      </c>
      <c r="I72" s="93"/>
      <c r="J72" s="94">
        <f t="shared" si="3"/>
        <v>0</v>
      </c>
      <c r="K72" s="95"/>
      <c r="L72" s="95"/>
      <c r="M72" s="95"/>
      <c r="N72" s="95"/>
      <c r="O72" s="95"/>
      <c r="P72" s="95"/>
      <c r="Q72" s="95"/>
      <c r="R72" s="95"/>
      <c r="S72" s="95"/>
    </row>
    <row r="73" spans="1:19" s="4" customFormat="1" ht="30" hidden="1" customHeight="1" x14ac:dyDescent="0.2">
      <c r="A73" s="87" t="s">
        <v>327</v>
      </c>
      <c r="B73" s="88"/>
      <c r="C73" s="107"/>
      <c r="D73" s="108"/>
      <c r="E73" s="109"/>
      <c r="F73" s="110"/>
      <c r="G73" s="110"/>
      <c r="H73" s="92">
        <f t="shared" si="2"/>
        <v>0</v>
      </c>
      <c r="I73" s="93"/>
      <c r="J73" s="94">
        <f t="shared" si="3"/>
        <v>0</v>
      </c>
      <c r="K73" s="95"/>
      <c r="L73" s="95"/>
      <c r="M73" s="95"/>
      <c r="N73" s="95"/>
      <c r="O73" s="95"/>
      <c r="P73" s="95"/>
      <c r="Q73" s="95"/>
      <c r="R73" s="95"/>
      <c r="S73" s="95"/>
    </row>
    <row r="74" spans="1:19" s="4" customFormat="1" ht="30" hidden="1" customHeight="1" x14ac:dyDescent="0.2">
      <c r="A74" s="87" t="s">
        <v>328</v>
      </c>
      <c r="B74" s="88"/>
      <c r="C74" s="107"/>
      <c r="D74" s="108"/>
      <c r="E74" s="109"/>
      <c r="F74" s="110"/>
      <c r="G74" s="110"/>
      <c r="H74" s="92">
        <f t="shared" si="2"/>
        <v>0</v>
      </c>
      <c r="I74" s="93"/>
      <c r="J74" s="94">
        <f t="shared" si="3"/>
        <v>0</v>
      </c>
      <c r="K74" s="95"/>
      <c r="L74" s="95"/>
      <c r="M74" s="95"/>
      <c r="N74" s="95"/>
      <c r="O74" s="95"/>
      <c r="P74" s="95"/>
      <c r="Q74" s="95"/>
      <c r="R74" s="95"/>
      <c r="S74" s="95"/>
    </row>
    <row r="75" spans="1:19" s="4" customFormat="1" ht="30" hidden="1" customHeight="1" x14ac:dyDescent="0.2">
      <c r="A75" s="87" t="s">
        <v>329</v>
      </c>
      <c r="B75" s="88"/>
      <c r="C75" s="107"/>
      <c r="D75" s="108"/>
      <c r="E75" s="109"/>
      <c r="F75" s="110"/>
      <c r="G75" s="110"/>
      <c r="H75" s="92">
        <f t="shared" si="2"/>
        <v>0</v>
      </c>
      <c r="I75" s="93"/>
      <c r="J75" s="94">
        <f t="shared" si="3"/>
        <v>0</v>
      </c>
      <c r="K75" s="95"/>
      <c r="L75" s="95"/>
      <c r="M75" s="95"/>
      <c r="N75" s="95"/>
      <c r="O75" s="95"/>
      <c r="P75" s="95"/>
      <c r="Q75" s="95"/>
      <c r="R75" s="95"/>
      <c r="S75" s="95"/>
    </row>
    <row r="76" spans="1:19" s="4" customFormat="1" ht="30" hidden="1" customHeight="1" x14ac:dyDescent="0.2">
      <c r="A76" s="87" t="s">
        <v>330</v>
      </c>
      <c r="B76" s="88"/>
      <c r="C76" s="107"/>
      <c r="D76" s="108"/>
      <c r="E76" s="109"/>
      <c r="F76" s="110"/>
      <c r="G76" s="110"/>
      <c r="H76" s="92">
        <f t="shared" si="2"/>
        <v>0</v>
      </c>
      <c r="I76" s="93"/>
      <c r="J76" s="94">
        <f t="shared" si="3"/>
        <v>0</v>
      </c>
      <c r="K76" s="95"/>
      <c r="L76" s="95"/>
      <c r="M76" s="95"/>
      <c r="N76" s="95"/>
      <c r="O76" s="95"/>
      <c r="P76" s="95"/>
      <c r="Q76" s="95"/>
      <c r="R76" s="95"/>
      <c r="S76" s="95"/>
    </row>
    <row r="77" spans="1:19" s="4" customFormat="1" ht="30" hidden="1" customHeight="1" x14ac:dyDescent="0.2">
      <c r="A77" s="87" t="s">
        <v>331</v>
      </c>
      <c r="B77" s="88"/>
      <c r="C77" s="107"/>
      <c r="D77" s="108"/>
      <c r="E77" s="109"/>
      <c r="F77" s="110"/>
      <c r="G77" s="110"/>
      <c r="H77" s="92">
        <f t="shared" si="2"/>
        <v>0</v>
      </c>
      <c r="I77" s="93"/>
      <c r="J77" s="94">
        <f t="shared" si="3"/>
        <v>0</v>
      </c>
      <c r="K77" s="95"/>
      <c r="L77" s="95"/>
      <c r="M77" s="95"/>
      <c r="N77" s="95"/>
      <c r="O77" s="95"/>
      <c r="P77" s="95"/>
      <c r="Q77" s="95"/>
      <c r="R77" s="95"/>
      <c r="S77" s="95"/>
    </row>
    <row r="78" spans="1:19" s="4" customFormat="1" ht="30" hidden="1" customHeight="1" x14ac:dyDescent="0.2">
      <c r="A78" s="87" t="s">
        <v>332</v>
      </c>
      <c r="B78" s="88"/>
      <c r="C78" s="107"/>
      <c r="D78" s="108"/>
      <c r="E78" s="109"/>
      <c r="F78" s="110"/>
      <c r="G78" s="110"/>
      <c r="H78" s="92">
        <f t="shared" si="2"/>
        <v>0</v>
      </c>
      <c r="I78" s="93"/>
      <c r="J78" s="94">
        <f t="shared" si="3"/>
        <v>0</v>
      </c>
      <c r="K78" s="95"/>
      <c r="L78" s="95"/>
      <c r="M78" s="95"/>
      <c r="N78" s="95"/>
      <c r="O78" s="95"/>
      <c r="P78" s="95"/>
      <c r="Q78" s="95"/>
      <c r="R78" s="95"/>
      <c r="S78" s="95"/>
    </row>
    <row r="79" spans="1:19" s="4" customFormat="1" ht="30" hidden="1" customHeight="1" x14ac:dyDescent="0.2">
      <c r="A79" s="87" t="s">
        <v>333</v>
      </c>
      <c r="B79" s="88"/>
      <c r="C79" s="107"/>
      <c r="D79" s="108"/>
      <c r="E79" s="109"/>
      <c r="F79" s="110"/>
      <c r="G79" s="110"/>
      <c r="H79" s="92">
        <f t="shared" si="2"/>
        <v>0</v>
      </c>
      <c r="I79" s="93"/>
      <c r="J79" s="94">
        <f t="shared" si="3"/>
        <v>0</v>
      </c>
      <c r="K79" s="95"/>
      <c r="L79" s="95"/>
      <c r="M79" s="95"/>
      <c r="N79" s="95"/>
      <c r="O79" s="95"/>
      <c r="P79" s="95"/>
      <c r="Q79" s="95"/>
      <c r="R79" s="95"/>
      <c r="S79" s="95"/>
    </row>
    <row r="80" spans="1:19" s="4" customFormat="1" ht="30" hidden="1" customHeight="1" x14ac:dyDescent="0.2">
      <c r="A80" s="87" t="s">
        <v>334</v>
      </c>
      <c r="B80" s="88"/>
      <c r="C80" s="107"/>
      <c r="D80" s="108"/>
      <c r="E80" s="109"/>
      <c r="F80" s="110"/>
      <c r="G80" s="110"/>
      <c r="H80" s="92">
        <f t="shared" si="2"/>
        <v>0</v>
      </c>
      <c r="I80" s="93"/>
      <c r="J80" s="94">
        <f t="shared" si="3"/>
        <v>0</v>
      </c>
      <c r="K80" s="95"/>
      <c r="L80" s="95"/>
      <c r="M80" s="95"/>
      <c r="N80" s="95"/>
      <c r="O80" s="95"/>
      <c r="P80" s="95"/>
      <c r="Q80" s="95"/>
      <c r="R80" s="95"/>
      <c r="S80" s="95"/>
    </row>
    <row r="81" spans="1:19" s="4" customFormat="1" ht="30" hidden="1" customHeight="1" x14ac:dyDescent="0.2">
      <c r="A81" s="87" t="s">
        <v>335</v>
      </c>
      <c r="B81" s="88"/>
      <c r="C81" s="107"/>
      <c r="D81" s="108"/>
      <c r="E81" s="109"/>
      <c r="F81" s="110"/>
      <c r="G81" s="110"/>
      <c r="H81" s="92">
        <f t="shared" si="2"/>
        <v>0</v>
      </c>
      <c r="I81" s="93"/>
      <c r="J81" s="94">
        <f t="shared" si="3"/>
        <v>0</v>
      </c>
      <c r="K81" s="95"/>
      <c r="L81" s="95"/>
      <c r="M81" s="95"/>
      <c r="N81" s="95"/>
      <c r="O81" s="95"/>
      <c r="P81" s="95"/>
      <c r="Q81" s="95"/>
      <c r="R81" s="95"/>
      <c r="S81" s="95"/>
    </row>
    <row r="82" spans="1:19" s="4" customFormat="1" ht="30" hidden="1" customHeight="1" x14ac:dyDescent="0.2">
      <c r="A82" s="87" t="s">
        <v>336</v>
      </c>
      <c r="B82" s="88"/>
      <c r="C82" s="107"/>
      <c r="D82" s="108"/>
      <c r="E82" s="109"/>
      <c r="F82" s="110"/>
      <c r="G82" s="110"/>
      <c r="H82" s="92">
        <f t="shared" si="2"/>
        <v>0</v>
      </c>
      <c r="I82" s="93"/>
      <c r="J82" s="94">
        <f t="shared" si="3"/>
        <v>0</v>
      </c>
      <c r="K82" s="95"/>
      <c r="L82" s="95"/>
      <c r="M82" s="95"/>
      <c r="N82" s="95"/>
      <c r="O82" s="95"/>
      <c r="P82" s="95"/>
      <c r="Q82" s="95"/>
      <c r="R82" s="95"/>
      <c r="S82" s="95"/>
    </row>
    <row r="83" spans="1:19" s="4" customFormat="1" ht="30" hidden="1" customHeight="1" x14ac:dyDescent="0.2">
      <c r="A83" s="87" t="s">
        <v>337</v>
      </c>
      <c r="B83" s="88"/>
      <c r="C83" s="107"/>
      <c r="D83" s="108"/>
      <c r="E83" s="109"/>
      <c r="F83" s="110"/>
      <c r="G83" s="110"/>
      <c r="H83" s="92">
        <f t="shared" si="2"/>
        <v>0</v>
      </c>
      <c r="I83" s="93"/>
      <c r="J83" s="94">
        <f t="shared" si="3"/>
        <v>0</v>
      </c>
      <c r="K83" s="95"/>
      <c r="L83" s="95"/>
      <c r="M83" s="95"/>
      <c r="N83" s="95"/>
      <c r="O83" s="95"/>
      <c r="P83" s="95"/>
      <c r="Q83" s="95"/>
      <c r="R83" s="95"/>
      <c r="S83" s="95"/>
    </row>
    <row r="84" spans="1:19" s="4" customFormat="1" ht="30" hidden="1" customHeight="1" x14ac:dyDescent="0.2">
      <c r="A84" s="87" t="s">
        <v>338</v>
      </c>
      <c r="B84" s="88"/>
      <c r="C84" s="107"/>
      <c r="D84" s="108"/>
      <c r="E84" s="109"/>
      <c r="F84" s="110"/>
      <c r="G84" s="110"/>
      <c r="H84" s="92">
        <f t="shared" si="2"/>
        <v>0</v>
      </c>
      <c r="I84" s="93"/>
      <c r="J84" s="94">
        <f t="shared" si="3"/>
        <v>0</v>
      </c>
      <c r="K84" s="95"/>
      <c r="L84" s="95"/>
      <c r="M84" s="95"/>
      <c r="N84" s="95"/>
      <c r="O84" s="95"/>
      <c r="P84" s="95"/>
      <c r="Q84" s="95"/>
      <c r="R84" s="95"/>
      <c r="S84" s="95"/>
    </row>
    <row r="85" spans="1:19" s="4" customFormat="1" ht="30" hidden="1" customHeight="1" x14ac:dyDescent="0.2">
      <c r="A85" s="87" t="s">
        <v>339</v>
      </c>
      <c r="B85" s="88"/>
      <c r="C85" s="107"/>
      <c r="D85" s="108"/>
      <c r="E85" s="109"/>
      <c r="F85" s="110"/>
      <c r="G85" s="110"/>
      <c r="H85" s="92">
        <f t="shared" si="2"/>
        <v>0</v>
      </c>
      <c r="I85" s="93"/>
      <c r="J85" s="94">
        <f t="shared" si="3"/>
        <v>0</v>
      </c>
      <c r="K85" s="95"/>
      <c r="L85" s="95"/>
      <c r="M85" s="95"/>
      <c r="N85" s="95"/>
      <c r="O85" s="95"/>
      <c r="P85" s="95"/>
      <c r="Q85" s="95"/>
      <c r="R85" s="95"/>
      <c r="S85" s="95"/>
    </row>
    <row r="86" spans="1:19" s="4" customFormat="1" ht="30" hidden="1" customHeight="1" x14ac:dyDescent="0.2">
      <c r="A86" s="87" t="s">
        <v>340</v>
      </c>
      <c r="B86" s="88"/>
      <c r="C86" s="107"/>
      <c r="D86" s="108"/>
      <c r="E86" s="109"/>
      <c r="F86" s="110"/>
      <c r="G86" s="110"/>
      <c r="H86" s="92">
        <f t="shared" si="2"/>
        <v>0</v>
      </c>
      <c r="I86" s="93"/>
      <c r="J86" s="94">
        <f t="shared" si="3"/>
        <v>0</v>
      </c>
      <c r="K86" s="95"/>
      <c r="L86" s="95"/>
      <c r="M86" s="95"/>
      <c r="N86" s="95"/>
      <c r="O86" s="95"/>
      <c r="P86" s="95"/>
      <c r="Q86" s="95"/>
      <c r="R86" s="95"/>
      <c r="S86" s="95"/>
    </row>
    <row r="87" spans="1:19" s="4" customFormat="1" ht="30" hidden="1" customHeight="1" x14ac:dyDescent="0.2">
      <c r="A87" s="87" t="s">
        <v>341</v>
      </c>
      <c r="B87" s="88"/>
      <c r="C87" s="107"/>
      <c r="D87" s="108"/>
      <c r="E87" s="109"/>
      <c r="F87" s="110"/>
      <c r="G87" s="110"/>
      <c r="H87" s="92">
        <f t="shared" si="2"/>
        <v>0</v>
      </c>
      <c r="I87" s="93"/>
      <c r="J87" s="94">
        <f t="shared" si="3"/>
        <v>0</v>
      </c>
      <c r="K87" s="95"/>
      <c r="L87" s="95"/>
      <c r="M87" s="95"/>
      <c r="N87" s="95"/>
      <c r="O87" s="95"/>
      <c r="P87" s="95"/>
      <c r="Q87" s="95"/>
      <c r="R87" s="95"/>
      <c r="S87" s="95"/>
    </row>
    <row r="88" spans="1:19" s="4" customFormat="1" ht="30" hidden="1" customHeight="1" x14ac:dyDescent="0.2">
      <c r="A88" s="87" t="s">
        <v>342</v>
      </c>
      <c r="B88" s="88"/>
      <c r="C88" s="107"/>
      <c r="D88" s="108"/>
      <c r="E88" s="109"/>
      <c r="F88" s="110"/>
      <c r="G88" s="110"/>
      <c r="H88" s="92">
        <f t="shared" si="2"/>
        <v>0</v>
      </c>
      <c r="I88" s="93"/>
      <c r="J88" s="94">
        <f t="shared" si="3"/>
        <v>0</v>
      </c>
      <c r="K88" s="95"/>
      <c r="L88" s="95"/>
      <c r="M88" s="95"/>
      <c r="N88" s="95"/>
      <c r="O88" s="95"/>
      <c r="P88" s="95"/>
      <c r="Q88" s="95"/>
      <c r="R88" s="95"/>
      <c r="S88" s="95"/>
    </row>
    <row r="89" spans="1:19" s="4" customFormat="1" ht="30" hidden="1" customHeight="1" x14ac:dyDescent="0.2">
      <c r="A89" s="87" t="s">
        <v>343</v>
      </c>
      <c r="B89" s="88"/>
      <c r="C89" s="107"/>
      <c r="D89" s="108"/>
      <c r="E89" s="109"/>
      <c r="F89" s="110"/>
      <c r="G89" s="110"/>
      <c r="H89" s="92">
        <f t="shared" si="2"/>
        <v>0</v>
      </c>
      <c r="I89" s="93"/>
      <c r="J89" s="94">
        <f t="shared" si="3"/>
        <v>0</v>
      </c>
      <c r="K89" s="95"/>
      <c r="L89" s="95"/>
      <c r="M89" s="95"/>
      <c r="N89" s="95"/>
      <c r="O89" s="95"/>
      <c r="P89" s="95"/>
      <c r="Q89" s="95"/>
      <c r="R89" s="95"/>
      <c r="S89" s="95"/>
    </row>
    <row r="90" spans="1:19" s="4" customFormat="1" ht="30" hidden="1" customHeight="1" x14ac:dyDescent="0.2">
      <c r="A90" s="87" t="s">
        <v>344</v>
      </c>
      <c r="B90" s="88"/>
      <c r="C90" s="107"/>
      <c r="D90" s="108"/>
      <c r="E90" s="109"/>
      <c r="F90" s="110"/>
      <c r="G90" s="110"/>
      <c r="H90" s="92">
        <f t="shared" si="2"/>
        <v>0</v>
      </c>
      <c r="I90" s="93"/>
      <c r="J90" s="94">
        <f t="shared" si="3"/>
        <v>0</v>
      </c>
      <c r="K90" s="95"/>
      <c r="L90" s="95"/>
      <c r="M90" s="95"/>
      <c r="N90" s="95"/>
      <c r="O90" s="95"/>
      <c r="P90" s="95"/>
      <c r="Q90" s="95"/>
      <c r="R90" s="95"/>
      <c r="S90" s="95"/>
    </row>
    <row r="91" spans="1:19" s="4" customFormat="1" ht="30" hidden="1" customHeight="1" x14ac:dyDescent="0.2">
      <c r="A91" s="87" t="s">
        <v>345</v>
      </c>
      <c r="B91" s="88"/>
      <c r="C91" s="107"/>
      <c r="D91" s="108"/>
      <c r="E91" s="109"/>
      <c r="F91" s="110"/>
      <c r="G91" s="110"/>
      <c r="H91" s="92">
        <f t="shared" si="2"/>
        <v>0</v>
      </c>
      <c r="I91" s="93"/>
      <c r="J91" s="94">
        <f t="shared" si="3"/>
        <v>0</v>
      </c>
      <c r="K91" s="95"/>
      <c r="L91" s="95"/>
      <c r="M91" s="95"/>
      <c r="N91" s="95"/>
      <c r="O91" s="95"/>
      <c r="P91" s="95"/>
      <c r="Q91" s="95"/>
      <c r="R91" s="95"/>
      <c r="S91" s="95"/>
    </row>
    <row r="92" spans="1:19" s="4" customFormat="1" ht="30" hidden="1" customHeight="1" x14ac:dyDescent="0.2">
      <c r="A92" s="87" t="s">
        <v>346</v>
      </c>
      <c r="B92" s="88"/>
      <c r="C92" s="107"/>
      <c r="D92" s="108"/>
      <c r="E92" s="109"/>
      <c r="F92" s="110"/>
      <c r="G92" s="110"/>
      <c r="H92" s="92">
        <f t="shared" si="2"/>
        <v>0</v>
      </c>
      <c r="I92" s="93"/>
      <c r="J92" s="94">
        <f t="shared" si="3"/>
        <v>0</v>
      </c>
      <c r="K92" s="95"/>
      <c r="L92" s="95"/>
      <c r="M92" s="95"/>
      <c r="N92" s="95"/>
      <c r="O92" s="95"/>
      <c r="P92" s="95"/>
      <c r="Q92" s="95"/>
      <c r="R92" s="95"/>
      <c r="S92" s="95"/>
    </row>
    <row r="93" spans="1:19" s="4" customFormat="1" ht="30" hidden="1" customHeight="1" x14ac:dyDescent="0.2">
      <c r="A93" s="87" t="s">
        <v>347</v>
      </c>
      <c r="B93" s="88"/>
      <c r="C93" s="107"/>
      <c r="D93" s="108"/>
      <c r="E93" s="109"/>
      <c r="F93" s="110"/>
      <c r="G93" s="110"/>
      <c r="H93" s="92">
        <f t="shared" si="2"/>
        <v>0</v>
      </c>
      <c r="I93" s="93"/>
      <c r="J93" s="94">
        <f t="shared" si="3"/>
        <v>0</v>
      </c>
      <c r="K93" s="95"/>
      <c r="L93" s="95"/>
      <c r="M93" s="95"/>
      <c r="N93" s="95"/>
      <c r="O93" s="95"/>
      <c r="P93" s="95"/>
      <c r="Q93" s="95"/>
      <c r="R93" s="95"/>
      <c r="S93" s="95"/>
    </row>
    <row r="94" spans="1:19" s="4" customFormat="1" ht="30" hidden="1" customHeight="1" x14ac:dyDescent="0.2">
      <c r="A94" s="87" t="s">
        <v>348</v>
      </c>
      <c r="B94" s="88"/>
      <c r="C94" s="107"/>
      <c r="D94" s="108"/>
      <c r="E94" s="109"/>
      <c r="F94" s="110"/>
      <c r="G94" s="110"/>
      <c r="H94" s="92">
        <f t="shared" si="2"/>
        <v>0</v>
      </c>
      <c r="I94" s="93"/>
      <c r="J94" s="94">
        <f t="shared" si="3"/>
        <v>0</v>
      </c>
      <c r="K94" s="95"/>
      <c r="L94" s="95"/>
      <c r="M94" s="95"/>
      <c r="N94" s="95"/>
      <c r="O94" s="95"/>
      <c r="P94" s="95"/>
      <c r="Q94" s="95"/>
      <c r="R94" s="95"/>
      <c r="S94" s="95"/>
    </row>
    <row r="95" spans="1:19" s="4" customFormat="1" ht="30" hidden="1" customHeight="1" x14ac:dyDescent="0.2">
      <c r="A95" s="87" t="s">
        <v>349</v>
      </c>
      <c r="B95" s="88"/>
      <c r="C95" s="107"/>
      <c r="D95" s="108"/>
      <c r="E95" s="109"/>
      <c r="F95" s="110"/>
      <c r="G95" s="110"/>
      <c r="H95" s="92">
        <f t="shared" si="2"/>
        <v>0</v>
      </c>
      <c r="I95" s="93"/>
      <c r="J95" s="94">
        <f t="shared" si="3"/>
        <v>0</v>
      </c>
      <c r="K95" s="95"/>
      <c r="L95" s="95"/>
      <c r="M95" s="95"/>
      <c r="N95" s="95"/>
      <c r="O95" s="95"/>
      <c r="P95" s="95"/>
      <c r="Q95" s="95"/>
      <c r="R95" s="95"/>
      <c r="S95" s="95"/>
    </row>
    <row r="96" spans="1:19" s="4" customFormat="1" ht="30" hidden="1" customHeight="1" x14ac:dyDescent="0.2">
      <c r="A96" s="87" t="s">
        <v>350</v>
      </c>
      <c r="B96" s="88"/>
      <c r="C96" s="107"/>
      <c r="D96" s="108"/>
      <c r="E96" s="109"/>
      <c r="F96" s="110"/>
      <c r="G96" s="110"/>
      <c r="H96" s="92">
        <f t="shared" si="2"/>
        <v>0</v>
      </c>
      <c r="I96" s="93"/>
      <c r="J96" s="94">
        <f t="shared" si="3"/>
        <v>0</v>
      </c>
      <c r="K96" s="95"/>
      <c r="L96" s="95"/>
      <c r="M96" s="95"/>
      <c r="N96" s="95"/>
      <c r="O96" s="95"/>
      <c r="P96" s="95"/>
      <c r="Q96" s="95"/>
      <c r="R96" s="95"/>
      <c r="S96" s="95"/>
    </row>
    <row r="97" spans="1:19" s="4" customFormat="1" ht="30" hidden="1" customHeight="1" x14ac:dyDescent="0.2">
      <c r="A97" s="87" t="s">
        <v>351</v>
      </c>
      <c r="B97" s="88"/>
      <c r="C97" s="107"/>
      <c r="D97" s="108"/>
      <c r="E97" s="109"/>
      <c r="F97" s="110"/>
      <c r="G97" s="110"/>
      <c r="H97" s="92">
        <f t="shared" si="2"/>
        <v>0</v>
      </c>
      <c r="I97" s="93"/>
      <c r="J97" s="94">
        <f t="shared" si="3"/>
        <v>0</v>
      </c>
      <c r="K97" s="95"/>
      <c r="L97" s="95"/>
      <c r="M97" s="95"/>
      <c r="N97" s="95"/>
      <c r="O97" s="95"/>
      <c r="P97" s="95"/>
      <c r="Q97" s="95"/>
      <c r="R97" s="95"/>
      <c r="S97" s="95"/>
    </row>
    <row r="98" spans="1:19" s="4" customFormat="1" ht="30" hidden="1" customHeight="1" x14ac:dyDescent="0.2">
      <c r="A98" s="87" t="s">
        <v>352</v>
      </c>
      <c r="B98" s="88"/>
      <c r="C98" s="107"/>
      <c r="D98" s="108"/>
      <c r="E98" s="109"/>
      <c r="F98" s="110"/>
      <c r="G98" s="110"/>
      <c r="H98" s="92">
        <f t="shared" si="2"/>
        <v>0</v>
      </c>
      <c r="I98" s="93"/>
      <c r="J98" s="94">
        <f t="shared" si="3"/>
        <v>0</v>
      </c>
      <c r="K98" s="95"/>
      <c r="L98" s="95"/>
      <c r="M98" s="95"/>
      <c r="N98" s="95"/>
      <c r="O98" s="95"/>
      <c r="P98" s="95"/>
      <c r="Q98" s="95"/>
      <c r="R98" s="95"/>
      <c r="S98" s="95"/>
    </row>
    <row r="99" spans="1:19" s="4" customFormat="1" ht="30" hidden="1" customHeight="1" x14ac:dyDescent="0.2">
      <c r="A99" s="87" t="s">
        <v>353</v>
      </c>
      <c r="B99" s="88"/>
      <c r="C99" s="107"/>
      <c r="D99" s="108"/>
      <c r="E99" s="109"/>
      <c r="F99" s="110"/>
      <c r="G99" s="110"/>
      <c r="H99" s="92">
        <f t="shared" si="2"/>
        <v>0</v>
      </c>
      <c r="I99" s="93"/>
      <c r="J99" s="94">
        <f t="shared" si="3"/>
        <v>0</v>
      </c>
      <c r="K99" s="95"/>
      <c r="L99" s="95"/>
      <c r="M99" s="95"/>
      <c r="N99" s="95"/>
      <c r="O99" s="95"/>
      <c r="P99" s="95"/>
      <c r="Q99" s="95"/>
      <c r="R99" s="95"/>
      <c r="S99" s="95"/>
    </row>
    <row r="100" spans="1:19" s="4" customFormat="1" ht="30" hidden="1" customHeight="1" x14ac:dyDescent="0.2">
      <c r="A100" s="87" t="s">
        <v>354</v>
      </c>
      <c r="B100" s="88"/>
      <c r="C100" s="107"/>
      <c r="D100" s="108"/>
      <c r="E100" s="109"/>
      <c r="F100" s="110"/>
      <c r="G100" s="110"/>
      <c r="H100" s="92">
        <f t="shared" si="2"/>
        <v>0</v>
      </c>
      <c r="I100" s="93"/>
      <c r="J100" s="94">
        <f t="shared" si="3"/>
        <v>0</v>
      </c>
      <c r="K100" s="95"/>
      <c r="L100" s="95"/>
      <c r="M100" s="95"/>
      <c r="N100" s="95"/>
      <c r="O100" s="95"/>
      <c r="P100" s="95"/>
      <c r="Q100" s="95"/>
      <c r="R100" s="95"/>
      <c r="S100" s="95"/>
    </row>
    <row r="101" spans="1:19" s="4" customFormat="1" ht="30" hidden="1" customHeight="1" x14ac:dyDescent="0.2">
      <c r="A101" s="87" t="s">
        <v>355</v>
      </c>
      <c r="B101" s="88"/>
      <c r="C101" s="107"/>
      <c r="D101" s="108"/>
      <c r="E101" s="109"/>
      <c r="F101" s="110"/>
      <c r="G101" s="110"/>
      <c r="H101" s="92">
        <f t="shared" si="2"/>
        <v>0</v>
      </c>
      <c r="I101" s="93"/>
      <c r="J101" s="94">
        <f t="shared" si="3"/>
        <v>0</v>
      </c>
      <c r="K101" s="95"/>
      <c r="L101" s="95"/>
      <c r="M101" s="95"/>
      <c r="N101" s="95"/>
      <c r="O101" s="95"/>
      <c r="P101" s="95"/>
      <c r="Q101" s="95"/>
      <c r="R101" s="95"/>
      <c r="S101" s="95"/>
    </row>
    <row r="102" spans="1:19" s="4" customFormat="1" ht="30" hidden="1" customHeight="1" x14ac:dyDescent="0.2">
      <c r="A102" s="87" t="s">
        <v>356</v>
      </c>
      <c r="B102" s="88"/>
      <c r="C102" s="107"/>
      <c r="D102" s="108"/>
      <c r="E102" s="109"/>
      <c r="F102" s="110"/>
      <c r="G102" s="110"/>
      <c r="H102" s="92">
        <f t="shared" si="2"/>
        <v>0</v>
      </c>
      <c r="I102" s="93"/>
      <c r="J102" s="94">
        <f t="shared" si="3"/>
        <v>0</v>
      </c>
      <c r="K102" s="95"/>
      <c r="L102" s="95"/>
      <c r="M102" s="95"/>
      <c r="N102" s="95"/>
      <c r="O102" s="95"/>
      <c r="P102" s="95"/>
      <c r="Q102" s="95"/>
      <c r="R102" s="95"/>
      <c r="S102" s="95"/>
    </row>
    <row r="103" spans="1:19" s="4" customFormat="1" ht="30" hidden="1" customHeight="1" x14ac:dyDescent="0.2">
      <c r="A103" s="87" t="s">
        <v>357</v>
      </c>
      <c r="B103" s="88"/>
      <c r="C103" s="107"/>
      <c r="D103" s="108"/>
      <c r="E103" s="109"/>
      <c r="F103" s="110"/>
      <c r="G103" s="110"/>
      <c r="H103" s="92">
        <f t="shared" si="2"/>
        <v>0</v>
      </c>
      <c r="I103" s="93"/>
      <c r="J103" s="94">
        <f t="shared" si="3"/>
        <v>0</v>
      </c>
      <c r="K103" s="95"/>
      <c r="L103" s="95"/>
      <c r="M103" s="95"/>
      <c r="N103" s="95"/>
      <c r="O103" s="95"/>
      <c r="P103" s="95"/>
      <c r="Q103" s="95"/>
      <c r="R103" s="95"/>
      <c r="S103" s="95"/>
    </row>
  </sheetData>
  <sheetProtection algorithmName="SHA-512" hashValue="gjDSclz2QSedRePoAtZ8FPfso5BV0G6gCo2VSNgYsvWF8K8SBokunq26QEMxLkn20WsnHJT3VEurRIhA1wgyaA==" saltValue="/4mx1sTB1gN15sbxT28dnQ==" spinCount="100000" sheet="1" formatRows="0" insertRows="0" deleteRows="0" selectLockedCells="1"/>
  <mergeCells count="10">
    <mergeCell ref="A1:J1"/>
    <mergeCell ref="A2:J2"/>
    <mergeCell ref="A3:A4"/>
    <mergeCell ref="B3:B4"/>
    <mergeCell ref="C3:C4"/>
    <mergeCell ref="E3:E4"/>
    <mergeCell ref="F3:F4"/>
    <mergeCell ref="G3:G4"/>
    <mergeCell ref="H3:H4"/>
    <mergeCell ref="I3:I4"/>
  </mergeCells>
  <pageMargins left="0.7" right="0.7" top="0.75" bottom="0.75" header="0.3" footer="0.3"/>
  <pageSetup scale="86" fitToHeight="50" orientation="landscape"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1" operator="notEqual" id="{9183326E-724A-482E-B556-FF614060D2FA}">
            <xm:f>Cover!$C$11</xm:f>
            <x14:dxf>
              <font>
                <color rgb="FFFF0000"/>
              </font>
            </x14:dxf>
          </x14:cfRule>
          <xm:sqref>D4</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'DROP-DOWNS'!$F$2:$F$15</xm:f>
          </x14:formula1>
          <xm:sqref>B5:B103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3" tint="0.79998168889431442"/>
  </sheetPr>
  <dimension ref="A1:V83"/>
  <sheetViews>
    <sheetView showGridLines="0" zoomScaleNormal="10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row>
    <row r="3" spans="1:22" ht="29.45" customHeight="1" x14ac:dyDescent="0.3">
      <c r="A3" s="114"/>
      <c r="B3" s="407" t="s">
        <v>380</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hidden="1" customHeight="1" x14ac:dyDescent="0.3">
      <c r="A5" s="114"/>
      <c r="B5" s="428" t="s">
        <v>423</v>
      </c>
      <c r="C5" s="429"/>
      <c r="D5" s="430"/>
      <c r="E5" s="113">
        <f>Cover!C7</f>
        <v>0</v>
      </c>
      <c r="F5" s="114"/>
      <c r="G5" s="114"/>
      <c r="H5" s="114"/>
      <c r="I5" s="114"/>
      <c r="J5" s="114"/>
      <c r="K5" s="114"/>
      <c r="L5" s="114"/>
      <c r="M5" s="114"/>
      <c r="N5" s="114"/>
      <c r="O5" s="114"/>
      <c r="P5" s="114"/>
      <c r="Q5" s="114"/>
      <c r="R5" s="114"/>
      <c r="S5" s="114"/>
      <c r="T5" s="114"/>
      <c r="U5" s="114"/>
      <c r="V5" s="114"/>
    </row>
    <row r="6" spans="1:22" ht="8.25" hidden="1" customHeight="1" x14ac:dyDescent="0.3">
      <c r="A6" s="114"/>
      <c r="B6" s="114"/>
      <c r="C6" s="114"/>
      <c r="E6" s="114"/>
      <c r="F6" s="114"/>
      <c r="G6" s="114"/>
      <c r="H6" s="114"/>
      <c r="I6" s="114"/>
      <c r="J6" s="114"/>
      <c r="K6" s="114"/>
      <c r="L6" s="114"/>
      <c r="M6" s="114"/>
      <c r="N6" s="114"/>
      <c r="O6" s="114"/>
      <c r="P6" s="114"/>
      <c r="Q6" s="114"/>
      <c r="R6" s="114"/>
      <c r="S6" s="114"/>
      <c r="T6" s="114"/>
      <c r="U6" s="114"/>
      <c r="V6" s="114"/>
    </row>
    <row r="7" spans="1:22" ht="21" hidden="1" customHeight="1" x14ac:dyDescent="0.3">
      <c r="A7" s="114"/>
      <c r="B7" s="428" t="s">
        <v>424</v>
      </c>
      <c r="C7" s="429"/>
      <c r="D7" s="430"/>
      <c r="E7" s="113">
        <f>Cover!C12</f>
        <v>0</v>
      </c>
      <c r="F7" s="114"/>
      <c r="G7" s="114"/>
      <c r="H7" s="114"/>
      <c r="I7" s="114"/>
      <c r="J7" s="114"/>
      <c r="K7" s="114"/>
      <c r="L7" s="114"/>
      <c r="M7" s="114"/>
      <c r="N7" s="114"/>
      <c r="O7" s="114"/>
      <c r="P7" s="114"/>
      <c r="Q7" s="114"/>
      <c r="R7" s="114"/>
      <c r="S7" s="114"/>
      <c r="T7" s="114"/>
      <c r="U7" s="114"/>
      <c r="V7" s="114"/>
    </row>
    <row r="8" spans="1:22" ht="8.25" hidden="1" customHeight="1" x14ac:dyDescent="0.3">
      <c r="A8" s="114"/>
      <c r="B8" s="114"/>
      <c r="C8" s="114"/>
      <c r="E8" s="114"/>
      <c r="F8" s="114"/>
      <c r="G8" s="114"/>
      <c r="H8" s="114"/>
      <c r="I8" s="114"/>
      <c r="J8" s="114"/>
      <c r="K8" s="114"/>
      <c r="L8" s="114"/>
      <c r="M8" s="114"/>
      <c r="N8" s="114"/>
      <c r="O8" s="114"/>
      <c r="P8" s="114"/>
      <c r="Q8" s="114"/>
      <c r="R8" s="114"/>
      <c r="S8" s="114"/>
      <c r="T8" s="114"/>
      <c r="U8" s="114"/>
      <c r="V8" s="114"/>
    </row>
    <row r="9" spans="1:22" ht="21" hidden="1" customHeight="1" x14ac:dyDescent="0.3">
      <c r="A9" s="114"/>
      <c r="B9" s="428" t="s">
        <v>425</v>
      </c>
      <c r="C9" s="429"/>
      <c r="D9" s="430"/>
      <c r="E9" s="113">
        <f>E5+E7</f>
        <v>0</v>
      </c>
      <c r="F9" s="114"/>
      <c r="G9" s="114"/>
      <c r="H9" s="114"/>
      <c r="I9" s="114"/>
      <c r="J9" s="114"/>
      <c r="K9" s="114"/>
      <c r="L9" s="114"/>
      <c r="M9" s="114"/>
      <c r="N9" s="114"/>
      <c r="O9" s="114"/>
      <c r="P9" s="114"/>
      <c r="Q9" s="114"/>
      <c r="R9" s="114"/>
      <c r="S9" s="114"/>
      <c r="T9" s="114"/>
      <c r="U9" s="114"/>
      <c r="V9" s="114"/>
    </row>
    <row r="10" spans="1:22" ht="8.25" hidden="1" customHeight="1" x14ac:dyDescent="0.3">
      <c r="A10" s="114"/>
      <c r="B10" s="114"/>
      <c r="C10" s="114"/>
      <c r="D10" s="114"/>
      <c r="E10" s="114"/>
      <c r="F10" s="114"/>
      <c r="G10" s="114"/>
      <c r="H10" s="114"/>
      <c r="I10" s="114"/>
      <c r="J10" s="114"/>
      <c r="K10" s="114"/>
      <c r="L10" s="114"/>
      <c r="M10" s="114"/>
      <c r="N10" s="114"/>
      <c r="O10" s="114"/>
      <c r="P10" s="114"/>
      <c r="Q10" s="114"/>
      <c r="R10" s="114"/>
      <c r="S10" s="114"/>
      <c r="T10" s="114"/>
      <c r="U10" s="114"/>
      <c r="V10" s="114"/>
    </row>
    <row r="11" spans="1:22" x14ac:dyDescent="0.3">
      <c r="A11" s="114"/>
      <c r="B11" s="494" t="s">
        <v>120</v>
      </c>
      <c r="C11" s="495"/>
      <c r="D11" s="189">
        <f>' Budget'!D11</f>
        <v>0</v>
      </c>
      <c r="E11" s="114"/>
      <c r="F11" s="114"/>
      <c r="G11" s="114"/>
      <c r="H11" s="114"/>
      <c r="I11" s="114"/>
      <c r="J11" s="114"/>
      <c r="K11" s="114"/>
      <c r="L11" s="114"/>
      <c r="M11" s="114"/>
      <c r="N11" s="114"/>
      <c r="O11" s="114"/>
      <c r="P11" s="114"/>
      <c r="Q11" s="114"/>
      <c r="R11" s="114"/>
      <c r="S11" s="114"/>
      <c r="T11" s="114"/>
      <c r="U11" s="114"/>
      <c r="V11" s="114"/>
    </row>
    <row r="12" spans="1:22" ht="9" customHeight="1" x14ac:dyDescent="0.3">
      <c r="A12" s="114"/>
      <c r="B12" s="114"/>
      <c r="C12" s="114"/>
      <c r="D12" s="114"/>
      <c r="E12" s="114"/>
      <c r="F12" s="114"/>
      <c r="G12" s="114"/>
      <c r="H12" s="114"/>
      <c r="I12" s="114"/>
      <c r="J12" s="114"/>
      <c r="K12" s="114"/>
      <c r="L12" s="114"/>
      <c r="M12" s="114"/>
      <c r="N12" s="114"/>
      <c r="O12" s="114"/>
      <c r="P12" s="114"/>
      <c r="Q12" s="114"/>
      <c r="R12" s="114"/>
      <c r="S12" s="114"/>
      <c r="T12" s="114"/>
      <c r="U12" s="114"/>
      <c r="V12" s="114"/>
    </row>
    <row r="13" spans="1:22" ht="15.75" customHeight="1" x14ac:dyDescent="0.3">
      <c r="A13" s="114"/>
      <c r="B13" s="411" t="s">
        <v>45</v>
      </c>
      <c r="C13" s="412"/>
      <c r="D13" s="412"/>
      <c r="E13" s="412"/>
      <c r="F13" s="412"/>
      <c r="G13" s="412"/>
      <c r="H13" s="412"/>
      <c r="I13" s="412"/>
      <c r="J13" s="412"/>
      <c r="K13" s="412"/>
      <c r="L13" s="412"/>
      <c r="M13" s="412"/>
      <c r="N13" s="412"/>
      <c r="O13" s="412"/>
      <c r="P13" s="412"/>
      <c r="Q13" s="412"/>
      <c r="R13" s="413"/>
      <c r="S13" s="114"/>
      <c r="T13" s="114"/>
      <c r="U13" s="114"/>
      <c r="V13" s="114"/>
    </row>
    <row r="14" spans="1:22" ht="42.75" x14ac:dyDescent="0.3">
      <c r="A14" s="114"/>
      <c r="B14" s="425" t="s">
        <v>46</v>
      </c>
      <c r="C14" s="426"/>
      <c r="D14" s="425" t="s">
        <v>47</v>
      </c>
      <c r="E14" s="427"/>
      <c r="F14" s="427"/>
      <c r="G14" s="426"/>
      <c r="H14" s="159" t="s">
        <v>115</v>
      </c>
      <c r="I14" s="159" t="s">
        <v>117</v>
      </c>
      <c r="J14" s="159" t="s">
        <v>118</v>
      </c>
      <c r="K14" s="159"/>
      <c r="L14" s="161" t="s">
        <v>48</v>
      </c>
      <c r="M14" s="161" t="s">
        <v>49</v>
      </c>
      <c r="N14" s="161" t="s">
        <v>1</v>
      </c>
      <c r="O14" s="161" t="s">
        <v>76</v>
      </c>
      <c r="P14" s="161" t="s">
        <v>4</v>
      </c>
      <c r="Q14" s="161" t="s">
        <v>119</v>
      </c>
      <c r="R14" s="161" t="s">
        <v>50</v>
      </c>
      <c r="S14" s="114"/>
      <c r="T14" s="114"/>
      <c r="U14" s="114"/>
      <c r="V14" s="114"/>
    </row>
    <row r="15" spans="1:22" s="13" customFormat="1" ht="78.599999999999994" customHeight="1" x14ac:dyDescent="0.3">
      <c r="A15" s="114"/>
      <c r="B15" s="414"/>
      <c r="C15" s="415"/>
      <c r="D15" s="416"/>
      <c r="E15" s="417"/>
      <c r="F15" s="417"/>
      <c r="G15" s="418"/>
      <c r="H15" s="162"/>
      <c r="I15" s="162"/>
      <c r="J15" s="162"/>
      <c r="K15" s="159"/>
      <c r="L15" s="121"/>
      <c r="M15" s="122"/>
      <c r="N15" s="381" t="e">
        <f>L15/$D$11</f>
        <v>#DIV/0!</v>
      </c>
      <c r="O15" s="124">
        <f>L15*M15</f>
        <v>0</v>
      </c>
      <c r="P15" s="125"/>
      <c r="Q15" s="124">
        <f>O15*P15</f>
        <v>0</v>
      </c>
      <c r="R15" s="126">
        <f>ROUND(O15,0)</f>
        <v>0</v>
      </c>
      <c r="S15" s="114"/>
      <c r="T15" s="114"/>
      <c r="U15" s="114"/>
      <c r="V15" s="114"/>
    </row>
    <row r="16" spans="1:22" s="13" customFormat="1" ht="78.599999999999994" customHeight="1" x14ac:dyDescent="0.3">
      <c r="A16" s="114"/>
      <c r="B16" s="414"/>
      <c r="C16" s="415"/>
      <c r="D16" s="416"/>
      <c r="E16" s="417"/>
      <c r="F16" s="417"/>
      <c r="G16" s="418"/>
      <c r="H16" s="162"/>
      <c r="I16" s="162"/>
      <c r="J16" s="162"/>
      <c r="K16" s="159"/>
      <c r="L16" s="121"/>
      <c r="M16" s="122"/>
      <c r="N16" s="381" t="e">
        <f t="shared" ref="N16:N17" si="0">L16/$D$11</f>
        <v>#DIV/0!</v>
      </c>
      <c r="O16" s="124">
        <f>L16*M16</f>
        <v>0</v>
      </c>
      <c r="P16" s="125"/>
      <c r="Q16" s="124">
        <f>O16*P16</f>
        <v>0</v>
      </c>
      <c r="R16" s="126">
        <f t="shared" ref="R16:R17" si="1">ROUND(O16,0)</f>
        <v>0</v>
      </c>
      <c r="S16" s="114"/>
      <c r="T16" s="114"/>
      <c r="U16" s="114"/>
      <c r="V16" s="114"/>
    </row>
    <row r="17" spans="1:22" s="13" customFormat="1" ht="78.599999999999994" customHeight="1" x14ac:dyDescent="0.3">
      <c r="A17" s="114"/>
      <c r="B17" s="414"/>
      <c r="C17" s="415"/>
      <c r="D17" s="416"/>
      <c r="E17" s="417"/>
      <c r="F17" s="417"/>
      <c r="G17" s="418"/>
      <c r="H17" s="162"/>
      <c r="I17" s="162"/>
      <c r="J17" s="162"/>
      <c r="K17" s="159"/>
      <c r="L17" s="121"/>
      <c r="M17" s="122"/>
      <c r="N17" s="381" t="e">
        <f t="shared" si="0"/>
        <v>#DIV/0!</v>
      </c>
      <c r="O17" s="124">
        <f>L17*M17</f>
        <v>0</v>
      </c>
      <c r="P17" s="125"/>
      <c r="Q17" s="124">
        <f>O17*P17</f>
        <v>0</v>
      </c>
      <c r="R17" s="126">
        <f t="shared" si="1"/>
        <v>0</v>
      </c>
      <c r="S17" s="114"/>
      <c r="T17" s="114"/>
      <c r="U17" s="114"/>
      <c r="V17" s="114"/>
    </row>
    <row r="18" spans="1:22" ht="18.600000000000001" customHeight="1" x14ac:dyDescent="0.3">
      <c r="A18" s="114"/>
      <c r="B18" s="419" t="s">
        <v>363</v>
      </c>
      <c r="C18" s="420"/>
      <c r="D18" s="420"/>
      <c r="E18" s="420"/>
      <c r="F18" s="420"/>
      <c r="G18" s="420"/>
      <c r="H18" s="420"/>
      <c r="I18" s="420"/>
      <c r="J18" s="420"/>
      <c r="K18" s="420"/>
      <c r="L18" s="420"/>
      <c r="M18" s="420"/>
      <c r="N18" s="420"/>
      <c r="O18" s="420"/>
      <c r="P18" s="421"/>
      <c r="Q18" s="116">
        <f>SUM(Q15:Q17)</f>
        <v>0</v>
      </c>
      <c r="R18" s="128">
        <f>SUM(R15:R17)</f>
        <v>0</v>
      </c>
      <c r="S18" s="114"/>
      <c r="T18" s="114">
        <f>Q18</f>
        <v>0</v>
      </c>
      <c r="U18" s="114"/>
      <c r="V18" s="114" t="b">
        <f>R18=Q18</f>
        <v>1</v>
      </c>
    </row>
    <row r="19" spans="1:22" ht="15.75" customHeight="1" x14ac:dyDescent="0.3">
      <c r="A19" s="114"/>
      <c r="B19" s="411" t="s">
        <v>51</v>
      </c>
      <c r="C19" s="412"/>
      <c r="D19" s="412"/>
      <c r="E19" s="412"/>
      <c r="F19" s="412"/>
      <c r="G19" s="412"/>
      <c r="H19" s="412"/>
      <c r="I19" s="412"/>
      <c r="J19" s="412"/>
      <c r="K19" s="412"/>
      <c r="L19" s="412"/>
      <c r="M19" s="412"/>
      <c r="N19" s="412"/>
      <c r="O19" s="412"/>
      <c r="P19" s="412"/>
      <c r="Q19" s="412"/>
      <c r="R19" s="413"/>
      <c r="S19" s="114"/>
      <c r="T19" s="114"/>
      <c r="U19" s="114"/>
      <c r="V19" s="114"/>
    </row>
    <row r="20" spans="1:22" ht="66" customHeight="1" x14ac:dyDescent="0.3">
      <c r="A20" s="114"/>
      <c r="B20" s="425" t="s">
        <v>46</v>
      </c>
      <c r="C20" s="426"/>
      <c r="D20" s="422" t="s">
        <v>52</v>
      </c>
      <c r="E20" s="423"/>
      <c r="F20" s="423"/>
      <c r="G20" s="424"/>
      <c r="H20" s="161" t="s">
        <v>115</v>
      </c>
      <c r="I20" s="159" t="s">
        <v>117</v>
      </c>
      <c r="J20" s="159" t="s">
        <v>118</v>
      </c>
      <c r="K20" s="170" t="s">
        <v>116</v>
      </c>
      <c r="L20" s="161" t="s">
        <v>48</v>
      </c>
      <c r="M20" s="161" t="s">
        <v>49</v>
      </c>
      <c r="N20" s="161" t="s">
        <v>1</v>
      </c>
      <c r="O20" s="161" t="s">
        <v>76</v>
      </c>
      <c r="P20" s="161" t="s">
        <v>4</v>
      </c>
      <c r="Q20" s="161" t="s">
        <v>36</v>
      </c>
      <c r="R20" s="161" t="s">
        <v>121</v>
      </c>
      <c r="S20" s="114"/>
      <c r="T20" s="114"/>
      <c r="U20" s="114"/>
      <c r="V20" s="114"/>
    </row>
    <row r="21" spans="1:22" s="13" customFormat="1" ht="60" customHeight="1" x14ac:dyDescent="0.3">
      <c r="A21" s="114"/>
      <c r="B21" s="414"/>
      <c r="C21" s="415"/>
      <c r="D21" s="416"/>
      <c r="E21" s="417"/>
      <c r="F21" s="417"/>
      <c r="G21" s="418"/>
      <c r="H21" s="162"/>
      <c r="I21" s="162"/>
      <c r="J21" s="162"/>
      <c r="K21" s="162"/>
      <c r="L21" s="121"/>
      <c r="M21" s="122"/>
      <c r="N21" s="381" t="e">
        <f t="shared" ref="N21:N27" si="2">L21/$D$11</f>
        <v>#DIV/0!</v>
      </c>
      <c r="O21" s="124">
        <f t="shared" ref="O21:O27" si="3">L21*M21</f>
        <v>0</v>
      </c>
      <c r="P21" s="125"/>
      <c r="Q21" s="129">
        <f t="shared" ref="Q21:Q27" si="4">O21*P21</f>
        <v>0</v>
      </c>
      <c r="R21" s="126">
        <f t="shared" ref="R21:R22" si="5">ROUND(O21,0)</f>
        <v>0</v>
      </c>
      <c r="S21" s="114"/>
      <c r="T21" s="114"/>
      <c r="U21" s="114"/>
      <c r="V21" s="114"/>
    </row>
    <row r="22" spans="1:22" s="13" customFormat="1" ht="60" customHeight="1" x14ac:dyDescent="0.3">
      <c r="A22" s="114"/>
      <c r="B22" s="414"/>
      <c r="C22" s="415"/>
      <c r="D22" s="416"/>
      <c r="E22" s="417"/>
      <c r="F22" s="417"/>
      <c r="G22" s="418"/>
      <c r="H22" s="162"/>
      <c r="I22" s="162"/>
      <c r="J22" s="162"/>
      <c r="K22" s="162"/>
      <c r="L22" s="121"/>
      <c r="M22" s="122"/>
      <c r="N22" s="381" t="e">
        <f t="shared" si="2"/>
        <v>#DIV/0!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162"/>
      <c r="I23" s="162"/>
      <c r="J23" s="162"/>
      <c r="K23" s="162"/>
      <c r="L23" s="121"/>
      <c r="M23" s="122"/>
      <c r="N23" s="381" t="e">
        <f t="shared" si="2"/>
        <v>#DIV/0!</v>
      </c>
      <c r="O23" s="124">
        <f t="shared" si="3"/>
        <v>0</v>
      </c>
      <c r="P23" s="125"/>
      <c r="Q23" s="129">
        <f t="shared" si="4"/>
        <v>0</v>
      </c>
      <c r="R23" s="126">
        <f>ROUND(O23,0)</f>
        <v>0</v>
      </c>
      <c r="S23" s="114"/>
      <c r="T23" s="114"/>
      <c r="U23" s="114"/>
      <c r="V23" s="114"/>
    </row>
    <row r="24" spans="1:22" s="13" customFormat="1" ht="60" customHeight="1" x14ac:dyDescent="0.3">
      <c r="A24" s="114"/>
      <c r="B24" s="414"/>
      <c r="C24" s="415"/>
      <c r="D24" s="416"/>
      <c r="E24" s="417"/>
      <c r="F24" s="417"/>
      <c r="G24" s="418"/>
      <c r="H24" s="162"/>
      <c r="I24" s="162"/>
      <c r="J24" s="162"/>
      <c r="K24" s="162"/>
      <c r="L24" s="121"/>
      <c r="M24" s="122"/>
      <c r="N24" s="381" t="e">
        <f t="shared" si="2"/>
        <v>#DIV/0!</v>
      </c>
      <c r="O24" s="124">
        <f t="shared" si="3"/>
        <v>0</v>
      </c>
      <c r="P24" s="125"/>
      <c r="Q24" s="129">
        <f t="shared" si="4"/>
        <v>0</v>
      </c>
      <c r="R24" s="126">
        <f>ROUND(O24,0)</f>
        <v>0</v>
      </c>
      <c r="S24" s="114"/>
      <c r="T24" s="114"/>
      <c r="U24" s="114"/>
      <c r="V24" s="114"/>
    </row>
    <row r="25" spans="1:22" s="13" customFormat="1" ht="60" customHeight="1" x14ac:dyDescent="0.3">
      <c r="A25" s="114"/>
      <c r="B25" s="414"/>
      <c r="C25" s="415"/>
      <c r="D25" s="416"/>
      <c r="E25" s="417"/>
      <c r="F25" s="417"/>
      <c r="G25" s="418"/>
      <c r="H25" s="162"/>
      <c r="I25" s="162"/>
      <c r="J25" s="162"/>
      <c r="K25" s="162"/>
      <c r="L25" s="121"/>
      <c r="M25" s="122"/>
      <c r="N25" s="381" t="e">
        <f t="shared" si="2"/>
        <v>#DIV/0!</v>
      </c>
      <c r="O25" s="124">
        <f t="shared" si="3"/>
        <v>0</v>
      </c>
      <c r="P25" s="125"/>
      <c r="Q25" s="129">
        <f t="shared" si="4"/>
        <v>0</v>
      </c>
      <c r="R25" s="126">
        <f>ROUND(O25,0)</f>
        <v>0</v>
      </c>
      <c r="S25" s="114"/>
      <c r="T25" s="114"/>
      <c r="U25" s="114"/>
      <c r="V25" s="114"/>
    </row>
    <row r="26" spans="1:22" s="13" customFormat="1" ht="60" customHeight="1" x14ac:dyDescent="0.3">
      <c r="A26" s="114"/>
      <c r="B26" s="414"/>
      <c r="C26" s="415"/>
      <c r="D26" s="416"/>
      <c r="E26" s="417"/>
      <c r="F26" s="417"/>
      <c r="G26" s="418"/>
      <c r="H26" s="162"/>
      <c r="I26" s="162"/>
      <c r="J26" s="162"/>
      <c r="K26" s="162"/>
      <c r="L26" s="121"/>
      <c r="M26" s="122"/>
      <c r="N26" s="381" t="e">
        <f t="shared" si="2"/>
        <v>#DIV/0!</v>
      </c>
      <c r="O26" s="124">
        <f t="shared" si="3"/>
        <v>0</v>
      </c>
      <c r="P26" s="125"/>
      <c r="Q26" s="129">
        <f t="shared" si="4"/>
        <v>0</v>
      </c>
      <c r="R26" s="126">
        <f>ROUND(O26,0)</f>
        <v>0</v>
      </c>
      <c r="S26" s="114"/>
      <c r="T26" s="114"/>
      <c r="U26" s="114"/>
      <c r="V26" s="114"/>
    </row>
    <row r="27" spans="1:22" s="13" customFormat="1" ht="60" customHeight="1" x14ac:dyDescent="0.3">
      <c r="A27" s="114"/>
      <c r="B27" s="414"/>
      <c r="C27" s="415"/>
      <c r="D27" s="416"/>
      <c r="E27" s="417"/>
      <c r="F27" s="417"/>
      <c r="G27" s="418"/>
      <c r="H27" s="162"/>
      <c r="I27" s="162"/>
      <c r="J27" s="162"/>
      <c r="K27" s="162"/>
      <c r="L27" s="121"/>
      <c r="M27" s="122"/>
      <c r="N27" s="381" t="e">
        <f t="shared" si="2"/>
        <v>#DIV/0!</v>
      </c>
      <c r="O27" s="124">
        <f t="shared" si="3"/>
        <v>0</v>
      </c>
      <c r="P27" s="125"/>
      <c r="Q27" s="129">
        <f t="shared" si="4"/>
        <v>0</v>
      </c>
      <c r="R27" s="126">
        <f>ROUND(O27,0)</f>
        <v>0</v>
      </c>
      <c r="S27" s="114"/>
      <c r="T27" s="114"/>
      <c r="U27" s="114"/>
      <c r="V27" s="114"/>
    </row>
    <row r="28" spans="1:22" ht="18.600000000000001" customHeight="1" x14ac:dyDescent="0.3">
      <c r="A28" s="114"/>
      <c r="B28" s="419" t="s">
        <v>364</v>
      </c>
      <c r="C28" s="420"/>
      <c r="D28" s="420"/>
      <c r="E28" s="420"/>
      <c r="F28" s="420"/>
      <c r="G28" s="420"/>
      <c r="H28" s="420"/>
      <c r="I28" s="420"/>
      <c r="J28" s="420"/>
      <c r="K28" s="420"/>
      <c r="L28" s="420"/>
      <c r="M28" s="420"/>
      <c r="N28" s="420"/>
      <c r="O28" s="420"/>
      <c r="P28" s="421"/>
      <c r="Q28" s="117">
        <f>SUM(Q21:Q27)</f>
        <v>0</v>
      </c>
      <c r="R28" s="128">
        <f>SUM(R21:R27)</f>
        <v>0</v>
      </c>
      <c r="S28" s="114"/>
      <c r="T28" s="114">
        <f>R28+Q28</f>
        <v>0</v>
      </c>
      <c r="U28" s="114"/>
      <c r="V28" s="114"/>
    </row>
    <row r="29" spans="1:22" ht="15.75" customHeight="1" x14ac:dyDescent="0.3">
      <c r="A29" s="114"/>
      <c r="B29" s="404" t="s">
        <v>53</v>
      </c>
      <c r="C29" s="405"/>
      <c r="D29" s="405"/>
      <c r="E29" s="405"/>
      <c r="F29" s="405"/>
      <c r="G29" s="405"/>
      <c r="H29" s="405"/>
      <c r="I29" s="405"/>
      <c r="J29" s="405"/>
      <c r="K29" s="405"/>
      <c r="L29" s="405"/>
      <c r="M29" s="405"/>
      <c r="N29" s="405"/>
      <c r="O29" s="405"/>
      <c r="P29" s="405"/>
      <c r="Q29" s="405"/>
      <c r="R29" s="406"/>
      <c r="S29" s="114"/>
      <c r="T29" s="114"/>
      <c r="U29" s="114"/>
      <c r="V29" s="114"/>
    </row>
    <row r="30" spans="1:22" ht="49.5" customHeight="1" x14ac:dyDescent="0.3">
      <c r="A30" s="114"/>
      <c r="B30" s="425" t="s">
        <v>46</v>
      </c>
      <c r="C30" s="426"/>
      <c r="D30" s="425" t="s">
        <v>47</v>
      </c>
      <c r="E30" s="427"/>
      <c r="F30" s="427"/>
      <c r="G30" s="427"/>
      <c r="H30" s="425"/>
      <c r="I30" s="427"/>
      <c r="J30" s="427"/>
      <c r="K30" s="426"/>
      <c r="L30" s="161" t="s">
        <v>48</v>
      </c>
      <c r="M30" s="161" t="s">
        <v>49</v>
      </c>
      <c r="N30" s="161" t="s">
        <v>1</v>
      </c>
      <c r="O30" s="161" t="s">
        <v>76</v>
      </c>
      <c r="P30" s="161" t="s">
        <v>4</v>
      </c>
      <c r="Q30" s="161" t="s">
        <v>36</v>
      </c>
      <c r="R30" s="161" t="s">
        <v>50</v>
      </c>
      <c r="S30" s="114"/>
      <c r="T30" s="114"/>
      <c r="U30" s="114"/>
      <c r="V30" s="114"/>
    </row>
    <row r="31" spans="1:22" s="13" customFormat="1" ht="60" customHeight="1" x14ac:dyDescent="0.3">
      <c r="A31" s="114"/>
      <c r="B31" s="416"/>
      <c r="C31" s="418"/>
      <c r="D31" s="416"/>
      <c r="E31" s="417"/>
      <c r="F31" s="417"/>
      <c r="G31" s="418"/>
      <c r="H31" s="435"/>
      <c r="I31" s="436"/>
      <c r="J31" s="436"/>
      <c r="K31" s="437"/>
      <c r="L31" s="131"/>
      <c r="M31" s="132"/>
      <c r="N31" s="381" t="e">
        <f t="shared" ref="N31:N32" si="6">L31/$D$11</f>
        <v>#DIV/0!</v>
      </c>
      <c r="O31" s="124">
        <f t="shared" ref="O31:O32" si="7">L31*M31</f>
        <v>0</v>
      </c>
      <c r="P31" s="133"/>
      <c r="Q31" s="129">
        <f t="shared" ref="Q31:Q32" si="8">O31*P31</f>
        <v>0</v>
      </c>
      <c r="R31" s="126">
        <f t="shared" ref="R31:R32" si="9">ROUND(O31,0)</f>
        <v>0</v>
      </c>
      <c r="S31" s="114"/>
      <c r="T31" s="114"/>
      <c r="U31" s="114"/>
      <c r="V31" s="114"/>
    </row>
    <row r="32" spans="1:22" s="13" customFormat="1" ht="60" customHeight="1" x14ac:dyDescent="0.3">
      <c r="A32" s="114"/>
      <c r="B32" s="416"/>
      <c r="C32" s="418"/>
      <c r="D32" s="416"/>
      <c r="E32" s="417"/>
      <c r="F32" s="417"/>
      <c r="G32" s="418"/>
      <c r="H32" s="435"/>
      <c r="I32" s="436"/>
      <c r="J32" s="436"/>
      <c r="K32" s="437"/>
      <c r="L32" s="131"/>
      <c r="M32" s="132"/>
      <c r="N32" s="381" t="e">
        <f t="shared" si="6"/>
        <v>#DIV/0!</v>
      </c>
      <c r="O32" s="124">
        <f t="shared" si="7"/>
        <v>0</v>
      </c>
      <c r="P32" s="133"/>
      <c r="Q32" s="129">
        <f t="shared" si="8"/>
        <v>0</v>
      </c>
      <c r="R32" s="126">
        <f t="shared" si="9"/>
        <v>0</v>
      </c>
      <c r="S32" s="114"/>
      <c r="T32" s="114"/>
      <c r="U32" s="114"/>
      <c r="V32" s="114"/>
    </row>
    <row r="33" spans="1:22" ht="18.600000000000001" customHeight="1" x14ac:dyDescent="0.3">
      <c r="A33" s="114"/>
      <c r="B33" s="431" t="s">
        <v>86</v>
      </c>
      <c r="C33" s="432"/>
      <c r="D33" s="432"/>
      <c r="E33" s="432"/>
      <c r="F33" s="432"/>
      <c r="G33" s="432"/>
      <c r="H33" s="432"/>
      <c r="I33" s="432"/>
      <c r="J33" s="432"/>
      <c r="K33" s="432"/>
      <c r="L33" s="432"/>
      <c r="M33" s="432"/>
      <c r="N33" s="432"/>
      <c r="O33" s="432"/>
      <c r="P33" s="433"/>
      <c r="Q33" s="130">
        <f>SUM(Q31:Q32)</f>
        <v>0</v>
      </c>
      <c r="R33" s="134">
        <f>SUM(R31:R32)</f>
        <v>0</v>
      </c>
      <c r="S33" s="114"/>
      <c r="T33" s="114">
        <f>R33+Q33</f>
        <v>0</v>
      </c>
      <c r="U33" s="114"/>
      <c r="V33" s="114"/>
    </row>
    <row r="34" spans="1:22" ht="15.75" customHeight="1" x14ac:dyDescent="0.3">
      <c r="A34" s="114"/>
      <c r="B34" s="404" t="s">
        <v>68</v>
      </c>
      <c r="C34" s="405"/>
      <c r="D34" s="405"/>
      <c r="E34" s="405"/>
      <c r="F34" s="405"/>
      <c r="G34" s="405"/>
      <c r="H34" s="405"/>
      <c r="I34" s="405"/>
      <c r="J34" s="405"/>
      <c r="K34" s="405"/>
      <c r="L34" s="405"/>
      <c r="M34" s="405"/>
      <c r="N34" s="405"/>
      <c r="O34" s="405"/>
      <c r="P34" s="405"/>
      <c r="Q34" s="405"/>
      <c r="R34" s="406"/>
      <c r="S34" s="114"/>
      <c r="T34" s="114"/>
      <c r="U34" s="114"/>
      <c r="V34" s="114"/>
    </row>
    <row r="35" spans="1:22" ht="15.95" customHeight="1" x14ac:dyDescent="0.3">
      <c r="A35" s="114"/>
      <c r="B35" s="434" t="s">
        <v>78</v>
      </c>
      <c r="C35" s="434"/>
      <c r="D35" s="425" t="s">
        <v>77</v>
      </c>
      <c r="E35" s="427"/>
      <c r="F35" s="427"/>
      <c r="G35" s="427"/>
      <c r="H35" s="427"/>
      <c r="I35" s="427"/>
      <c r="J35" s="427"/>
      <c r="K35" s="427"/>
      <c r="L35" s="427"/>
      <c r="M35" s="427"/>
      <c r="N35" s="427"/>
      <c r="O35" s="427"/>
      <c r="P35" s="427"/>
      <c r="Q35" s="159"/>
      <c r="R35" s="161" t="s">
        <v>50</v>
      </c>
      <c r="S35" s="114"/>
      <c r="T35" s="114"/>
      <c r="U35" s="114"/>
      <c r="V35" s="114"/>
    </row>
    <row r="36" spans="1:22" s="13" customFormat="1" ht="30" customHeight="1" x14ac:dyDescent="0.3">
      <c r="A36" s="114"/>
      <c r="B36" s="440"/>
      <c r="C36" s="440"/>
      <c r="D36" s="416"/>
      <c r="E36" s="417"/>
      <c r="F36" s="417"/>
      <c r="G36" s="417"/>
      <c r="H36" s="417"/>
      <c r="I36" s="417"/>
      <c r="J36" s="417"/>
      <c r="K36" s="417"/>
      <c r="L36" s="417"/>
      <c r="M36" s="417"/>
      <c r="N36" s="417"/>
      <c r="O36" s="417"/>
      <c r="P36" s="417"/>
      <c r="Q36" s="158"/>
      <c r="R36" s="138"/>
      <c r="S36" s="114"/>
      <c r="T36" s="114"/>
      <c r="U36" s="114"/>
      <c r="V36" s="114"/>
    </row>
    <row r="37" spans="1:22" s="13" customFormat="1" ht="30" customHeight="1" x14ac:dyDescent="0.3">
      <c r="A37" s="114"/>
      <c r="B37" s="440"/>
      <c r="C37" s="440"/>
      <c r="D37" s="416"/>
      <c r="E37" s="417"/>
      <c r="F37" s="417"/>
      <c r="G37" s="417"/>
      <c r="H37" s="417"/>
      <c r="I37" s="417"/>
      <c r="J37" s="417"/>
      <c r="K37" s="417"/>
      <c r="L37" s="417"/>
      <c r="M37" s="417"/>
      <c r="N37" s="417"/>
      <c r="O37" s="417"/>
      <c r="P37" s="417"/>
      <c r="Q37" s="158"/>
      <c r="R37" s="138"/>
      <c r="S37" s="114"/>
      <c r="T37" s="114"/>
      <c r="U37" s="114"/>
      <c r="V37" s="114"/>
    </row>
    <row r="38" spans="1:22" ht="18.600000000000001" customHeight="1" x14ac:dyDescent="0.3">
      <c r="A38" s="114"/>
      <c r="B38" s="431" t="s">
        <v>56</v>
      </c>
      <c r="C38" s="432"/>
      <c r="D38" s="432"/>
      <c r="E38" s="432"/>
      <c r="F38" s="432"/>
      <c r="G38" s="432"/>
      <c r="H38" s="432"/>
      <c r="I38" s="432"/>
      <c r="J38" s="432"/>
      <c r="K38" s="432"/>
      <c r="L38" s="432"/>
      <c r="M38" s="432"/>
      <c r="N38" s="432"/>
      <c r="O38" s="432"/>
      <c r="P38" s="432"/>
      <c r="Q38" s="433"/>
      <c r="R38" s="134">
        <f>R36+R37</f>
        <v>0</v>
      </c>
      <c r="S38" s="114"/>
      <c r="T38" s="114"/>
      <c r="U38" s="114"/>
      <c r="V38" s="114"/>
    </row>
    <row r="39" spans="1:22" ht="15.75" customHeight="1" x14ac:dyDescent="0.3">
      <c r="A39" s="114"/>
      <c r="B39" s="404" t="s">
        <v>69</v>
      </c>
      <c r="C39" s="405"/>
      <c r="D39" s="405"/>
      <c r="E39" s="405"/>
      <c r="F39" s="405"/>
      <c r="G39" s="405"/>
      <c r="H39" s="405"/>
      <c r="I39" s="405"/>
      <c r="J39" s="405"/>
      <c r="K39" s="405"/>
      <c r="L39" s="405"/>
      <c r="M39" s="405"/>
      <c r="N39" s="405"/>
      <c r="O39" s="405"/>
      <c r="P39" s="405"/>
      <c r="Q39" s="405"/>
      <c r="R39" s="406"/>
      <c r="S39" s="114"/>
      <c r="T39" s="114"/>
      <c r="U39" s="114"/>
      <c r="V39" s="114"/>
    </row>
    <row r="40" spans="1:22" ht="16.5" customHeight="1" x14ac:dyDescent="0.3">
      <c r="A40" s="114"/>
      <c r="B40" s="422"/>
      <c r="C40" s="423"/>
      <c r="D40" s="423" t="s">
        <v>54</v>
      </c>
      <c r="E40" s="423"/>
      <c r="F40" s="423"/>
      <c r="G40" s="423"/>
      <c r="H40" s="423"/>
      <c r="I40" s="423"/>
      <c r="J40" s="423"/>
      <c r="K40" s="423"/>
      <c r="L40" s="423"/>
      <c r="M40" s="423"/>
      <c r="N40" s="423"/>
      <c r="O40" s="423"/>
      <c r="P40" s="423"/>
      <c r="Q40" s="424"/>
      <c r="R40" s="161" t="s">
        <v>55</v>
      </c>
      <c r="S40" s="114"/>
      <c r="T40" s="114"/>
      <c r="U40" s="114"/>
      <c r="V40" s="114"/>
    </row>
    <row r="41" spans="1:22" s="13" customFormat="1" ht="30" customHeight="1" x14ac:dyDescent="0.3">
      <c r="A41" s="114"/>
      <c r="B41" s="438" t="s">
        <v>79</v>
      </c>
      <c r="C41" s="438"/>
      <c r="D41" s="439"/>
      <c r="E41" s="439"/>
      <c r="F41" s="439"/>
      <c r="G41" s="439"/>
      <c r="H41" s="439"/>
      <c r="I41" s="439"/>
      <c r="J41" s="439"/>
      <c r="K41" s="439"/>
      <c r="L41" s="439"/>
      <c r="M41" s="439"/>
      <c r="N41" s="439"/>
      <c r="O41" s="439"/>
      <c r="P41" s="439"/>
      <c r="Q41" s="439"/>
      <c r="R41" s="139">
        <f>ROUND(Q18,)</f>
        <v>0</v>
      </c>
      <c r="S41" s="114"/>
      <c r="T41" s="114"/>
      <c r="U41" s="114"/>
      <c r="V41" s="114"/>
    </row>
    <row r="42" spans="1:22" s="13" customFormat="1" ht="30" customHeight="1" x14ac:dyDescent="0.3">
      <c r="A42" s="114"/>
      <c r="B42" s="438" t="s">
        <v>80</v>
      </c>
      <c r="C42" s="438"/>
      <c r="D42" s="439"/>
      <c r="E42" s="439"/>
      <c r="F42" s="439"/>
      <c r="G42" s="439"/>
      <c r="H42" s="439"/>
      <c r="I42" s="439"/>
      <c r="J42" s="439"/>
      <c r="K42" s="439"/>
      <c r="L42" s="439"/>
      <c r="M42" s="439"/>
      <c r="N42" s="439"/>
      <c r="O42" s="439"/>
      <c r="P42" s="439"/>
      <c r="Q42" s="439"/>
      <c r="R42" s="139">
        <f>ROUND(Q28,0)</f>
        <v>0</v>
      </c>
      <c r="S42" s="114"/>
      <c r="T42" s="114"/>
      <c r="U42" s="114"/>
      <c r="V42" s="114"/>
    </row>
    <row r="43" spans="1:22" s="13" customFormat="1" ht="30" customHeight="1" x14ac:dyDescent="0.3">
      <c r="A43" s="114"/>
      <c r="B43" s="438" t="s">
        <v>81</v>
      </c>
      <c r="C43" s="438"/>
      <c r="D43" s="439"/>
      <c r="E43" s="439"/>
      <c r="F43" s="439"/>
      <c r="G43" s="439"/>
      <c r="H43" s="439"/>
      <c r="I43" s="439"/>
      <c r="J43" s="439"/>
      <c r="K43" s="439"/>
      <c r="L43" s="439"/>
      <c r="M43" s="439"/>
      <c r="N43" s="439"/>
      <c r="O43" s="439"/>
      <c r="P43" s="439"/>
      <c r="Q43" s="439"/>
      <c r="R43" s="139">
        <f>ROUND(Q33,0)</f>
        <v>0</v>
      </c>
      <c r="S43" s="114"/>
      <c r="T43" s="114"/>
      <c r="U43" s="114"/>
      <c r="V43" s="114"/>
    </row>
    <row r="44" spans="1:22" ht="18.600000000000001" customHeight="1" x14ac:dyDescent="0.3">
      <c r="A44" s="114"/>
      <c r="B44" s="419" t="s">
        <v>60</v>
      </c>
      <c r="C44" s="420"/>
      <c r="D44" s="420"/>
      <c r="E44" s="420"/>
      <c r="F44" s="420"/>
      <c r="G44" s="420"/>
      <c r="H44" s="420"/>
      <c r="I44" s="420"/>
      <c r="J44" s="420"/>
      <c r="K44" s="420"/>
      <c r="L44" s="420"/>
      <c r="M44" s="420"/>
      <c r="N44" s="420"/>
      <c r="O44" s="420"/>
      <c r="P44" s="420"/>
      <c r="Q44" s="421"/>
      <c r="R44" s="140">
        <f>SUM(R41:R43)</f>
        <v>0</v>
      </c>
      <c r="S44" s="114"/>
      <c r="T44" s="114"/>
      <c r="U44" s="114"/>
      <c r="V44" s="114"/>
    </row>
    <row r="45" spans="1:22" ht="15.75" customHeight="1" x14ac:dyDescent="0.3">
      <c r="A45" s="114"/>
      <c r="B45" s="411" t="s">
        <v>70</v>
      </c>
      <c r="C45" s="412"/>
      <c r="D45" s="412"/>
      <c r="E45" s="412"/>
      <c r="F45" s="412"/>
      <c r="G45" s="412"/>
      <c r="H45" s="412"/>
      <c r="I45" s="412"/>
      <c r="J45" s="412"/>
      <c r="K45" s="412"/>
      <c r="L45" s="412"/>
      <c r="M45" s="412"/>
      <c r="N45" s="412"/>
      <c r="O45" s="412"/>
      <c r="P45" s="412"/>
      <c r="Q45" s="412"/>
      <c r="R45" s="413"/>
      <c r="S45" s="114"/>
      <c r="T45" s="114"/>
      <c r="U45" s="114"/>
      <c r="V45" s="114"/>
    </row>
    <row r="46" spans="1:22" ht="49.5" customHeight="1" x14ac:dyDescent="0.3">
      <c r="A46" s="114"/>
      <c r="B46" s="444" t="s">
        <v>373</v>
      </c>
      <c r="C46" s="445"/>
      <c r="D46" s="450" t="s">
        <v>374</v>
      </c>
      <c r="E46" s="448"/>
      <c r="F46" s="448" t="s">
        <v>122</v>
      </c>
      <c r="G46" s="448"/>
      <c r="H46" s="448"/>
      <c r="I46" s="448"/>
      <c r="J46" s="448"/>
      <c r="K46" s="448"/>
      <c r="L46" s="448"/>
      <c r="M46" s="449"/>
      <c r="N46" s="165" t="s">
        <v>58</v>
      </c>
      <c r="O46" s="166"/>
      <c r="P46" s="141" t="s">
        <v>59</v>
      </c>
      <c r="Q46" s="142"/>
      <c r="R46" s="115" t="s">
        <v>50</v>
      </c>
      <c r="S46" s="114"/>
      <c r="T46" s="114"/>
      <c r="U46" s="114"/>
      <c r="V46" s="114"/>
    </row>
    <row r="47" spans="1:22" ht="39.950000000000003" customHeight="1" x14ac:dyDescent="0.3">
      <c r="A47" s="114"/>
      <c r="B47" s="446"/>
      <c r="C47" s="446"/>
      <c r="D47" s="447"/>
      <c r="E47" s="447"/>
      <c r="F47" s="447"/>
      <c r="G47" s="447"/>
      <c r="H47" s="447"/>
      <c r="I47" s="447"/>
      <c r="J47" s="447"/>
      <c r="K47" s="447"/>
      <c r="L47" s="447"/>
      <c r="M47" s="447"/>
      <c r="N47" s="163"/>
      <c r="O47" s="164"/>
      <c r="P47" s="192"/>
      <c r="Q47" s="135"/>
      <c r="R47" s="143">
        <f>ROUND(N47*P47,0)</f>
        <v>0</v>
      </c>
      <c r="S47" s="114"/>
      <c r="T47" s="184">
        <f>IF(B47="Sub Grantee",R47,0)</f>
        <v>0</v>
      </c>
      <c r="U47" s="184">
        <f>IF(B47="Sub Grantee",D47,0)</f>
        <v>0</v>
      </c>
      <c r="V47" s="114"/>
    </row>
    <row r="48" spans="1:22" ht="39.950000000000003" customHeight="1" x14ac:dyDescent="0.3">
      <c r="A48" s="114"/>
      <c r="B48" s="446"/>
      <c r="C48" s="446"/>
      <c r="D48" s="447"/>
      <c r="E48" s="447"/>
      <c r="F48" s="447"/>
      <c r="G48" s="447"/>
      <c r="H48" s="447"/>
      <c r="I48" s="447"/>
      <c r="J48" s="447"/>
      <c r="K48" s="447"/>
      <c r="L48" s="447"/>
      <c r="M48" s="447"/>
      <c r="N48" s="163"/>
      <c r="O48" s="164"/>
      <c r="P48" s="192"/>
      <c r="Q48" s="135"/>
      <c r="R48" s="143">
        <f t="shared" ref="R48:R50" si="10">ROUND(N48*P48,0)</f>
        <v>0</v>
      </c>
      <c r="S48" s="114"/>
      <c r="T48" s="184">
        <f t="shared" ref="T48:T50" si="11">IF(B48="Sub Grantee",R48,0)</f>
        <v>0</v>
      </c>
      <c r="U48" s="184">
        <f t="shared" ref="U48:U50" si="12">IF(B48="Sub Grantee",D48,0)</f>
        <v>0</v>
      </c>
      <c r="V48" s="114"/>
    </row>
    <row r="49" spans="1:22" ht="39.950000000000003" customHeight="1" x14ac:dyDescent="0.3">
      <c r="A49" s="114"/>
      <c r="B49" s="446"/>
      <c r="C49" s="446"/>
      <c r="D49" s="447"/>
      <c r="E49" s="447"/>
      <c r="F49" s="447"/>
      <c r="G49" s="447"/>
      <c r="H49" s="447"/>
      <c r="I49" s="447"/>
      <c r="J49" s="447"/>
      <c r="K49" s="447"/>
      <c r="L49" s="447"/>
      <c r="M49" s="447"/>
      <c r="N49" s="163"/>
      <c r="O49" s="164"/>
      <c r="P49" s="192"/>
      <c r="Q49" s="135"/>
      <c r="R49" s="143">
        <f t="shared" si="10"/>
        <v>0</v>
      </c>
      <c r="S49" s="114"/>
      <c r="T49" s="184">
        <f t="shared" si="11"/>
        <v>0</v>
      </c>
      <c r="U49" s="184">
        <f t="shared" si="12"/>
        <v>0</v>
      </c>
      <c r="V49" s="114"/>
    </row>
    <row r="50" spans="1:22" ht="39.950000000000003" customHeight="1" x14ac:dyDescent="0.3">
      <c r="A50" s="114"/>
      <c r="B50" s="446"/>
      <c r="C50" s="446"/>
      <c r="D50" s="447"/>
      <c r="E50" s="447"/>
      <c r="F50" s="447"/>
      <c r="G50" s="447"/>
      <c r="H50" s="447"/>
      <c r="I50" s="447"/>
      <c r="J50" s="447"/>
      <c r="K50" s="447"/>
      <c r="L50" s="447"/>
      <c r="M50" s="447"/>
      <c r="N50" s="163"/>
      <c r="O50" s="164"/>
      <c r="P50" s="192"/>
      <c r="Q50" s="135"/>
      <c r="R50" s="143">
        <f t="shared" si="10"/>
        <v>0</v>
      </c>
      <c r="S50" s="114"/>
      <c r="T50" s="184">
        <f t="shared" si="11"/>
        <v>0</v>
      </c>
      <c r="U50" s="184">
        <f t="shared" si="12"/>
        <v>0</v>
      </c>
      <c r="V50" s="114"/>
    </row>
    <row r="51" spans="1:22" ht="18.600000000000001" customHeight="1" x14ac:dyDescent="0.3">
      <c r="A51" s="114"/>
      <c r="B51" s="441" t="s">
        <v>62</v>
      </c>
      <c r="C51" s="442"/>
      <c r="D51" s="442"/>
      <c r="E51" s="442"/>
      <c r="F51" s="442"/>
      <c r="G51" s="442"/>
      <c r="H51" s="442"/>
      <c r="I51" s="442"/>
      <c r="J51" s="442"/>
      <c r="K51" s="442"/>
      <c r="L51" s="442"/>
      <c r="M51" s="442"/>
      <c r="N51" s="442"/>
      <c r="O51" s="442"/>
      <c r="P51" s="442"/>
      <c r="Q51" s="443"/>
      <c r="R51" s="143">
        <f>SUM(R47:R50)</f>
        <v>0</v>
      </c>
      <c r="S51" s="114"/>
      <c r="T51" s="184">
        <f>SUM(T47:T50)</f>
        <v>0</v>
      </c>
      <c r="U51" s="114"/>
      <c r="V51" s="114"/>
    </row>
    <row r="52" spans="1:22" ht="15.75" customHeight="1" x14ac:dyDescent="0.3">
      <c r="A52" s="114"/>
      <c r="B52" s="411" t="s">
        <v>71</v>
      </c>
      <c r="C52" s="412"/>
      <c r="D52" s="412"/>
      <c r="E52" s="412"/>
      <c r="F52" s="412"/>
      <c r="G52" s="412"/>
      <c r="H52" s="412"/>
      <c r="I52" s="412"/>
      <c r="J52" s="412"/>
      <c r="K52" s="412"/>
      <c r="L52" s="412"/>
      <c r="M52" s="412"/>
      <c r="N52" s="412"/>
      <c r="O52" s="412"/>
      <c r="P52" s="412"/>
      <c r="Q52" s="412"/>
      <c r="R52" s="413"/>
      <c r="S52" s="114"/>
      <c r="T52" s="114"/>
      <c r="U52" s="114"/>
      <c r="V52" s="114"/>
    </row>
    <row r="53" spans="1:22" ht="49.5" customHeight="1" x14ac:dyDescent="0.3">
      <c r="A53" s="114"/>
      <c r="B53" s="435" t="s">
        <v>57</v>
      </c>
      <c r="C53" s="437"/>
      <c r="D53" s="435" t="s">
        <v>61</v>
      </c>
      <c r="E53" s="436"/>
      <c r="F53" s="436"/>
      <c r="G53" s="436"/>
      <c r="H53" s="436"/>
      <c r="I53" s="436"/>
      <c r="J53" s="436"/>
      <c r="K53" s="436"/>
      <c r="L53" s="436"/>
      <c r="M53" s="436"/>
      <c r="N53" s="436"/>
      <c r="O53" s="436"/>
      <c r="P53" s="436"/>
      <c r="Q53" s="437"/>
      <c r="R53" s="161" t="s">
        <v>50</v>
      </c>
      <c r="S53" s="114"/>
      <c r="T53" s="114"/>
      <c r="U53" s="114"/>
      <c r="V53" s="114"/>
    </row>
    <row r="54" spans="1:22" ht="50.1" customHeight="1" x14ac:dyDescent="0.3">
      <c r="A54" s="114"/>
      <c r="B54" s="416"/>
      <c r="C54" s="418"/>
      <c r="D54" s="416"/>
      <c r="E54" s="417"/>
      <c r="F54" s="417"/>
      <c r="G54" s="417"/>
      <c r="H54" s="417"/>
      <c r="I54" s="417"/>
      <c r="J54" s="417"/>
      <c r="K54" s="417"/>
      <c r="L54" s="417"/>
      <c r="M54" s="417"/>
      <c r="N54" s="417"/>
      <c r="O54" s="417"/>
      <c r="P54" s="417"/>
      <c r="Q54" s="418"/>
      <c r="R54" s="144"/>
      <c r="S54" s="114"/>
      <c r="T54" s="114"/>
      <c r="U54" s="114"/>
      <c r="V54" s="114"/>
    </row>
    <row r="55" spans="1:22" ht="50.1" customHeight="1" x14ac:dyDescent="0.3">
      <c r="A55" s="114"/>
      <c r="B55" s="416"/>
      <c r="C55" s="418"/>
      <c r="D55" s="416"/>
      <c r="E55" s="417"/>
      <c r="F55" s="417"/>
      <c r="G55" s="417"/>
      <c r="H55" s="417"/>
      <c r="I55" s="417"/>
      <c r="J55" s="417"/>
      <c r="K55" s="417"/>
      <c r="L55" s="417"/>
      <c r="M55" s="417"/>
      <c r="N55" s="417"/>
      <c r="O55" s="417"/>
      <c r="P55" s="417"/>
      <c r="Q55" s="418"/>
      <c r="R55" s="144"/>
      <c r="S55" s="114"/>
      <c r="T55" s="114"/>
      <c r="U55" s="114"/>
      <c r="V55" s="114"/>
    </row>
    <row r="56" spans="1:22" ht="50.1" customHeight="1" x14ac:dyDescent="0.3">
      <c r="A56" s="114"/>
      <c r="B56" s="416"/>
      <c r="C56" s="418"/>
      <c r="D56" s="416"/>
      <c r="E56" s="417"/>
      <c r="F56" s="417"/>
      <c r="G56" s="417"/>
      <c r="H56" s="417"/>
      <c r="I56" s="417"/>
      <c r="J56" s="417"/>
      <c r="K56" s="417"/>
      <c r="L56" s="417"/>
      <c r="M56" s="417"/>
      <c r="N56" s="417"/>
      <c r="O56" s="417"/>
      <c r="P56" s="417"/>
      <c r="Q56" s="418"/>
      <c r="R56" s="144"/>
      <c r="S56" s="114"/>
      <c r="T56" s="114"/>
      <c r="U56" s="114"/>
      <c r="V56" s="114"/>
    </row>
    <row r="57" spans="1:22" ht="18" customHeight="1" x14ac:dyDescent="0.3">
      <c r="A57" s="114"/>
      <c r="B57" s="419" t="s">
        <v>64</v>
      </c>
      <c r="C57" s="420"/>
      <c r="D57" s="420"/>
      <c r="E57" s="420"/>
      <c r="F57" s="420"/>
      <c r="G57" s="420"/>
      <c r="H57" s="420"/>
      <c r="I57" s="420"/>
      <c r="J57" s="420"/>
      <c r="K57" s="420"/>
      <c r="L57" s="420"/>
      <c r="M57" s="420"/>
      <c r="N57" s="420"/>
      <c r="O57" s="420"/>
      <c r="P57" s="420"/>
      <c r="Q57" s="421"/>
      <c r="R57" s="128">
        <f>SUM(R54:R56)</f>
        <v>0</v>
      </c>
      <c r="S57" s="114"/>
      <c r="T57" s="114"/>
      <c r="U57" s="114"/>
      <c r="V57" s="114"/>
    </row>
    <row r="58" spans="1:22" ht="15.75" customHeight="1" x14ac:dyDescent="0.3">
      <c r="A58" s="114"/>
      <c r="B58" s="404" t="s">
        <v>72</v>
      </c>
      <c r="C58" s="405"/>
      <c r="D58" s="405"/>
      <c r="E58" s="405"/>
      <c r="F58" s="405"/>
      <c r="G58" s="405"/>
      <c r="H58" s="405"/>
      <c r="I58" s="405"/>
      <c r="J58" s="405"/>
      <c r="K58" s="405"/>
      <c r="L58" s="405"/>
      <c r="M58" s="405"/>
      <c r="N58" s="405"/>
      <c r="O58" s="405"/>
      <c r="P58" s="405"/>
      <c r="Q58" s="405"/>
      <c r="R58" s="406"/>
      <c r="S58" s="114"/>
      <c r="T58" s="114"/>
      <c r="U58" s="114"/>
      <c r="V58" s="114"/>
    </row>
    <row r="59" spans="1:22" s="13" customFormat="1" ht="33.75" customHeight="1" x14ac:dyDescent="0.3">
      <c r="A59" s="114"/>
      <c r="B59" s="399"/>
      <c r="C59" s="399"/>
      <c r="D59" s="399" t="s">
        <v>375</v>
      </c>
      <c r="E59" s="399"/>
      <c r="F59" s="400" t="s">
        <v>376</v>
      </c>
      <c r="G59" s="401"/>
      <c r="H59" s="401"/>
      <c r="I59" s="401"/>
      <c r="J59" s="401"/>
      <c r="K59" s="401"/>
      <c r="L59" s="401"/>
      <c r="M59" s="402"/>
      <c r="N59" s="185" t="s">
        <v>63</v>
      </c>
      <c r="O59" s="145"/>
      <c r="P59" s="185" t="s">
        <v>143</v>
      </c>
      <c r="Q59" s="185" t="s">
        <v>59</v>
      </c>
      <c r="R59" s="186" t="s">
        <v>55</v>
      </c>
      <c r="S59" s="114"/>
      <c r="T59" s="114"/>
      <c r="U59" s="114"/>
      <c r="V59" s="114"/>
    </row>
    <row r="60" spans="1:22" s="13" customFormat="1" ht="33.75" customHeight="1" x14ac:dyDescent="0.3">
      <c r="A60" s="114"/>
      <c r="B60" s="399"/>
      <c r="C60" s="399"/>
      <c r="D60" s="403"/>
      <c r="E60" s="403"/>
      <c r="F60" s="403"/>
      <c r="G60" s="403"/>
      <c r="H60" s="403"/>
      <c r="I60" s="403"/>
      <c r="J60" s="403"/>
      <c r="K60" s="403"/>
      <c r="L60" s="403"/>
      <c r="M60" s="403"/>
      <c r="N60" s="269"/>
      <c r="O60" s="276"/>
      <c r="P60" s="268"/>
      <c r="Q60" s="187"/>
      <c r="R60" s="143">
        <f>ROUND(N60*P60,0)</f>
        <v>0</v>
      </c>
      <c r="S60" s="114"/>
      <c r="T60" s="184">
        <f>IF(B60="Yes",R60,0)</f>
        <v>0</v>
      </c>
      <c r="U60" s="114"/>
      <c r="V60" s="114"/>
    </row>
    <row r="61" spans="1:22" s="13" customFormat="1" ht="33.75" customHeight="1" x14ac:dyDescent="0.3">
      <c r="A61" s="114"/>
      <c r="B61" s="399"/>
      <c r="C61" s="399"/>
      <c r="D61" s="403"/>
      <c r="E61" s="403"/>
      <c r="F61" s="403"/>
      <c r="G61" s="403"/>
      <c r="H61" s="403"/>
      <c r="I61" s="403"/>
      <c r="J61" s="403"/>
      <c r="K61" s="403"/>
      <c r="L61" s="403"/>
      <c r="M61" s="403"/>
      <c r="N61" s="270"/>
      <c r="O61" s="276"/>
      <c r="P61" s="267"/>
      <c r="Q61" s="187"/>
      <c r="R61" s="143">
        <f t="shared" ref="R61:R62" si="13">ROUND(N61*P61,0)</f>
        <v>0</v>
      </c>
      <c r="S61" s="114"/>
      <c r="T61" s="184">
        <f t="shared" ref="T61:T62" si="14">IF(B61="Yes",R61,0)</f>
        <v>0</v>
      </c>
      <c r="U61" s="114"/>
      <c r="V61" s="114"/>
    </row>
    <row r="62" spans="1:22" s="13" customFormat="1" ht="33.75" customHeight="1" x14ac:dyDescent="0.3">
      <c r="A62" s="114"/>
      <c r="B62" s="399"/>
      <c r="C62" s="399"/>
      <c r="D62" s="403"/>
      <c r="E62" s="403"/>
      <c r="F62" s="403"/>
      <c r="G62" s="403"/>
      <c r="H62" s="403"/>
      <c r="I62" s="403"/>
      <c r="J62" s="403"/>
      <c r="K62" s="403"/>
      <c r="L62" s="403"/>
      <c r="M62" s="403"/>
      <c r="N62" s="270"/>
      <c r="O62" s="276"/>
      <c r="P62" s="268"/>
      <c r="Q62" s="187"/>
      <c r="R62" s="143">
        <f t="shared" si="13"/>
        <v>0</v>
      </c>
      <c r="S62" s="114"/>
      <c r="T62" s="184">
        <f t="shared" si="14"/>
        <v>0</v>
      </c>
      <c r="U62" s="114"/>
      <c r="V62" s="114"/>
    </row>
    <row r="63" spans="1:22" ht="18" customHeight="1" x14ac:dyDescent="0.3">
      <c r="A63" s="114"/>
      <c r="B63" s="419" t="s">
        <v>66</v>
      </c>
      <c r="C63" s="420"/>
      <c r="D63" s="420"/>
      <c r="E63" s="420"/>
      <c r="F63" s="420"/>
      <c r="G63" s="420"/>
      <c r="H63" s="420"/>
      <c r="I63" s="420"/>
      <c r="J63" s="420"/>
      <c r="K63" s="420"/>
      <c r="L63" s="420"/>
      <c r="M63" s="420"/>
      <c r="N63" s="420"/>
      <c r="O63" s="420"/>
      <c r="P63" s="421"/>
      <c r="Q63" s="136"/>
      <c r="R63" s="128">
        <f>SUM(R60:R62)</f>
        <v>0</v>
      </c>
      <c r="S63" s="114"/>
      <c r="T63" s="157">
        <f>SUM(T60:T62)</f>
        <v>0</v>
      </c>
      <c r="U63" s="114"/>
      <c r="V63" s="114"/>
    </row>
    <row r="64" spans="1:22" ht="15.75" customHeight="1" x14ac:dyDescent="0.3">
      <c r="A64" s="114"/>
      <c r="B64" s="404" t="s">
        <v>73</v>
      </c>
      <c r="C64" s="405"/>
      <c r="D64" s="405"/>
      <c r="E64" s="405"/>
      <c r="F64" s="405"/>
      <c r="G64" s="405"/>
      <c r="H64" s="405"/>
      <c r="I64" s="405"/>
      <c r="J64" s="405"/>
      <c r="K64" s="405"/>
      <c r="L64" s="405"/>
      <c r="M64" s="405"/>
      <c r="N64" s="405"/>
      <c r="O64" s="405"/>
      <c r="P64" s="405"/>
      <c r="Q64" s="405"/>
      <c r="R64" s="406"/>
      <c r="S64" s="114"/>
      <c r="T64" s="114"/>
      <c r="U64" s="114"/>
      <c r="V64" s="114"/>
    </row>
    <row r="65" spans="1:22" ht="27.75" customHeight="1" x14ac:dyDescent="0.3">
      <c r="A65" s="114"/>
      <c r="B65" s="478" t="s">
        <v>82</v>
      </c>
      <c r="C65" s="478"/>
      <c r="D65" s="479" t="s">
        <v>65</v>
      </c>
      <c r="E65" s="480"/>
      <c r="F65" s="480"/>
      <c r="G65" s="480"/>
      <c r="H65" s="480"/>
      <c r="I65" s="480"/>
      <c r="J65" s="480"/>
      <c r="K65" s="480"/>
      <c r="L65" s="480"/>
      <c r="M65" s="480"/>
      <c r="N65" s="480"/>
      <c r="O65" s="480"/>
      <c r="P65" s="480"/>
      <c r="Q65" s="481"/>
      <c r="R65" s="161" t="s">
        <v>50</v>
      </c>
      <c r="S65" s="114"/>
      <c r="T65" s="114"/>
      <c r="U65" s="114"/>
      <c r="V65" s="114"/>
    </row>
    <row r="66" spans="1:22" ht="39.950000000000003" customHeight="1" x14ac:dyDescent="0.3">
      <c r="A66" s="114"/>
      <c r="B66" s="475"/>
      <c r="C66" s="476"/>
      <c r="D66" s="475"/>
      <c r="E66" s="477"/>
      <c r="F66" s="477"/>
      <c r="G66" s="477"/>
      <c r="H66" s="477"/>
      <c r="I66" s="477"/>
      <c r="J66" s="477"/>
      <c r="K66" s="477"/>
      <c r="L66" s="477"/>
      <c r="M66" s="477"/>
      <c r="N66" s="477"/>
      <c r="O66" s="477"/>
      <c r="P66" s="477"/>
      <c r="Q66" s="476"/>
      <c r="R66" s="144"/>
      <c r="S66" s="114"/>
      <c r="T66" s="114"/>
      <c r="U66" s="114"/>
      <c r="V66" s="114"/>
    </row>
    <row r="67" spans="1:22" ht="39.950000000000003" customHeight="1" x14ac:dyDescent="0.3">
      <c r="A67" s="114"/>
      <c r="B67" s="475"/>
      <c r="C67" s="476"/>
      <c r="D67" s="475"/>
      <c r="E67" s="477"/>
      <c r="F67" s="477"/>
      <c r="G67" s="477"/>
      <c r="H67" s="477"/>
      <c r="I67" s="477"/>
      <c r="J67" s="477"/>
      <c r="K67" s="477"/>
      <c r="L67" s="477"/>
      <c r="M67" s="477"/>
      <c r="N67" s="477"/>
      <c r="O67" s="477"/>
      <c r="P67" s="477"/>
      <c r="Q67" s="476"/>
      <c r="R67" s="144"/>
      <c r="S67" s="114"/>
      <c r="T67" s="114"/>
      <c r="U67" s="114"/>
      <c r="V67" s="114"/>
    </row>
    <row r="68" spans="1:22" ht="39.950000000000003" customHeight="1" x14ac:dyDescent="0.3">
      <c r="A68" s="114"/>
      <c r="B68" s="475"/>
      <c r="C68" s="476"/>
      <c r="D68" s="475"/>
      <c r="E68" s="477"/>
      <c r="F68" s="477"/>
      <c r="G68" s="477"/>
      <c r="H68" s="477"/>
      <c r="I68" s="477"/>
      <c r="J68" s="477"/>
      <c r="K68" s="477"/>
      <c r="L68" s="477"/>
      <c r="M68" s="477"/>
      <c r="N68" s="477"/>
      <c r="O68" s="477"/>
      <c r="P68" s="477"/>
      <c r="Q68" s="476"/>
      <c r="R68" s="144"/>
      <c r="S68" s="114"/>
      <c r="T68" s="114"/>
      <c r="U68" s="114"/>
      <c r="V68" s="114"/>
    </row>
    <row r="69" spans="1:22" ht="19.350000000000001" customHeight="1" x14ac:dyDescent="0.3">
      <c r="A69" s="114"/>
      <c r="B69" s="419" t="s">
        <v>83</v>
      </c>
      <c r="C69" s="420"/>
      <c r="D69" s="420"/>
      <c r="E69" s="420"/>
      <c r="F69" s="420"/>
      <c r="G69" s="420"/>
      <c r="H69" s="420"/>
      <c r="I69" s="420"/>
      <c r="J69" s="420"/>
      <c r="K69" s="420"/>
      <c r="L69" s="420"/>
      <c r="M69" s="420"/>
      <c r="N69" s="420"/>
      <c r="O69" s="420"/>
      <c r="P69" s="420"/>
      <c r="Q69" s="421"/>
      <c r="R69" s="128">
        <f>SUM(R66:R68)</f>
        <v>0</v>
      </c>
      <c r="S69" s="114"/>
      <c r="T69" s="114"/>
      <c r="U69" s="114"/>
      <c r="V69" s="114"/>
    </row>
    <row r="70" spans="1:22" ht="15.75" customHeight="1" x14ac:dyDescent="0.3">
      <c r="A70" s="114"/>
      <c r="B70" s="470" t="s">
        <v>74</v>
      </c>
      <c r="C70" s="471"/>
      <c r="D70" s="471"/>
      <c r="E70" s="471"/>
      <c r="F70" s="471"/>
      <c r="G70" s="471"/>
      <c r="H70" s="471"/>
      <c r="I70" s="471"/>
      <c r="J70" s="471"/>
      <c r="K70" s="471"/>
      <c r="L70" s="471"/>
      <c r="M70" s="471"/>
      <c r="N70" s="471"/>
      <c r="O70" s="471"/>
      <c r="P70" s="471"/>
      <c r="Q70" s="471"/>
      <c r="R70" s="406"/>
      <c r="S70" s="114"/>
      <c r="T70" s="114"/>
      <c r="U70" s="114"/>
      <c r="V70" s="114"/>
    </row>
    <row r="71" spans="1:22" ht="15.75" customHeight="1" x14ac:dyDescent="0.3">
      <c r="A71" s="114"/>
      <c r="B71" s="491"/>
      <c r="C71" s="492"/>
      <c r="D71" s="492"/>
      <c r="E71" s="492"/>
      <c r="F71" s="492"/>
      <c r="G71" s="492"/>
      <c r="H71" s="492"/>
      <c r="I71" s="454" t="s">
        <v>381</v>
      </c>
      <c r="J71" s="454"/>
      <c r="K71" s="454"/>
      <c r="L71" s="454"/>
      <c r="M71" s="454"/>
      <c r="N71" s="493">
        <f>' Budget'!N72:P72</f>
        <v>0</v>
      </c>
      <c r="O71" s="493"/>
      <c r="P71" s="493"/>
      <c r="Q71" s="146"/>
      <c r="R71" s="147"/>
      <c r="S71" s="114"/>
      <c r="T71" s="114"/>
      <c r="U71" s="114"/>
      <c r="V71" s="114"/>
    </row>
    <row r="72" spans="1:22" ht="15.75" customHeight="1" x14ac:dyDescent="0.3">
      <c r="A72" s="114"/>
      <c r="B72" s="489"/>
      <c r="C72" s="461"/>
      <c r="D72" s="461"/>
      <c r="E72" s="461"/>
      <c r="F72" s="461"/>
      <c r="G72" s="461"/>
      <c r="H72" s="461"/>
      <c r="I72" s="454" t="s">
        <v>138</v>
      </c>
      <c r="J72" s="454"/>
      <c r="K72" s="454"/>
      <c r="L72" s="454"/>
      <c r="M72" s="454"/>
      <c r="N72" s="462">
        <f>R69+R63+R57+R51+R44+R38+R33+R28+R18</f>
        <v>0</v>
      </c>
      <c r="O72" s="462"/>
      <c r="P72" s="462"/>
      <c r="Q72" s="148"/>
      <c r="R72" s="149"/>
      <c r="S72" s="114"/>
      <c r="T72" s="114"/>
      <c r="U72" s="114"/>
      <c r="V72" s="114"/>
    </row>
    <row r="73" spans="1:22" ht="15.75" customHeight="1" x14ac:dyDescent="0.3">
      <c r="A73" s="114"/>
      <c r="B73" s="489"/>
      <c r="C73" s="461"/>
      <c r="D73" s="461"/>
      <c r="E73" s="461"/>
      <c r="F73" s="461"/>
      <c r="G73" s="461"/>
      <c r="H73" s="461"/>
      <c r="I73" s="455" t="s">
        <v>592</v>
      </c>
      <c r="J73" s="456"/>
      <c r="K73" s="456"/>
      <c r="L73" s="456"/>
      <c r="M73" s="456"/>
      <c r="N73" s="462">
        <f>' Budget'!N77:P77</f>
        <v>0</v>
      </c>
      <c r="O73" s="462"/>
      <c r="P73" s="462"/>
      <c r="Q73" s="148"/>
      <c r="R73" s="149"/>
      <c r="S73" s="114"/>
      <c r="T73" s="114"/>
      <c r="U73" s="114"/>
      <c r="V73" s="114"/>
    </row>
    <row r="74" spans="1:22" ht="15.75" customHeight="1" x14ac:dyDescent="0.3">
      <c r="A74" s="114"/>
      <c r="B74" s="489"/>
      <c r="C74" s="461"/>
      <c r="D74" s="461"/>
      <c r="E74" s="461"/>
      <c r="F74" s="461"/>
      <c r="G74" s="461"/>
      <c r="H74" s="461"/>
      <c r="I74" s="455" t="s">
        <v>137</v>
      </c>
      <c r="J74" s="456"/>
      <c r="K74" s="456"/>
      <c r="L74" s="456"/>
      <c r="M74" s="456"/>
      <c r="N74" s="462">
        <f>N72*N71</f>
        <v>0</v>
      </c>
      <c r="O74" s="462"/>
      <c r="P74" s="462"/>
      <c r="Q74" s="148"/>
      <c r="R74" s="150"/>
      <c r="S74" s="114"/>
      <c r="T74" s="114"/>
      <c r="U74" s="114"/>
      <c r="V74" s="114"/>
    </row>
    <row r="75" spans="1:22" ht="16.5" customHeight="1" x14ac:dyDescent="0.3">
      <c r="A75" s="114"/>
      <c r="B75" s="168"/>
      <c r="C75" s="461"/>
      <c r="D75" s="461"/>
      <c r="E75" s="461"/>
      <c r="F75" s="461"/>
      <c r="G75" s="461"/>
      <c r="H75" s="461"/>
      <c r="I75" s="461"/>
      <c r="J75" s="461"/>
      <c r="K75" s="461"/>
      <c r="L75" s="461"/>
      <c r="M75" s="461"/>
      <c r="N75" s="461"/>
      <c r="O75" s="461"/>
      <c r="P75" s="461"/>
      <c r="Q75" s="490"/>
      <c r="R75" s="161" t="s">
        <v>55</v>
      </c>
      <c r="S75" s="114"/>
      <c r="T75" s="114"/>
      <c r="U75" s="114"/>
      <c r="V75" s="114"/>
    </row>
    <row r="76" spans="1:22" x14ac:dyDescent="0.3">
      <c r="A76" s="114"/>
      <c r="B76" s="151"/>
      <c r="C76" s="486"/>
      <c r="D76" s="486"/>
      <c r="E76" s="486"/>
      <c r="F76" s="167"/>
      <c r="G76" s="167"/>
      <c r="H76" s="167"/>
      <c r="I76" s="487" t="s">
        <v>538</v>
      </c>
      <c r="J76" s="487"/>
      <c r="K76" s="487"/>
      <c r="L76" s="487"/>
      <c r="M76" s="487"/>
      <c r="N76" s="487"/>
      <c r="O76" s="487"/>
      <c r="P76" s="487"/>
      <c r="Q76" s="488"/>
      <c r="R76" s="152"/>
      <c r="S76" s="114"/>
      <c r="T76" s="114"/>
      <c r="U76" s="114"/>
      <c r="V76" s="114"/>
    </row>
    <row r="77" spans="1:22" ht="15.75" customHeight="1" x14ac:dyDescent="0.3">
      <c r="A77" s="114"/>
      <c r="B77" s="470" t="s">
        <v>75</v>
      </c>
      <c r="C77" s="471"/>
      <c r="D77" s="471"/>
      <c r="E77" s="471"/>
      <c r="F77" s="471"/>
      <c r="G77" s="471"/>
      <c r="H77" s="471"/>
      <c r="I77" s="471"/>
      <c r="J77" s="471"/>
      <c r="K77" s="471"/>
      <c r="L77" s="471"/>
      <c r="M77" s="471"/>
      <c r="N77" s="471"/>
      <c r="O77" s="471"/>
      <c r="P77" s="471"/>
      <c r="Q77" s="471"/>
      <c r="R77" s="160"/>
      <c r="S77" s="114"/>
      <c r="T77" s="114"/>
      <c r="U77" s="114"/>
      <c r="V77" s="114"/>
    </row>
    <row r="78" spans="1:22" ht="15.6" customHeight="1" x14ac:dyDescent="0.3">
      <c r="A78" s="114"/>
      <c r="B78" s="435" t="s">
        <v>84</v>
      </c>
      <c r="C78" s="436"/>
      <c r="D78" s="436"/>
      <c r="E78" s="436"/>
      <c r="F78" s="436"/>
      <c r="G78" s="436"/>
      <c r="H78" s="436"/>
      <c r="I78" s="436"/>
      <c r="J78" s="436"/>
      <c r="K78" s="436"/>
      <c r="L78" s="436"/>
      <c r="M78" s="436"/>
      <c r="N78" s="436"/>
      <c r="O78" s="436"/>
      <c r="P78" s="436"/>
      <c r="Q78" s="437"/>
      <c r="R78" s="159" t="s">
        <v>55</v>
      </c>
      <c r="S78" s="114"/>
      <c r="T78" s="114"/>
      <c r="U78" s="114"/>
      <c r="V78" s="114"/>
    </row>
    <row r="79" spans="1:22" ht="30" customHeight="1" x14ac:dyDescent="0.3">
      <c r="A79" s="114"/>
      <c r="B79" s="472"/>
      <c r="C79" s="473"/>
      <c r="D79" s="473"/>
      <c r="E79" s="473"/>
      <c r="F79" s="473"/>
      <c r="G79" s="473"/>
      <c r="H79" s="473"/>
      <c r="I79" s="473"/>
      <c r="J79" s="473"/>
      <c r="K79" s="473"/>
      <c r="L79" s="473"/>
      <c r="M79" s="473"/>
      <c r="N79" s="473"/>
      <c r="O79" s="473"/>
      <c r="P79" s="473"/>
      <c r="Q79" s="474"/>
      <c r="R79" s="155"/>
      <c r="S79" s="114"/>
      <c r="T79" s="114"/>
      <c r="U79" s="114"/>
      <c r="V79" s="114"/>
    </row>
    <row r="80" spans="1:22" ht="18.600000000000001" customHeight="1" x14ac:dyDescent="0.3">
      <c r="A80" s="114"/>
      <c r="B80" s="419" t="s">
        <v>85</v>
      </c>
      <c r="C80" s="420"/>
      <c r="D80" s="420"/>
      <c r="E80" s="420"/>
      <c r="F80" s="420"/>
      <c r="G80" s="420"/>
      <c r="H80" s="420"/>
      <c r="I80" s="420"/>
      <c r="J80" s="420"/>
      <c r="K80" s="420"/>
      <c r="L80" s="420"/>
      <c r="M80" s="420"/>
      <c r="N80" s="420"/>
      <c r="O80" s="420"/>
      <c r="P80" s="420"/>
      <c r="Q80" s="421"/>
      <c r="R80" s="154">
        <f>SUM(R79:R79)</f>
        <v>0</v>
      </c>
      <c r="S80" s="114"/>
      <c r="T80" s="114"/>
      <c r="U80" s="114"/>
      <c r="V80" s="114"/>
    </row>
    <row r="81" spans="1:22" ht="34.5" customHeight="1" x14ac:dyDescent="0.3">
      <c r="A81" s="114"/>
      <c r="B81" s="464" t="s">
        <v>67</v>
      </c>
      <c r="C81" s="465"/>
      <c r="D81" s="465"/>
      <c r="E81" s="465"/>
      <c r="F81" s="465"/>
      <c r="G81" s="465"/>
      <c r="H81" s="465"/>
      <c r="I81" s="465"/>
      <c r="J81" s="465"/>
      <c r="K81" s="465"/>
      <c r="L81" s="465"/>
      <c r="M81" s="465"/>
      <c r="N81" s="465"/>
      <c r="O81" s="465"/>
      <c r="P81" s="465"/>
      <c r="Q81" s="466"/>
      <c r="R81" s="156">
        <f>SUM(R80+R76+R69+R63+R57+R51+R44+R38+R33+R28+R18)</f>
        <v>0</v>
      </c>
      <c r="S81" s="114"/>
      <c r="T81" s="79"/>
      <c r="U81" s="80"/>
      <c r="V81" s="114"/>
    </row>
    <row r="82" spans="1:22" ht="34.5" customHeight="1" x14ac:dyDescent="0.3">
      <c r="A82" s="114"/>
      <c r="B82" s="114"/>
      <c r="C82" s="114"/>
      <c r="D82" s="114"/>
      <c r="E82" s="114"/>
      <c r="F82" s="114"/>
      <c r="G82" s="114"/>
      <c r="H82" s="114"/>
      <c r="I82" s="114"/>
      <c r="J82" s="114"/>
      <c r="K82" s="114"/>
      <c r="L82" s="114"/>
      <c r="M82" s="114"/>
      <c r="N82" s="114"/>
      <c r="O82" s="114"/>
      <c r="P82" s="114"/>
      <c r="Q82" s="114"/>
      <c r="R82" s="114"/>
      <c r="S82" s="114"/>
      <c r="T82" s="79" t="s">
        <v>142</v>
      </c>
      <c r="U82" s="80">
        <f>T63</f>
        <v>0</v>
      </c>
      <c r="V82" s="114"/>
    </row>
    <row r="83" spans="1:22" x14ac:dyDescent="0.3">
      <c r="A83" s="114"/>
      <c r="B83" s="114"/>
      <c r="C83" s="114"/>
      <c r="D83" s="114"/>
      <c r="E83" s="114"/>
      <c r="F83" s="114"/>
      <c r="G83" s="114"/>
      <c r="H83" s="114"/>
      <c r="I83" s="114"/>
      <c r="J83" s="114"/>
      <c r="K83" s="114"/>
      <c r="L83" s="114"/>
      <c r="M83" s="114"/>
      <c r="N83" s="114"/>
      <c r="O83" s="114"/>
      <c r="P83" s="114"/>
      <c r="Q83" s="114"/>
      <c r="R83" s="114"/>
      <c r="S83" s="114"/>
      <c r="T83" s="114"/>
      <c r="U83" s="114"/>
      <c r="V83" s="114"/>
    </row>
  </sheetData>
  <sheetProtection algorithmName="SHA-512" hashValue="eqLlTf0Bx5Q3hKesMeKma3IGGU6+vtZZGD2N/uJdJX0Lc9hbAXuzEDCWKdMOxzJdCBgTMJaEQUrSCKC/YpMSWQ==" saltValue="c5Dt0xpvECH/UUrc9BtO7g==" spinCount="100000" sheet="1" formatCells="0" formatRows="0" insertRows="0" deleteRows="0" selectLockedCells="1"/>
  <mergeCells count="137">
    <mergeCell ref="B2:R2"/>
    <mergeCell ref="B3:R3"/>
    <mergeCell ref="B11:C11"/>
    <mergeCell ref="B13:R13"/>
    <mergeCell ref="B14:C14"/>
    <mergeCell ref="D14:G14"/>
    <mergeCell ref="B18:P18"/>
    <mergeCell ref="B19:R19"/>
    <mergeCell ref="B5:D5"/>
    <mergeCell ref="B7:D7"/>
    <mergeCell ref="B9:D9"/>
    <mergeCell ref="B20:C20"/>
    <mergeCell ref="D20:G20"/>
    <mergeCell ref="B21:C21"/>
    <mergeCell ref="D21:G21"/>
    <mergeCell ref="B15:C15"/>
    <mergeCell ref="D15:G15"/>
    <mergeCell ref="B16:C16"/>
    <mergeCell ref="D16:G16"/>
    <mergeCell ref="B17:C17"/>
    <mergeCell ref="D17:G17"/>
    <mergeCell ref="B25:C25"/>
    <mergeCell ref="D25:G25"/>
    <mergeCell ref="B26:C26"/>
    <mergeCell ref="D26:G26"/>
    <mergeCell ref="B27:C27"/>
    <mergeCell ref="D27:G27"/>
    <mergeCell ref="B22:C22"/>
    <mergeCell ref="D22:G22"/>
    <mergeCell ref="B23:C23"/>
    <mergeCell ref="D23:G23"/>
    <mergeCell ref="B24:C24"/>
    <mergeCell ref="D24:G24"/>
    <mergeCell ref="B32:C32"/>
    <mergeCell ref="D32:G32"/>
    <mergeCell ref="H32:K32"/>
    <mergeCell ref="B33:P33"/>
    <mergeCell ref="B34:R34"/>
    <mergeCell ref="B35:C35"/>
    <mergeCell ref="D35:P35"/>
    <mergeCell ref="B28:P28"/>
    <mergeCell ref="B29:R29"/>
    <mergeCell ref="B30:C30"/>
    <mergeCell ref="D30:G30"/>
    <mergeCell ref="H30:K30"/>
    <mergeCell ref="B31:C31"/>
    <mergeCell ref="D31:G31"/>
    <mergeCell ref="H31:K31"/>
    <mergeCell ref="B40:C40"/>
    <mergeCell ref="D40:Q40"/>
    <mergeCell ref="B41:C41"/>
    <mergeCell ref="D41:Q41"/>
    <mergeCell ref="B42:C42"/>
    <mergeCell ref="D42:Q42"/>
    <mergeCell ref="B36:C36"/>
    <mergeCell ref="D36:P36"/>
    <mergeCell ref="B37:C37"/>
    <mergeCell ref="D37:P37"/>
    <mergeCell ref="B38:Q38"/>
    <mergeCell ref="B39:R39"/>
    <mergeCell ref="B47:C47"/>
    <mergeCell ref="D47:E47"/>
    <mergeCell ref="F47:M47"/>
    <mergeCell ref="B48:C48"/>
    <mergeCell ref="D48:E48"/>
    <mergeCell ref="F48:M48"/>
    <mergeCell ref="B43:C43"/>
    <mergeCell ref="D43:Q43"/>
    <mergeCell ref="B44:Q44"/>
    <mergeCell ref="B45:R45"/>
    <mergeCell ref="B46:C46"/>
    <mergeCell ref="D46:E46"/>
    <mergeCell ref="F46:M46"/>
    <mergeCell ref="B51:Q51"/>
    <mergeCell ref="B52:R52"/>
    <mergeCell ref="B53:C53"/>
    <mergeCell ref="D53:Q53"/>
    <mergeCell ref="B54:C54"/>
    <mergeCell ref="D54:Q54"/>
    <mergeCell ref="B49:C49"/>
    <mergeCell ref="D49:E49"/>
    <mergeCell ref="F49:M49"/>
    <mergeCell ref="B50:C50"/>
    <mergeCell ref="D50:E50"/>
    <mergeCell ref="F50:M50"/>
    <mergeCell ref="B59:C59"/>
    <mergeCell ref="D59:E59"/>
    <mergeCell ref="F59:M59"/>
    <mergeCell ref="B60:C60"/>
    <mergeCell ref="D60:E60"/>
    <mergeCell ref="F60:M60"/>
    <mergeCell ref="B55:C55"/>
    <mergeCell ref="D55:Q55"/>
    <mergeCell ref="B56:C56"/>
    <mergeCell ref="D56:Q56"/>
    <mergeCell ref="B57:Q57"/>
    <mergeCell ref="B58:R58"/>
    <mergeCell ref="B63:P63"/>
    <mergeCell ref="B64:R64"/>
    <mergeCell ref="B65:C65"/>
    <mergeCell ref="D65:Q65"/>
    <mergeCell ref="B66:C66"/>
    <mergeCell ref="D66:Q66"/>
    <mergeCell ref="B61:C61"/>
    <mergeCell ref="D61:E61"/>
    <mergeCell ref="F61:M61"/>
    <mergeCell ref="B62:C62"/>
    <mergeCell ref="D62:E62"/>
    <mergeCell ref="F62:M62"/>
    <mergeCell ref="B71:H71"/>
    <mergeCell ref="I71:M71"/>
    <mergeCell ref="N71:P71"/>
    <mergeCell ref="B72:H72"/>
    <mergeCell ref="I72:M72"/>
    <mergeCell ref="N72:P72"/>
    <mergeCell ref="B67:C67"/>
    <mergeCell ref="D67:Q67"/>
    <mergeCell ref="B68:C68"/>
    <mergeCell ref="D68:Q68"/>
    <mergeCell ref="B69:Q69"/>
    <mergeCell ref="B70:R70"/>
    <mergeCell ref="B81:Q81"/>
    <mergeCell ref="C76:E76"/>
    <mergeCell ref="I76:Q76"/>
    <mergeCell ref="B77:Q77"/>
    <mergeCell ref="B78:Q78"/>
    <mergeCell ref="B79:Q79"/>
    <mergeCell ref="B80:Q80"/>
    <mergeCell ref="B73:H73"/>
    <mergeCell ref="N73:P73"/>
    <mergeCell ref="B74:H74"/>
    <mergeCell ref="I74:M74"/>
    <mergeCell ref="N74:P74"/>
    <mergeCell ref="C75:E75"/>
    <mergeCell ref="F75:L75"/>
    <mergeCell ref="M75:Q75"/>
    <mergeCell ref="I73:M73"/>
  </mergeCells>
  <conditionalFormatting sqref="R76">
    <cfRule type="cellIs" dxfId="64" priority="2" operator="greaterThan">
      <formula>$N$74</formula>
    </cfRule>
    <cfRule type="cellIs" dxfId="63" priority="3" operator="greaterThan">
      <formula>$N$74</formula>
    </cfRule>
    <cfRule type="cellIs" dxfId="62" priority="5" operator="greaterThan">
      <formula>$N$74</formula>
    </cfRule>
    <cfRule type="cellIs" dxfId="61" priority="1" operator="greaterThan">
      <formula>$N$74</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4" operator="notEqual" id="{EEA8A882-0C3A-4106-914C-8906CE1B6620}">
            <xm:f>Cover!$C$7</xm:f>
            <x14:dxf>
              <font>
                <color rgb="FFFF0000"/>
              </font>
            </x14:dxf>
          </x14:cfRule>
          <xm:sqref>R81</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600-000000000000}">
          <x14:formula1>
            <xm:f>'DROP-DOWNS'!$L$2:$L$3</xm:f>
          </x14:formula1>
          <xm:sqref>B60:C62</xm:sqref>
        </x14:dataValidation>
        <x14:dataValidation type="list" allowBlank="1" showInputMessage="1" showErrorMessage="1" xr:uid="{00000000-0002-0000-0600-000001000000}">
          <x14:formula1>
            <xm:f>'DROP-DOWNS'!$J$2:$J$3</xm:f>
          </x14:formula1>
          <xm:sqref>B47:C50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3" tint="0.79998168889431442"/>
  </sheetPr>
  <dimension ref="A1:W96"/>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hidden="1" customWidth="1"/>
    <col min="23" max="23" width="0"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96"/>
      <c r="C2" s="497"/>
      <c r="D2" s="497"/>
      <c r="E2" s="497"/>
      <c r="F2" s="497"/>
      <c r="G2" s="497"/>
      <c r="H2" s="497"/>
      <c r="I2" s="497"/>
      <c r="J2" s="497"/>
      <c r="K2" s="497"/>
      <c r="L2" s="497"/>
      <c r="M2" s="497"/>
      <c r="N2" s="497"/>
      <c r="O2" s="497"/>
      <c r="P2" s="497"/>
      <c r="Q2" s="497"/>
      <c r="R2" s="498"/>
      <c r="S2" s="114"/>
      <c r="T2" s="114"/>
      <c r="U2" s="114"/>
      <c r="V2" s="114"/>
    </row>
    <row r="3" spans="1:22" ht="29.45" customHeight="1" x14ac:dyDescent="0.3">
      <c r="A3" s="114"/>
      <c r="B3" s="407" t="s">
        <v>594</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customHeight="1" x14ac:dyDescent="0.3">
      <c r="A5" s="114"/>
      <c r="B5" s="499" t="s">
        <v>383</v>
      </c>
      <c r="C5" s="499"/>
      <c r="D5" s="190"/>
      <c r="E5" s="114"/>
      <c r="F5" s="114"/>
      <c r="G5" s="114"/>
      <c r="H5" s="114"/>
      <c r="I5" s="114"/>
      <c r="J5" s="114"/>
      <c r="K5" s="114"/>
      <c r="L5" s="114"/>
      <c r="M5" s="114"/>
      <c r="N5" s="114"/>
      <c r="O5" s="114"/>
      <c r="P5" s="114"/>
      <c r="Q5" s="114"/>
      <c r="R5" s="114"/>
      <c r="S5" s="114"/>
      <c r="T5" s="114"/>
      <c r="U5" s="114"/>
    </row>
    <row r="6" spans="1:22"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row>
    <row r="7" spans="1:22" x14ac:dyDescent="0.3">
      <c r="A7" s="114"/>
      <c r="B7" s="410" t="s">
        <v>120</v>
      </c>
      <c r="C7" s="410"/>
      <c r="D7" s="275"/>
      <c r="E7" s="114"/>
      <c r="F7" s="114"/>
      <c r="G7" s="114"/>
      <c r="H7" s="114"/>
      <c r="I7" s="114"/>
      <c r="J7" s="114"/>
      <c r="K7" s="114"/>
      <c r="L7" s="114"/>
      <c r="M7" s="114"/>
      <c r="N7" s="114"/>
      <c r="O7" s="114"/>
      <c r="P7" s="114"/>
      <c r="Q7" s="114"/>
      <c r="R7" s="114"/>
      <c r="S7" s="114"/>
      <c r="T7" s="114"/>
      <c r="U7" s="114"/>
      <c r="V7" s="114"/>
    </row>
    <row r="8" spans="1:22" ht="9" customHeight="1" x14ac:dyDescent="0.3">
      <c r="A8" s="114"/>
      <c r="B8" s="114"/>
      <c r="C8" s="114"/>
      <c r="D8" s="114"/>
      <c r="E8" s="114"/>
      <c r="F8" s="114"/>
      <c r="G8" s="114"/>
      <c r="H8" s="114"/>
      <c r="I8" s="114"/>
      <c r="J8" s="114"/>
      <c r="K8" s="114"/>
      <c r="L8" s="114"/>
      <c r="M8" s="114"/>
      <c r="N8" s="114"/>
      <c r="O8" s="114"/>
      <c r="P8" s="114"/>
      <c r="Q8" s="114"/>
      <c r="R8" s="114"/>
      <c r="S8" s="114"/>
      <c r="T8" s="114"/>
      <c r="U8" s="114"/>
      <c r="V8" s="114"/>
    </row>
    <row r="9" spans="1:22"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row>
    <row r="10" spans="1:22" ht="42.75"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row>
    <row r="11" spans="1:22" s="13" customFormat="1" ht="78.599999999999994" customHeight="1" x14ac:dyDescent="0.3">
      <c r="A11" s="114"/>
      <c r="B11" s="414"/>
      <c r="C11" s="415"/>
      <c r="D11" s="416"/>
      <c r="E11" s="417"/>
      <c r="F11" s="417"/>
      <c r="G11" s="418"/>
      <c r="H11" s="162"/>
      <c r="I11" s="162"/>
      <c r="J11" s="162"/>
      <c r="K11" s="159"/>
      <c r="L11" s="121"/>
      <c r="M11" s="122"/>
      <c r="N11" s="123" t="e">
        <f t="shared" ref="N11:N13" si="0">L11/$D$7</f>
        <v>#DIV/0!</v>
      </c>
      <c r="O11" s="124">
        <f>L11*M11</f>
        <v>0</v>
      </c>
      <c r="P11" s="125"/>
      <c r="Q11" s="124">
        <f>O11*P11</f>
        <v>0</v>
      </c>
      <c r="R11" s="126">
        <f>ROUND(O11,0)</f>
        <v>0</v>
      </c>
      <c r="S11" s="114"/>
      <c r="T11" s="114"/>
      <c r="U11" s="114"/>
      <c r="V11" s="114"/>
    </row>
    <row r="12" spans="1:22" s="13" customFormat="1" ht="78.599999999999994" customHeight="1" x14ac:dyDescent="0.3">
      <c r="A12" s="114"/>
      <c r="B12" s="414"/>
      <c r="C12" s="415"/>
      <c r="D12" s="416"/>
      <c r="E12" s="417"/>
      <c r="F12" s="417"/>
      <c r="G12" s="418"/>
      <c r="H12" s="162"/>
      <c r="I12" s="162"/>
      <c r="J12" s="162"/>
      <c r="K12" s="159"/>
      <c r="L12" s="121"/>
      <c r="M12" s="122"/>
      <c r="N12" s="123" t="e">
        <f t="shared" si="0"/>
        <v>#DIV/0!</v>
      </c>
      <c r="O12" s="124">
        <f>L12*M12</f>
        <v>0</v>
      </c>
      <c r="P12" s="125"/>
      <c r="Q12" s="124">
        <f>O12*P12</f>
        <v>0</v>
      </c>
      <c r="R12" s="126">
        <f t="shared" ref="R12:R13" si="1">ROUND(O12,0)</f>
        <v>0</v>
      </c>
      <c r="S12" s="114"/>
      <c r="T12" s="114"/>
      <c r="U12" s="114"/>
      <c r="V12" s="114"/>
    </row>
    <row r="13" spans="1:22"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c r="U13" s="114"/>
      <c r="V13" s="114"/>
    </row>
    <row r="14" spans="1:22"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row>
    <row r="15" spans="1:22"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114"/>
      <c r="V15" s="114"/>
    </row>
    <row r="16" spans="1:22"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14"/>
      <c r="V16" s="114"/>
    </row>
    <row r="17" spans="1:22" s="13" customFormat="1" ht="60" customHeight="1" x14ac:dyDescent="0.3">
      <c r="A17" s="114"/>
      <c r="B17" s="414" t="s">
        <v>590</v>
      </c>
      <c r="C17" s="415"/>
      <c r="D17" s="416"/>
      <c r="E17" s="417"/>
      <c r="F17" s="417"/>
      <c r="G17" s="418"/>
      <c r="H17" s="374"/>
      <c r="I17" s="374"/>
      <c r="J17" s="374"/>
      <c r="K17" s="374"/>
      <c r="L17" s="121"/>
      <c r="M17" s="122"/>
      <c r="N17" s="381" t="e">
        <f t="shared" ref="N17:N23" si="2">L17/$D$7</f>
        <v>#DIV/0!</v>
      </c>
      <c r="O17" s="124">
        <f t="shared" ref="O17:O23" si="3">L17*M17</f>
        <v>0</v>
      </c>
      <c r="P17" s="125"/>
      <c r="Q17" s="129">
        <f t="shared" ref="Q17:Q23" si="4">O17*P17</f>
        <v>0</v>
      </c>
      <c r="R17" s="126">
        <f t="shared" ref="R17:R23" si="5">ROUND(O17,0)</f>
        <v>0</v>
      </c>
      <c r="S17" s="114"/>
      <c r="T17" s="114"/>
      <c r="U17" s="114"/>
      <c r="V17" s="114"/>
    </row>
    <row r="18" spans="1:22" s="13" customFormat="1" ht="60" customHeight="1" x14ac:dyDescent="0.3">
      <c r="A18" s="114"/>
      <c r="B18" s="414" t="s">
        <v>591</v>
      </c>
      <c r="C18" s="415"/>
      <c r="D18" s="416"/>
      <c r="E18" s="417"/>
      <c r="F18" s="417"/>
      <c r="G18" s="418"/>
      <c r="H18" s="374"/>
      <c r="I18" s="374"/>
      <c r="J18" s="374"/>
      <c r="K18" s="374"/>
      <c r="L18" s="121"/>
      <c r="M18" s="122"/>
      <c r="N18" s="381" t="e">
        <f t="shared" si="2"/>
        <v>#DIV/0!</v>
      </c>
      <c r="O18" s="124">
        <f t="shared" si="3"/>
        <v>0</v>
      </c>
      <c r="P18" s="125"/>
      <c r="Q18" s="129">
        <f t="shared" si="4"/>
        <v>0</v>
      </c>
      <c r="R18" s="126">
        <f t="shared" si="5"/>
        <v>0</v>
      </c>
      <c r="S18" s="114"/>
      <c r="T18" s="114"/>
      <c r="U18" s="114"/>
      <c r="V18" s="114"/>
    </row>
    <row r="19" spans="1:22" s="13" customFormat="1" ht="60" customHeight="1" x14ac:dyDescent="0.3">
      <c r="A19" s="114"/>
      <c r="B19" s="414"/>
      <c r="C19" s="415"/>
      <c r="D19" s="416"/>
      <c r="E19" s="417"/>
      <c r="F19" s="417"/>
      <c r="G19" s="418"/>
      <c r="H19" s="162"/>
      <c r="I19" s="162"/>
      <c r="J19" s="162"/>
      <c r="K19" s="162"/>
      <c r="L19" s="121"/>
      <c r="M19" s="122"/>
      <c r="N19" s="381" t="e">
        <f t="shared" si="2"/>
        <v>#DIV/0!</v>
      </c>
      <c r="O19" s="124">
        <f t="shared" si="3"/>
        <v>0</v>
      </c>
      <c r="P19" s="125"/>
      <c r="Q19" s="129">
        <f t="shared" si="4"/>
        <v>0</v>
      </c>
      <c r="R19" s="126">
        <f t="shared" si="5"/>
        <v>0</v>
      </c>
      <c r="S19" s="114"/>
      <c r="T19" s="114"/>
      <c r="U19" s="114"/>
      <c r="V19" s="114"/>
    </row>
    <row r="20" spans="1:22" s="13" customFormat="1" ht="60" customHeight="1" x14ac:dyDescent="0.3">
      <c r="A20" s="114"/>
      <c r="B20" s="414"/>
      <c r="C20" s="415"/>
      <c r="D20" s="416"/>
      <c r="E20" s="417"/>
      <c r="F20" s="417"/>
      <c r="G20" s="418"/>
      <c r="H20" s="162"/>
      <c r="I20" s="162"/>
      <c r="J20" s="162"/>
      <c r="K20" s="162"/>
      <c r="L20" s="121"/>
      <c r="M20" s="122"/>
      <c r="N20" s="381" t="e">
        <f t="shared" si="2"/>
        <v>#DIV/0!</v>
      </c>
      <c r="O20" s="124">
        <f t="shared" si="3"/>
        <v>0</v>
      </c>
      <c r="P20" s="125"/>
      <c r="Q20" s="129">
        <f t="shared" si="4"/>
        <v>0</v>
      </c>
      <c r="R20" s="126">
        <f t="shared" si="5"/>
        <v>0</v>
      </c>
      <c r="S20" s="114"/>
      <c r="T20" s="114"/>
      <c r="U20" s="114"/>
      <c r="V20" s="114"/>
    </row>
    <row r="21" spans="1:22" s="13" customFormat="1" ht="60" customHeight="1" x14ac:dyDescent="0.3">
      <c r="A21" s="114"/>
      <c r="B21" s="414"/>
      <c r="C21" s="415"/>
      <c r="D21" s="416"/>
      <c r="E21" s="417"/>
      <c r="F21" s="417"/>
      <c r="G21" s="418"/>
      <c r="H21" s="162"/>
      <c r="I21" s="162"/>
      <c r="J21" s="162"/>
      <c r="K21" s="162"/>
      <c r="L21" s="121"/>
      <c r="M21" s="122"/>
      <c r="N21" s="381" t="e">
        <f t="shared" si="2"/>
        <v>#DIV/0!</v>
      </c>
      <c r="O21" s="124">
        <f t="shared" si="3"/>
        <v>0</v>
      </c>
      <c r="P21" s="125"/>
      <c r="Q21" s="129">
        <f t="shared" si="4"/>
        <v>0</v>
      </c>
      <c r="R21" s="126">
        <f t="shared" si="5"/>
        <v>0</v>
      </c>
      <c r="S21" s="114"/>
      <c r="T21" s="114"/>
      <c r="U21" s="114"/>
      <c r="V21" s="114"/>
    </row>
    <row r="22" spans="1:22" s="13" customFormat="1" ht="60" customHeight="1" x14ac:dyDescent="0.3">
      <c r="A22" s="114"/>
      <c r="B22" s="414"/>
      <c r="C22" s="415"/>
      <c r="D22" s="416"/>
      <c r="E22" s="417"/>
      <c r="F22" s="417"/>
      <c r="G22" s="418"/>
      <c r="H22" s="162"/>
      <c r="I22" s="162"/>
      <c r="J22" s="162"/>
      <c r="K22" s="162"/>
      <c r="L22" s="121"/>
      <c r="M22" s="122"/>
      <c r="N22" s="381" t="e">
        <f t="shared" si="2"/>
        <v>#DIV/0!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162"/>
      <c r="I23" s="162"/>
      <c r="J23" s="162"/>
      <c r="K23" s="162"/>
      <c r="L23" s="121"/>
      <c r="M23" s="122"/>
      <c r="N23" s="381" t="e">
        <f t="shared" si="2"/>
        <v>#DIV/0!</v>
      </c>
      <c r="O23" s="124">
        <f t="shared" si="3"/>
        <v>0</v>
      </c>
      <c r="P23" s="125"/>
      <c r="Q23" s="129">
        <f t="shared" si="4"/>
        <v>0</v>
      </c>
      <c r="R23" s="126">
        <f t="shared" si="5"/>
        <v>0</v>
      </c>
      <c r="S23" s="114"/>
      <c r="T23" s="114"/>
      <c r="U23" s="114"/>
      <c r="V23" s="114"/>
    </row>
    <row r="24" spans="1:22"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14"/>
      <c r="V24" s="114"/>
    </row>
    <row r="25" spans="1:22"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row>
    <row r="26" spans="1:22"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row>
    <row r="27" spans="1:22" s="13" customFormat="1" ht="60" customHeight="1" x14ac:dyDescent="0.3">
      <c r="A27" s="114"/>
      <c r="B27" s="416"/>
      <c r="C27" s="418"/>
      <c r="D27" s="416"/>
      <c r="E27" s="417"/>
      <c r="F27" s="417"/>
      <c r="G27" s="418"/>
      <c r="H27" s="435"/>
      <c r="I27" s="436"/>
      <c r="J27" s="436"/>
      <c r="K27" s="437"/>
      <c r="L27" s="131"/>
      <c r="M27" s="132"/>
      <c r="N27" s="381" t="e">
        <f t="shared" ref="N27:N28" si="6">L27/$D$7</f>
        <v>#DIV/0!</v>
      </c>
      <c r="O27" s="124">
        <f t="shared" ref="O27:O28" si="7">L27*M27</f>
        <v>0</v>
      </c>
      <c r="P27" s="133"/>
      <c r="Q27" s="129">
        <f t="shared" ref="Q27:Q28" si="8">O27*P27</f>
        <v>0</v>
      </c>
      <c r="R27" s="126">
        <f t="shared" ref="R27:R28" si="9">ROUND(O27,0)</f>
        <v>0</v>
      </c>
      <c r="S27" s="114"/>
      <c r="T27" s="114"/>
      <c r="U27" s="114"/>
      <c r="V27" s="114"/>
    </row>
    <row r="28" spans="1:22" s="13" customFormat="1" ht="60" customHeight="1" x14ac:dyDescent="0.3">
      <c r="A28" s="114"/>
      <c r="B28" s="416"/>
      <c r="C28" s="418"/>
      <c r="D28" s="416"/>
      <c r="E28" s="417"/>
      <c r="F28" s="417"/>
      <c r="G28" s="418"/>
      <c r="H28" s="435"/>
      <c r="I28" s="436"/>
      <c r="J28" s="436"/>
      <c r="K28" s="437"/>
      <c r="L28" s="131"/>
      <c r="M28" s="132"/>
      <c r="N28" s="381" t="e">
        <f t="shared" si="6"/>
        <v>#DIV/0!</v>
      </c>
      <c r="O28" s="124">
        <f t="shared" si="7"/>
        <v>0</v>
      </c>
      <c r="P28" s="133"/>
      <c r="Q28" s="129">
        <f t="shared" si="8"/>
        <v>0</v>
      </c>
      <c r="R28" s="126">
        <f t="shared" si="9"/>
        <v>0</v>
      </c>
      <c r="S28" s="114"/>
      <c r="T28" s="114"/>
      <c r="U28" s="114"/>
      <c r="V28" s="114"/>
    </row>
    <row r="29" spans="1:22"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row>
    <row r="30" spans="1:22"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row>
    <row r="31" spans="1:22"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14"/>
    </row>
    <row r="32" spans="1:22"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114"/>
    </row>
    <row r="33" spans="1:22"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114"/>
    </row>
    <row r="34" spans="1:22"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14"/>
    </row>
    <row r="35" spans="1:22"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row>
    <row r="36" spans="1:22"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row>
    <row r="37" spans="1:22"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Q14</f>
        <v>0</v>
      </c>
      <c r="S37" s="114"/>
      <c r="T37" s="114"/>
      <c r="U37" s="114"/>
      <c r="V37" s="114"/>
    </row>
    <row r="38" spans="1:22"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row>
    <row r="39" spans="1:22"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row>
    <row r="40" spans="1:22"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row>
    <row r="41" spans="1:22"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row>
    <row r="42" spans="1:22"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14"/>
    </row>
    <row r="43" spans="1:22"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84">
        <f>IF(B43="Sub Grantee",D43,0)</f>
        <v>0</v>
      </c>
      <c r="V43" s="114"/>
    </row>
    <row r="44" spans="1:22"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0">ROUND(N44*P44,0)</f>
        <v>0</v>
      </c>
      <c r="S44" s="114"/>
      <c r="T44" s="184">
        <f t="shared" ref="T44:T46" si="11">IF(B44="Sub Grantee",R44,0)</f>
        <v>0</v>
      </c>
      <c r="U44" s="184">
        <f t="shared" ref="U44:U46" si="12">IF(B44="Sub Grantee",D44,0)</f>
        <v>0</v>
      </c>
      <c r="V44" s="114"/>
    </row>
    <row r="45" spans="1:22"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0"/>
        <v>0</v>
      </c>
      <c r="S45" s="114"/>
      <c r="T45" s="184">
        <f t="shared" si="11"/>
        <v>0</v>
      </c>
      <c r="U45" s="184">
        <f t="shared" si="12"/>
        <v>0</v>
      </c>
      <c r="V45" s="114"/>
    </row>
    <row r="46" spans="1:22"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0"/>
        <v>0</v>
      </c>
      <c r="S46" s="114"/>
      <c r="T46" s="184">
        <f t="shared" si="11"/>
        <v>0</v>
      </c>
      <c r="U46" s="184">
        <f t="shared" si="12"/>
        <v>0</v>
      </c>
      <c r="V46" s="114"/>
    </row>
    <row r="47" spans="1:22"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14"/>
    </row>
    <row r="48" spans="1:22"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14"/>
    </row>
    <row r="49" spans="1:22"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14"/>
    </row>
    <row r="50" spans="1:22"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14"/>
    </row>
    <row r="51" spans="1:22"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14"/>
    </row>
    <row r="52" spans="1:22"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14"/>
    </row>
    <row r="53" spans="1:22"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14"/>
    </row>
    <row r="54" spans="1:22"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row>
    <row r="55" spans="1:22"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row>
    <row r="56" spans="1:22" s="13" customFormat="1" ht="33.75" customHeight="1" x14ac:dyDescent="0.3">
      <c r="A56" s="114"/>
      <c r="B56" s="403"/>
      <c r="C56" s="403"/>
      <c r="D56" s="403"/>
      <c r="E56" s="403"/>
      <c r="F56" s="403"/>
      <c r="G56" s="403"/>
      <c r="H56" s="403"/>
      <c r="I56" s="403"/>
      <c r="J56" s="403"/>
      <c r="K56" s="403"/>
      <c r="L56" s="403"/>
      <c r="M56" s="403"/>
      <c r="N56" s="269"/>
      <c r="O56" s="276"/>
      <c r="P56" s="268"/>
      <c r="Q56" s="187"/>
      <c r="R56" s="143">
        <f>ROUND(N56*P56,0)</f>
        <v>0</v>
      </c>
      <c r="S56" s="114"/>
      <c r="T56" s="184">
        <f>IF(B56="Yes",R56,0)</f>
        <v>0</v>
      </c>
      <c r="U56" s="114"/>
      <c r="V56" s="114"/>
    </row>
    <row r="57" spans="1:22" s="13" customFormat="1" ht="33.75" customHeight="1" x14ac:dyDescent="0.3">
      <c r="A57" s="114"/>
      <c r="B57" s="403"/>
      <c r="C57" s="403"/>
      <c r="D57" s="403"/>
      <c r="E57" s="403"/>
      <c r="F57" s="403"/>
      <c r="G57" s="403"/>
      <c r="H57" s="403"/>
      <c r="I57" s="403"/>
      <c r="J57" s="403"/>
      <c r="K57" s="403"/>
      <c r="L57" s="403"/>
      <c r="M57" s="403"/>
      <c r="N57" s="270"/>
      <c r="O57" s="276"/>
      <c r="P57" s="267"/>
      <c r="Q57" s="187"/>
      <c r="R57" s="143">
        <f t="shared" ref="R57:R58" si="13">ROUND(N57*P57,0)</f>
        <v>0</v>
      </c>
      <c r="S57" s="114"/>
      <c r="T57" s="184">
        <f t="shared" ref="T57:T58" si="14">IF(B57="Yes",R57,0)</f>
        <v>0</v>
      </c>
      <c r="U57" s="114"/>
      <c r="V57" s="114"/>
    </row>
    <row r="58" spans="1:22" s="13" customFormat="1" ht="33.75" customHeight="1" x14ac:dyDescent="0.3">
      <c r="A58" s="114"/>
      <c r="B58" s="403"/>
      <c r="C58" s="403"/>
      <c r="D58" s="403"/>
      <c r="E58" s="403"/>
      <c r="F58" s="403"/>
      <c r="G58" s="403"/>
      <c r="H58" s="403"/>
      <c r="I58" s="403"/>
      <c r="J58" s="403"/>
      <c r="K58" s="403"/>
      <c r="L58" s="403"/>
      <c r="M58" s="403"/>
      <c r="N58" s="270"/>
      <c r="O58" s="276"/>
      <c r="P58" s="268"/>
      <c r="Q58" s="187"/>
      <c r="R58" s="143">
        <f t="shared" si="13"/>
        <v>0</v>
      </c>
      <c r="S58" s="114"/>
      <c r="T58" s="184">
        <f t="shared" si="14"/>
        <v>0</v>
      </c>
      <c r="U58" s="114"/>
      <c r="V58" s="114"/>
    </row>
    <row r="59" spans="1:22"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row>
    <row r="60" spans="1:22"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14"/>
    </row>
    <row r="61" spans="1:22"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14"/>
    </row>
    <row r="62" spans="1:22"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14"/>
    </row>
    <row r="63" spans="1:22"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14"/>
    </row>
    <row r="64" spans="1:22"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14"/>
    </row>
    <row r="65" spans="1:23" ht="18" customHeight="1" x14ac:dyDescent="0.3">
      <c r="A65" s="114"/>
      <c r="B65" s="419" t="s">
        <v>83</v>
      </c>
      <c r="C65" s="420"/>
      <c r="D65" s="420"/>
      <c r="E65" s="420"/>
      <c r="F65" s="420"/>
      <c r="G65" s="420"/>
      <c r="H65" s="420"/>
      <c r="I65" s="420"/>
      <c r="J65" s="420"/>
      <c r="K65" s="420"/>
      <c r="L65" s="420"/>
      <c r="M65" s="420"/>
      <c r="N65" s="420"/>
      <c r="O65" s="420"/>
      <c r="P65" s="421"/>
      <c r="Q65" s="136"/>
      <c r="R65" s="128">
        <f>SUM(R62:R64)</f>
        <v>0</v>
      </c>
      <c r="S65" s="114"/>
      <c r="T65" s="157">
        <f>SUM(T62:T64)</f>
        <v>0</v>
      </c>
      <c r="U65" s="114"/>
      <c r="V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377"/>
      <c r="C67" s="378"/>
      <c r="D67" s="378"/>
      <c r="E67" s="378"/>
      <c r="F67" s="378"/>
      <c r="G67" s="378"/>
      <c r="H67" s="378"/>
      <c r="I67" s="378"/>
      <c r="J67" s="378"/>
      <c r="K67" s="378"/>
      <c r="L67" s="378"/>
      <c r="M67" s="378"/>
      <c r="N67" s="378"/>
      <c r="O67" s="378"/>
      <c r="P67" s="378"/>
      <c r="Q67" s="378"/>
      <c r="R67" s="347"/>
      <c r="S67" s="114"/>
      <c r="T67" s="114"/>
      <c r="U67" s="114"/>
      <c r="V67" s="114"/>
      <c r="W67" s="114"/>
    </row>
    <row r="68" spans="1:23" ht="15.75" customHeight="1" x14ac:dyDescent="0.3">
      <c r="A68" s="114"/>
      <c r="B68" s="379"/>
      <c r="C68" s="454" t="s">
        <v>534</v>
      </c>
      <c r="D68" s="454"/>
      <c r="E68" s="454"/>
      <c r="F68" s="454"/>
      <c r="G68" s="454"/>
      <c r="H68" s="372"/>
      <c r="I68" s="454" t="s">
        <v>535</v>
      </c>
      <c r="J68" s="454"/>
      <c r="K68" s="454"/>
      <c r="L68" s="454"/>
      <c r="M68" s="454"/>
      <c r="N68" s="500"/>
      <c r="O68" s="500"/>
      <c r="P68" s="500"/>
      <c r="Q68" s="350"/>
      <c r="R68" s="149"/>
      <c r="S68" s="114"/>
      <c r="T68" s="114"/>
      <c r="U68" s="114"/>
      <c r="V68" s="114"/>
      <c r="W68" s="114"/>
    </row>
    <row r="69" spans="1:23" ht="15.75" hidden="1" customHeight="1" x14ac:dyDescent="0.3">
      <c r="A69" s="114"/>
      <c r="B69" s="379"/>
      <c r="C69" s="341"/>
      <c r="D69" s="341"/>
      <c r="E69" s="341"/>
      <c r="F69" s="341"/>
      <c r="G69" s="345"/>
      <c r="H69" s="372"/>
      <c r="I69" s="454" t="s">
        <v>593</v>
      </c>
      <c r="J69" s="454"/>
      <c r="K69" s="454"/>
      <c r="L69" s="454"/>
      <c r="M69" s="454"/>
      <c r="N69" s="462">
        <f>R65+R59+R53+R47+R40+R34+R29+R24+R14-F95</f>
        <v>0</v>
      </c>
      <c r="O69" s="462"/>
      <c r="P69" s="462"/>
      <c r="Q69" s="350"/>
      <c r="R69" s="149"/>
      <c r="S69" s="114"/>
      <c r="T69" s="114"/>
      <c r="U69" s="114"/>
      <c r="V69" s="114"/>
      <c r="W69" s="114"/>
    </row>
    <row r="70" spans="1:23" ht="15.75" hidden="1" customHeight="1" x14ac:dyDescent="0.3">
      <c r="A70" s="114"/>
      <c r="B70" s="379" t="s">
        <v>140</v>
      </c>
      <c r="C70" s="341"/>
      <c r="D70" s="341"/>
      <c r="E70" s="341"/>
      <c r="F70" s="341"/>
      <c r="G70" s="345"/>
      <c r="H70" s="372"/>
      <c r="I70" s="380"/>
      <c r="J70" s="380"/>
      <c r="K70" s="380"/>
      <c r="L70" s="380"/>
      <c r="M70" s="380"/>
      <c r="N70" s="501">
        <f>(N68+1)*N69</f>
        <v>0</v>
      </c>
      <c r="O70" s="462"/>
      <c r="P70" s="462"/>
      <c r="Q70" s="350"/>
      <c r="R70" s="149"/>
      <c r="S70" s="114"/>
      <c r="T70" s="114"/>
      <c r="U70" s="114"/>
      <c r="V70" s="114"/>
      <c r="W70" s="114"/>
    </row>
    <row r="71" spans="1:23" ht="15.75" customHeight="1" x14ac:dyDescent="0.3">
      <c r="A71" s="114"/>
      <c r="B71" s="379"/>
      <c r="C71" s="454" t="s">
        <v>469</v>
      </c>
      <c r="D71" s="454"/>
      <c r="E71" s="454"/>
      <c r="F71" s="454"/>
      <c r="G71" s="346">
        <f>F90</f>
        <v>0</v>
      </c>
      <c r="H71" s="372"/>
      <c r="I71" s="454" t="s">
        <v>593</v>
      </c>
      <c r="J71" s="454"/>
      <c r="K71" s="454"/>
      <c r="L71" s="454"/>
      <c r="M71" s="454"/>
      <c r="N71" s="462">
        <f>(R79+R65+R59+R53+R47+R40+R34+R29+R24+R14)-F95</f>
        <v>0</v>
      </c>
      <c r="O71" s="462"/>
      <c r="P71" s="462"/>
      <c r="Q71" s="350"/>
      <c r="R71" s="149"/>
      <c r="S71" s="114"/>
      <c r="T71" s="114"/>
      <c r="U71" s="114"/>
      <c r="V71" s="114"/>
      <c r="W71" s="114"/>
    </row>
    <row r="72" spans="1:23" ht="15.75" customHeight="1" x14ac:dyDescent="0.3">
      <c r="A72" s="114"/>
      <c r="B72" s="379"/>
      <c r="C72" s="454" t="s">
        <v>536</v>
      </c>
      <c r="D72" s="454"/>
      <c r="E72" s="454"/>
      <c r="F72" s="454"/>
      <c r="G72" s="346">
        <f>F90+F91+F92+F93</f>
        <v>0</v>
      </c>
      <c r="H72" s="372"/>
      <c r="I72" s="454" t="s">
        <v>592</v>
      </c>
      <c r="J72" s="454"/>
      <c r="K72" s="454"/>
      <c r="L72" s="454"/>
      <c r="M72" s="454"/>
      <c r="N72" s="462">
        <f>'Indirect Cost Calculator'!D13</f>
        <v>0</v>
      </c>
      <c r="O72" s="462"/>
      <c r="P72" s="462"/>
      <c r="Q72" s="350"/>
      <c r="R72" s="149"/>
      <c r="S72" s="114"/>
      <c r="T72" s="114"/>
      <c r="U72" s="114"/>
      <c r="V72" s="114"/>
      <c r="W72" s="114"/>
    </row>
    <row r="73" spans="1:23" ht="15.75" customHeight="1" x14ac:dyDescent="0.3">
      <c r="A73" s="114"/>
      <c r="B73" s="379"/>
      <c r="C73" s="454" t="s">
        <v>470</v>
      </c>
      <c r="D73" s="454"/>
      <c r="E73" s="454"/>
      <c r="F73" s="454"/>
      <c r="G73" s="346">
        <f>F94</f>
        <v>0</v>
      </c>
      <c r="H73" s="372"/>
      <c r="I73" s="454" t="s">
        <v>137</v>
      </c>
      <c r="J73" s="454"/>
      <c r="K73" s="454"/>
      <c r="L73" s="454"/>
      <c r="M73" s="454"/>
      <c r="N73" s="462">
        <f>'Sub Indirect Cost Calculator'!D13</f>
        <v>0</v>
      </c>
      <c r="O73" s="462"/>
      <c r="P73" s="462"/>
      <c r="Q73" s="350"/>
      <c r="R73" s="149"/>
      <c r="S73" s="114"/>
      <c r="T73" s="114"/>
      <c r="U73" s="114"/>
      <c r="V73" s="114"/>
      <c r="W73" s="114"/>
    </row>
    <row r="74" spans="1:23" ht="16.5" customHeight="1" x14ac:dyDescent="0.3">
      <c r="A74" s="114"/>
      <c r="B74" s="379"/>
      <c r="C74" s="372"/>
      <c r="D74" s="460"/>
      <c r="E74" s="460"/>
      <c r="F74" s="460"/>
      <c r="G74" s="372"/>
      <c r="H74" s="372"/>
      <c r="I74" s="372"/>
      <c r="J74" s="372"/>
      <c r="K74" s="372"/>
      <c r="L74" s="372"/>
      <c r="M74" s="461"/>
      <c r="N74" s="461"/>
      <c r="O74" s="461"/>
      <c r="P74" s="461"/>
      <c r="Q74" s="461"/>
      <c r="R74" s="354" t="s">
        <v>55</v>
      </c>
      <c r="S74" s="114"/>
      <c r="T74" s="114"/>
      <c r="U74" s="114"/>
      <c r="V74" s="114"/>
      <c r="W74" s="114"/>
    </row>
    <row r="75" spans="1:23" x14ac:dyDescent="0.3">
      <c r="A75" s="114"/>
      <c r="B75" s="343"/>
      <c r="C75" s="463"/>
      <c r="D75" s="463"/>
      <c r="E75" s="463"/>
      <c r="F75" s="370"/>
      <c r="G75" s="370"/>
      <c r="H75" s="370"/>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160"/>
      <c r="S76" s="114"/>
      <c r="T76" s="114"/>
      <c r="U76" s="114"/>
      <c r="V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159" t="s">
        <v>55</v>
      </c>
      <c r="S77" s="114"/>
      <c r="T77" s="114"/>
      <c r="U77" s="114"/>
      <c r="V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R79+R75+R65+R59+R53+R47+R40+R34+R29+R24+R14</f>
        <v>0</v>
      </c>
      <c r="S80" s="114"/>
      <c r="T80" s="79"/>
      <c r="U80" s="80"/>
      <c r="V80" s="114"/>
    </row>
    <row r="81" spans="1:22"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80">
        <f>T59</f>
        <v>0</v>
      </c>
      <c r="V81" s="114"/>
    </row>
    <row r="82" spans="1:22"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row>
    <row r="85" spans="1:22" hidden="1" x14ac:dyDescent="0.3"/>
    <row r="86" spans="1:22" hidden="1" x14ac:dyDescent="0.3"/>
    <row r="87" spans="1:22" hidden="1" x14ac:dyDescent="0.3"/>
    <row r="88" spans="1:22" hidden="1" x14ac:dyDescent="0.3">
      <c r="C88" s="285" t="s">
        <v>475</v>
      </c>
      <c r="D88" s="285"/>
      <c r="E88" s="286"/>
      <c r="F88" s="287"/>
    </row>
    <row r="89" spans="1:22" hidden="1" x14ac:dyDescent="0.3">
      <c r="C89" s="285" t="s">
        <v>469</v>
      </c>
      <c r="D89" s="285"/>
      <c r="E89" s="286"/>
      <c r="F89" s="288">
        <f>R34</f>
        <v>0</v>
      </c>
    </row>
    <row r="90" spans="1:22" hidden="1" x14ac:dyDescent="0.3">
      <c r="C90" s="285" t="s">
        <v>471</v>
      </c>
      <c r="D90" s="285"/>
      <c r="E90" s="286">
        <f>R43</f>
        <v>0</v>
      </c>
      <c r="F90" s="287">
        <f>IF(E90&gt;25000,(E90-25000),0)</f>
        <v>0</v>
      </c>
    </row>
    <row r="91" spans="1:22" hidden="1" x14ac:dyDescent="0.3">
      <c r="C91" s="285" t="s">
        <v>472</v>
      </c>
      <c r="D91" s="285"/>
      <c r="E91" s="286">
        <f>R44</f>
        <v>0</v>
      </c>
      <c r="F91" s="287">
        <f>IF(E91&gt;25000,(E91-25000),0)</f>
        <v>0</v>
      </c>
    </row>
    <row r="92" spans="1:22" hidden="1" x14ac:dyDescent="0.3">
      <c r="C92" s="285" t="s">
        <v>473</v>
      </c>
      <c r="D92" s="285"/>
      <c r="E92" s="286">
        <f>R45</f>
        <v>0</v>
      </c>
      <c r="F92" s="287">
        <f>IF(E92&gt;25000,(E92-25000),0)</f>
        <v>0</v>
      </c>
    </row>
    <row r="93" spans="1:22" hidden="1" x14ac:dyDescent="0.3">
      <c r="C93" s="285" t="s">
        <v>474</v>
      </c>
      <c r="D93" s="285"/>
      <c r="E93" s="286">
        <f>R46</f>
        <v>0</v>
      </c>
      <c r="F93" s="287">
        <f>IF(E93&gt;25000,(E93-25000),0)</f>
        <v>0</v>
      </c>
    </row>
    <row r="94" spans="1:22" hidden="1" x14ac:dyDescent="0.3">
      <c r="C94" s="285" t="s">
        <v>470</v>
      </c>
      <c r="D94" s="285"/>
      <c r="E94" s="286"/>
      <c r="F94" s="288">
        <f>R79</f>
        <v>0</v>
      </c>
    </row>
    <row r="95" spans="1:22" hidden="1" x14ac:dyDescent="0.3">
      <c r="F95" s="289">
        <f>SUM(F89:F94)</f>
        <v>0</v>
      </c>
    </row>
    <row r="96" spans="1:22" hidden="1" x14ac:dyDescent="0.3"/>
  </sheetData>
  <sheetProtection algorithmName="SHA-512" hashValue="z1FNuhCBX5rKFgY3xKtzlgNSWYdmsmv0hSc/QysJXNKOVEVWRaZDoKhX/t6fmD96sabpq9M6U8PBbCJZdHFhmg==" saltValue="kleM4461/imxQI6FufRTag==" spinCount="100000" sheet="1" formatCells="0" formatRows="0" insertRows="0" deleteRows="0" selectLockedCells="1"/>
  <mergeCells count="137">
    <mergeCell ref="I75:Q75"/>
    <mergeCell ref="I72:M72"/>
    <mergeCell ref="N72:P72"/>
    <mergeCell ref="B65:P65"/>
    <mergeCell ref="B66:R66"/>
    <mergeCell ref="C68:G68"/>
    <mergeCell ref="I68:M68"/>
    <mergeCell ref="N68:P68"/>
    <mergeCell ref="I69:M69"/>
    <mergeCell ref="N69:P69"/>
    <mergeCell ref="N70:P70"/>
    <mergeCell ref="C71:F71"/>
    <mergeCell ref="B11:C11"/>
    <mergeCell ref="D11:G11"/>
    <mergeCell ref="B12:C12"/>
    <mergeCell ref="D12:G12"/>
    <mergeCell ref="B13:C13"/>
    <mergeCell ref="D13:G13"/>
    <mergeCell ref="B2:R2"/>
    <mergeCell ref="B3:R3"/>
    <mergeCell ref="B7:C7"/>
    <mergeCell ref="B9:R9"/>
    <mergeCell ref="B10:C10"/>
    <mergeCell ref="D10:G10"/>
    <mergeCell ref="B5:C5"/>
    <mergeCell ref="B18:C18"/>
    <mergeCell ref="D18:G18"/>
    <mergeCell ref="B19:C19"/>
    <mergeCell ref="D19:G19"/>
    <mergeCell ref="B20:C20"/>
    <mergeCell ref="D20:G20"/>
    <mergeCell ref="B14:P14"/>
    <mergeCell ref="B15:R15"/>
    <mergeCell ref="B16:C16"/>
    <mergeCell ref="D16:G16"/>
    <mergeCell ref="B17:C17"/>
    <mergeCell ref="D17:G17"/>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32:C32"/>
    <mergeCell ref="D32:P32"/>
    <mergeCell ref="B33:C33"/>
    <mergeCell ref="D33:P33"/>
    <mergeCell ref="B34:Q34"/>
    <mergeCell ref="B35:R35"/>
    <mergeCell ref="B28:C28"/>
    <mergeCell ref="D28:G28"/>
    <mergeCell ref="H28:K28"/>
    <mergeCell ref="B29:P29"/>
    <mergeCell ref="B30:R30"/>
    <mergeCell ref="B31:C31"/>
    <mergeCell ref="D31:P31"/>
    <mergeCell ref="B39:C39"/>
    <mergeCell ref="D39:Q39"/>
    <mergeCell ref="B40:Q40"/>
    <mergeCell ref="B41:R41"/>
    <mergeCell ref="B42:C42"/>
    <mergeCell ref="D42:E42"/>
    <mergeCell ref="F42:M42"/>
    <mergeCell ref="B36:C36"/>
    <mergeCell ref="D36:Q36"/>
    <mergeCell ref="B37:C37"/>
    <mergeCell ref="D37:Q37"/>
    <mergeCell ref="B38:C38"/>
    <mergeCell ref="D38:Q38"/>
    <mergeCell ref="B45:C45"/>
    <mergeCell ref="D45:E45"/>
    <mergeCell ref="F45:M45"/>
    <mergeCell ref="B46:C46"/>
    <mergeCell ref="D46:E46"/>
    <mergeCell ref="F46:M46"/>
    <mergeCell ref="B43:C43"/>
    <mergeCell ref="D43:E43"/>
    <mergeCell ref="F43:M43"/>
    <mergeCell ref="B44:C44"/>
    <mergeCell ref="D44:E44"/>
    <mergeCell ref="F44:M44"/>
    <mergeCell ref="B51:C51"/>
    <mergeCell ref="D51:Q51"/>
    <mergeCell ref="B52:C52"/>
    <mergeCell ref="D52:Q52"/>
    <mergeCell ref="B53:Q53"/>
    <mergeCell ref="B54:R54"/>
    <mergeCell ref="B47:Q47"/>
    <mergeCell ref="B48:R48"/>
    <mergeCell ref="B49:C49"/>
    <mergeCell ref="D49:Q49"/>
    <mergeCell ref="B50:C50"/>
    <mergeCell ref="D50:Q50"/>
    <mergeCell ref="B57:C57"/>
    <mergeCell ref="D57:E57"/>
    <mergeCell ref="F57:M57"/>
    <mergeCell ref="B58:C58"/>
    <mergeCell ref="D58:E58"/>
    <mergeCell ref="F58:M58"/>
    <mergeCell ref="B55:C55"/>
    <mergeCell ref="D55:E55"/>
    <mergeCell ref="F55:M55"/>
    <mergeCell ref="B56:C56"/>
    <mergeCell ref="D56:E56"/>
    <mergeCell ref="F56:M56"/>
    <mergeCell ref="B64:C64"/>
    <mergeCell ref="D64:Q64"/>
    <mergeCell ref="B59:P59"/>
    <mergeCell ref="B60:R60"/>
    <mergeCell ref="B61:C61"/>
    <mergeCell ref="D61:Q61"/>
    <mergeCell ref="B62:C62"/>
    <mergeCell ref="D62:Q62"/>
    <mergeCell ref="B80:Q80"/>
    <mergeCell ref="B76:Q76"/>
    <mergeCell ref="B77:Q77"/>
    <mergeCell ref="B78:Q78"/>
    <mergeCell ref="B79:Q79"/>
    <mergeCell ref="B63:C63"/>
    <mergeCell ref="D63:Q63"/>
    <mergeCell ref="I71:M71"/>
    <mergeCell ref="N71:P71"/>
    <mergeCell ref="C72:F72"/>
    <mergeCell ref="C73:F73"/>
    <mergeCell ref="I73:M73"/>
    <mergeCell ref="N73:P73"/>
    <mergeCell ref="D74:F74"/>
    <mergeCell ref="M74:Q74"/>
    <mergeCell ref="C75:E75"/>
  </mergeCells>
  <conditionalFormatting sqref="R80">
    <cfRule type="cellIs" dxfId="59" priority="2" operator="notEqual">
      <formula>$D$5</formula>
    </cfRule>
  </conditionalFormatting>
  <conditionalFormatting sqref="R75">
    <cfRule type="cellIs" dxfId="58"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700-000000000000}">
          <x14:formula1>
            <xm:f>'DROP-DOWNS'!$L$2:$L$3</xm:f>
          </x14:formula1>
          <xm:sqref>B56:C58</xm:sqref>
        </x14:dataValidation>
        <x14:dataValidation type="list" allowBlank="1" showInputMessage="1" showErrorMessage="1" xr:uid="{00000000-0002-0000-0700-000001000000}">
          <x14:formula1>
            <xm:f>'DROP-DOWNS'!$J$2:$J$3</xm:f>
          </x14:formula1>
          <xm:sqref>B43:C46</xm:sqref>
        </x14:dataValidation>
        <x14:dataValidation type="list" allowBlank="1" showInputMessage="1" showErrorMessage="1" xr:uid="{00000000-0002-0000-0700-000002000000}">
          <x14:formula1>
            <xm:f>' Budget'!$T$47:$T$50</xm:f>
          </x14:formula1>
          <xm:sqref>D5</xm:sqref>
        </x14:dataValidation>
        <x14:dataValidation type="list" allowBlank="1" showInputMessage="1" showErrorMessage="1" xr:uid="{00000000-0002-0000-0700-000003000000}">
          <x14:formula1>
            <xm:f>' Budget'!$U$47:$U$50</xm:f>
          </x14:formula1>
          <xm:sqref>B2:R2</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79998168889431442"/>
  </sheetPr>
  <dimension ref="A1:W95"/>
  <sheetViews>
    <sheetView showGridLines="0" zoomScale="80" zoomScaleNormal="80" zoomScaleSheetLayoutView="9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1" width="20.7109375" hidden="1" customWidth="1"/>
    <col min="22" max="22" width="4.28515625" hidden="1" customWidth="1"/>
  </cols>
  <sheetData>
    <row r="1" spans="1:22" x14ac:dyDescent="0.3">
      <c r="A1" s="114"/>
      <c r="B1" s="114"/>
      <c r="C1" s="114"/>
      <c r="D1" s="114"/>
      <c r="E1" s="114"/>
      <c r="F1" s="114"/>
      <c r="G1" s="114"/>
      <c r="H1" s="114"/>
      <c r="I1" s="114"/>
      <c r="J1" s="114"/>
      <c r="K1" s="114"/>
      <c r="L1" s="114"/>
      <c r="M1" s="114"/>
      <c r="N1" s="114"/>
      <c r="O1" s="114"/>
      <c r="P1" s="114"/>
      <c r="Q1" s="114"/>
      <c r="R1" s="114"/>
      <c r="S1" s="114"/>
      <c r="T1" s="114"/>
      <c r="U1" s="114"/>
      <c r="V1" s="114"/>
    </row>
    <row r="2" spans="1:22" ht="29.45" customHeight="1" x14ac:dyDescent="0.3">
      <c r="A2" s="114"/>
      <c r="B2" s="496"/>
      <c r="C2" s="497"/>
      <c r="D2" s="497"/>
      <c r="E2" s="497"/>
      <c r="F2" s="497"/>
      <c r="G2" s="497"/>
      <c r="H2" s="497"/>
      <c r="I2" s="497"/>
      <c r="J2" s="497"/>
      <c r="K2" s="497"/>
      <c r="L2" s="497"/>
      <c r="M2" s="497"/>
      <c r="N2" s="497"/>
      <c r="O2" s="497"/>
      <c r="P2" s="497"/>
      <c r="Q2" s="497"/>
      <c r="R2" s="498"/>
      <c r="S2" s="114"/>
      <c r="T2" s="114"/>
      <c r="U2" s="114"/>
      <c r="V2" s="114"/>
    </row>
    <row r="3" spans="1:22" ht="29.45" customHeight="1" x14ac:dyDescent="0.3">
      <c r="A3" s="114"/>
      <c r="B3" s="407" t="s">
        <v>594</v>
      </c>
      <c r="C3" s="408"/>
      <c r="D3" s="408"/>
      <c r="E3" s="408"/>
      <c r="F3" s="408"/>
      <c r="G3" s="408"/>
      <c r="H3" s="408"/>
      <c r="I3" s="408"/>
      <c r="J3" s="408"/>
      <c r="K3" s="408"/>
      <c r="L3" s="408"/>
      <c r="M3" s="408"/>
      <c r="N3" s="408"/>
      <c r="O3" s="408"/>
      <c r="P3" s="408"/>
      <c r="Q3" s="408"/>
      <c r="R3" s="409"/>
      <c r="S3" s="114"/>
      <c r="T3" s="114"/>
      <c r="U3" s="114"/>
      <c r="V3" s="114"/>
    </row>
    <row r="4" spans="1:22"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row>
    <row r="5" spans="1:22" ht="21" customHeight="1" x14ac:dyDescent="0.3">
      <c r="A5" s="114"/>
      <c r="B5" s="499" t="s">
        <v>383</v>
      </c>
      <c r="C5" s="499"/>
      <c r="D5" s="190"/>
      <c r="E5" s="114"/>
      <c r="F5" s="114"/>
      <c r="G5" s="114"/>
      <c r="H5" s="114"/>
      <c r="I5" s="114"/>
      <c r="J5" s="114"/>
      <c r="K5" s="114"/>
      <c r="L5" s="114"/>
      <c r="M5" s="114"/>
      <c r="N5" s="114"/>
      <c r="O5" s="114"/>
      <c r="P5" s="114"/>
      <c r="Q5" s="114"/>
      <c r="R5" s="114"/>
      <c r="S5" s="114"/>
      <c r="T5" s="114"/>
      <c r="U5" s="114"/>
    </row>
    <row r="6" spans="1:22"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row>
    <row r="7" spans="1:22" x14ac:dyDescent="0.3">
      <c r="A7" s="114"/>
      <c r="B7" s="410" t="s">
        <v>120</v>
      </c>
      <c r="C7" s="410"/>
      <c r="D7" s="275">
        <v>1950</v>
      </c>
      <c r="E7" s="114"/>
      <c r="F7" s="114"/>
      <c r="G7" s="114"/>
      <c r="H7" s="114"/>
      <c r="I7" s="114"/>
      <c r="J7" s="114"/>
      <c r="K7" s="114"/>
      <c r="L7" s="114"/>
      <c r="M7" s="114"/>
      <c r="N7" s="114"/>
      <c r="O7" s="114"/>
      <c r="P7" s="114"/>
      <c r="Q7" s="114"/>
      <c r="R7" s="114"/>
      <c r="S7" s="114"/>
      <c r="T7" s="114"/>
      <c r="U7" s="114"/>
      <c r="V7" s="114"/>
    </row>
    <row r="8" spans="1:22" ht="9" customHeight="1" x14ac:dyDescent="0.3">
      <c r="A8" s="114"/>
      <c r="B8" s="114"/>
      <c r="C8" s="114"/>
      <c r="D8" s="114"/>
      <c r="E8" s="114"/>
      <c r="F8" s="114"/>
      <c r="G8" s="114"/>
      <c r="H8" s="114"/>
      <c r="I8" s="114"/>
      <c r="J8" s="114"/>
      <c r="K8" s="114"/>
      <c r="L8" s="114"/>
      <c r="M8" s="114"/>
      <c r="N8" s="114"/>
      <c r="O8" s="114"/>
      <c r="P8" s="114"/>
      <c r="Q8" s="114"/>
      <c r="R8" s="114"/>
      <c r="S8" s="114"/>
      <c r="T8" s="114"/>
      <c r="U8" s="114"/>
      <c r="V8" s="114"/>
    </row>
    <row r="9" spans="1:22"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row>
    <row r="10" spans="1:22" ht="42.75" x14ac:dyDescent="0.3">
      <c r="A10" s="114"/>
      <c r="B10" s="425" t="s">
        <v>46</v>
      </c>
      <c r="C10" s="426"/>
      <c r="D10" s="425" t="s">
        <v>47</v>
      </c>
      <c r="E10" s="427"/>
      <c r="F10" s="427"/>
      <c r="G10" s="426"/>
      <c r="H10" s="376" t="s">
        <v>115</v>
      </c>
      <c r="I10" s="376" t="s">
        <v>117</v>
      </c>
      <c r="J10" s="376" t="s">
        <v>118</v>
      </c>
      <c r="K10" s="376"/>
      <c r="L10" s="375" t="s">
        <v>48</v>
      </c>
      <c r="M10" s="375" t="s">
        <v>49</v>
      </c>
      <c r="N10" s="375" t="s">
        <v>1</v>
      </c>
      <c r="O10" s="375" t="s">
        <v>76</v>
      </c>
      <c r="P10" s="375" t="s">
        <v>4</v>
      </c>
      <c r="Q10" s="375" t="s">
        <v>119</v>
      </c>
      <c r="R10" s="375" t="s">
        <v>50</v>
      </c>
      <c r="S10" s="114"/>
      <c r="T10" s="114"/>
      <c r="U10" s="114"/>
      <c r="V10" s="114"/>
    </row>
    <row r="11" spans="1:22" s="13" customFormat="1" ht="78.599999999999994" customHeight="1" x14ac:dyDescent="0.3">
      <c r="A11" s="114"/>
      <c r="B11" s="414"/>
      <c r="C11" s="415"/>
      <c r="D11" s="416"/>
      <c r="E11" s="417"/>
      <c r="F11" s="417"/>
      <c r="G11" s="418"/>
      <c r="H11" s="374"/>
      <c r="I11" s="374"/>
      <c r="J11" s="374"/>
      <c r="K11" s="376"/>
      <c r="L11" s="121"/>
      <c r="M11" s="122"/>
      <c r="N11" s="381">
        <f t="shared" ref="N11:N13" si="0">L11/$D$7</f>
        <v>0</v>
      </c>
      <c r="O11" s="124">
        <f>L11*M11</f>
        <v>0</v>
      </c>
      <c r="P11" s="125"/>
      <c r="Q11" s="124">
        <f>O11*P11</f>
        <v>0</v>
      </c>
      <c r="R11" s="126">
        <f>ROUND(O11,0)</f>
        <v>0</v>
      </c>
      <c r="S11" s="114"/>
      <c r="T11" s="114"/>
      <c r="U11" s="114"/>
      <c r="V11" s="114"/>
    </row>
    <row r="12" spans="1:22" s="13" customFormat="1" ht="78.599999999999994" customHeight="1" x14ac:dyDescent="0.3">
      <c r="A12" s="114"/>
      <c r="B12" s="414"/>
      <c r="C12" s="415"/>
      <c r="D12" s="416"/>
      <c r="E12" s="417"/>
      <c r="F12" s="417"/>
      <c r="G12" s="418"/>
      <c r="H12" s="374"/>
      <c r="I12" s="374"/>
      <c r="J12" s="374"/>
      <c r="K12" s="376"/>
      <c r="L12" s="121"/>
      <c r="M12" s="122"/>
      <c r="N12" s="381">
        <f t="shared" si="0"/>
        <v>0</v>
      </c>
      <c r="O12" s="124">
        <f>L12*M12</f>
        <v>0</v>
      </c>
      <c r="P12" s="125"/>
      <c r="Q12" s="124">
        <f>O12*P12</f>
        <v>0</v>
      </c>
      <c r="R12" s="126">
        <f t="shared" ref="R12:R13" si="1">ROUND(O12,0)</f>
        <v>0</v>
      </c>
      <c r="S12" s="114"/>
      <c r="T12" s="114"/>
      <c r="U12" s="114"/>
      <c r="V12" s="114"/>
    </row>
    <row r="13" spans="1:22" s="13" customFormat="1" ht="78.599999999999994" customHeight="1" x14ac:dyDescent="0.3">
      <c r="A13" s="114"/>
      <c r="B13" s="414"/>
      <c r="C13" s="415"/>
      <c r="D13" s="416"/>
      <c r="E13" s="417"/>
      <c r="F13" s="417"/>
      <c r="G13" s="418"/>
      <c r="H13" s="374"/>
      <c r="I13" s="374"/>
      <c r="J13" s="374"/>
      <c r="K13" s="376"/>
      <c r="L13" s="121"/>
      <c r="M13" s="122"/>
      <c r="N13" s="381">
        <f t="shared" si="0"/>
        <v>0</v>
      </c>
      <c r="O13" s="124">
        <f>L13*M13</f>
        <v>0</v>
      </c>
      <c r="P13" s="125"/>
      <c r="Q13" s="124">
        <f>O13*P13</f>
        <v>0</v>
      </c>
      <c r="R13" s="126">
        <f t="shared" si="1"/>
        <v>0</v>
      </c>
      <c r="S13" s="114"/>
      <c r="T13" s="114"/>
      <c r="U13" s="114"/>
      <c r="V13" s="114"/>
    </row>
    <row r="14" spans="1:22"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row>
    <row r="15" spans="1:22"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114"/>
      <c r="V15" s="114"/>
    </row>
    <row r="16" spans="1:22" ht="66" customHeight="1" x14ac:dyDescent="0.3">
      <c r="A16" s="114"/>
      <c r="B16" s="425" t="s">
        <v>46</v>
      </c>
      <c r="C16" s="426"/>
      <c r="D16" s="422" t="s">
        <v>52</v>
      </c>
      <c r="E16" s="423"/>
      <c r="F16" s="423"/>
      <c r="G16" s="424"/>
      <c r="H16" s="375" t="s">
        <v>115</v>
      </c>
      <c r="I16" s="376" t="s">
        <v>117</v>
      </c>
      <c r="J16" s="376" t="s">
        <v>118</v>
      </c>
      <c r="K16" s="170" t="s">
        <v>116</v>
      </c>
      <c r="L16" s="375" t="s">
        <v>48</v>
      </c>
      <c r="M16" s="375" t="s">
        <v>49</v>
      </c>
      <c r="N16" s="375" t="s">
        <v>1</v>
      </c>
      <c r="O16" s="375" t="s">
        <v>76</v>
      </c>
      <c r="P16" s="375" t="s">
        <v>4</v>
      </c>
      <c r="Q16" s="375" t="s">
        <v>36</v>
      </c>
      <c r="R16" s="375" t="s">
        <v>121</v>
      </c>
      <c r="S16" s="114"/>
      <c r="T16" s="114"/>
      <c r="U16" s="114"/>
      <c r="V16" s="114"/>
    </row>
    <row r="17" spans="1:22" s="13" customFormat="1" ht="60" customHeight="1" x14ac:dyDescent="0.3">
      <c r="A17" s="114"/>
      <c r="B17" s="414" t="s">
        <v>590</v>
      </c>
      <c r="C17" s="415"/>
      <c r="D17" s="416"/>
      <c r="E17" s="417"/>
      <c r="F17" s="417"/>
      <c r="G17" s="418"/>
      <c r="H17" s="374"/>
      <c r="I17" s="374"/>
      <c r="J17" s="374"/>
      <c r="K17" s="374"/>
      <c r="L17" s="121"/>
      <c r="M17" s="122"/>
      <c r="N17" s="381">
        <f t="shared" ref="N17:N23" si="2">L17/$D$7</f>
        <v>0</v>
      </c>
      <c r="O17" s="124">
        <f t="shared" ref="O17:O23" si="3">L17*M17</f>
        <v>0</v>
      </c>
      <c r="P17" s="125"/>
      <c r="Q17" s="129">
        <f t="shared" ref="Q17:Q23" si="4">O17*P17</f>
        <v>0</v>
      </c>
      <c r="R17" s="126">
        <f t="shared" ref="R17:R23" si="5">ROUND(O17,0)</f>
        <v>0</v>
      </c>
      <c r="S17" s="114"/>
      <c r="T17" s="114"/>
      <c r="U17" s="114"/>
      <c r="V17" s="114"/>
    </row>
    <row r="18" spans="1:22" s="13" customFormat="1" ht="60" customHeight="1" x14ac:dyDescent="0.3">
      <c r="A18" s="114"/>
      <c r="B18" s="414" t="s">
        <v>591</v>
      </c>
      <c r="C18" s="415"/>
      <c r="D18" s="416"/>
      <c r="E18" s="417"/>
      <c r="F18" s="417"/>
      <c r="G18" s="418"/>
      <c r="H18" s="374"/>
      <c r="I18" s="374"/>
      <c r="J18" s="374"/>
      <c r="K18" s="374"/>
      <c r="L18" s="121"/>
      <c r="M18" s="122"/>
      <c r="N18" s="381">
        <f t="shared" si="2"/>
        <v>0</v>
      </c>
      <c r="O18" s="124">
        <f t="shared" si="3"/>
        <v>0</v>
      </c>
      <c r="P18" s="125"/>
      <c r="Q18" s="129">
        <f t="shared" si="4"/>
        <v>0</v>
      </c>
      <c r="R18" s="126">
        <f t="shared" si="5"/>
        <v>0</v>
      </c>
      <c r="S18" s="114"/>
      <c r="T18" s="114"/>
      <c r="U18" s="114"/>
      <c r="V18" s="114"/>
    </row>
    <row r="19" spans="1:22" s="13" customFormat="1" ht="60" customHeight="1" x14ac:dyDescent="0.3">
      <c r="A19" s="114"/>
      <c r="B19" s="414"/>
      <c r="C19" s="415"/>
      <c r="D19" s="416"/>
      <c r="E19" s="417"/>
      <c r="F19" s="417"/>
      <c r="G19" s="418"/>
      <c r="H19" s="374"/>
      <c r="I19" s="374"/>
      <c r="J19" s="374"/>
      <c r="K19" s="374"/>
      <c r="L19" s="121"/>
      <c r="M19" s="122"/>
      <c r="N19" s="381">
        <f t="shared" si="2"/>
        <v>0</v>
      </c>
      <c r="O19" s="124">
        <f t="shared" si="3"/>
        <v>0</v>
      </c>
      <c r="P19" s="125"/>
      <c r="Q19" s="129">
        <f t="shared" si="4"/>
        <v>0</v>
      </c>
      <c r="R19" s="126">
        <f t="shared" si="5"/>
        <v>0</v>
      </c>
      <c r="S19" s="114"/>
      <c r="T19" s="114"/>
      <c r="U19" s="114"/>
      <c r="V19" s="114"/>
    </row>
    <row r="20" spans="1:22" s="13" customFormat="1" ht="60" customHeight="1" x14ac:dyDescent="0.3">
      <c r="A20" s="114"/>
      <c r="B20" s="414"/>
      <c r="C20" s="415"/>
      <c r="D20" s="416"/>
      <c r="E20" s="417"/>
      <c r="F20" s="417"/>
      <c r="G20" s="418"/>
      <c r="H20" s="374"/>
      <c r="I20" s="374"/>
      <c r="J20" s="374"/>
      <c r="K20" s="374"/>
      <c r="L20" s="121"/>
      <c r="M20" s="122"/>
      <c r="N20" s="381">
        <f t="shared" si="2"/>
        <v>0</v>
      </c>
      <c r="O20" s="124">
        <f t="shared" si="3"/>
        <v>0</v>
      </c>
      <c r="P20" s="125"/>
      <c r="Q20" s="129">
        <f t="shared" si="4"/>
        <v>0</v>
      </c>
      <c r="R20" s="126">
        <f t="shared" si="5"/>
        <v>0</v>
      </c>
      <c r="S20" s="114"/>
      <c r="T20" s="114"/>
      <c r="U20" s="114"/>
      <c r="V20" s="114"/>
    </row>
    <row r="21" spans="1:22" s="13" customFormat="1" ht="60" customHeight="1" x14ac:dyDescent="0.3">
      <c r="A21" s="114"/>
      <c r="B21" s="414"/>
      <c r="C21" s="415"/>
      <c r="D21" s="416"/>
      <c r="E21" s="417"/>
      <c r="F21" s="417"/>
      <c r="G21" s="418"/>
      <c r="H21" s="374"/>
      <c r="I21" s="374"/>
      <c r="J21" s="374"/>
      <c r="K21" s="374"/>
      <c r="L21" s="121"/>
      <c r="M21" s="122"/>
      <c r="N21" s="381">
        <f t="shared" si="2"/>
        <v>0</v>
      </c>
      <c r="O21" s="124">
        <f t="shared" si="3"/>
        <v>0</v>
      </c>
      <c r="P21" s="125"/>
      <c r="Q21" s="129">
        <f t="shared" si="4"/>
        <v>0</v>
      </c>
      <c r="R21" s="126">
        <f t="shared" si="5"/>
        <v>0</v>
      </c>
      <c r="S21" s="114"/>
      <c r="T21" s="114"/>
      <c r="U21" s="114"/>
      <c r="V21" s="114"/>
    </row>
    <row r="22" spans="1:22" s="13" customFormat="1" ht="60" customHeight="1" x14ac:dyDescent="0.3">
      <c r="A22" s="114"/>
      <c r="B22" s="414"/>
      <c r="C22" s="415"/>
      <c r="D22" s="416"/>
      <c r="E22" s="417"/>
      <c r="F22" s="417"/>
      <c r="G22" s="418"/>
      <c r="H22" s="374"/>
      <c r="I22" s="374"/>
      <c r="J22" s="374"/>
      <c r="K22" s="374"/>
      <c r="L22" s="121"/>
      <c r="M22" s="122"/>
      <c r="N22" s="381">
        <f t="shared" si="2"/>
        <v>0</v>
      </c>
      <c r="O22" s="124">
        <f t="shared" si="3"/>
        <v>0</v>
      </c>
      <c r="P22" s="125"/>
      <c r="Q22" s="129">
        <f t="shared" si="4"/>
        <v>0</v>
      </c>
      <c r="R22" s="126">
        <f t="shared" si="5"/>
        <v>0</v>
      </c>
      <c r="S22" s="114"/>
      <c r="T22" s="114"/>
      <c r="U22" s="114"/>
      <c r="V22" s="114"/>
    </row>
    <row r="23" spans="1:22" s="13" customFormat="1" ht="60" customHeight="1" x14ac:dyDescent="0.3">
      <c r="A23" s="114"/>
      <c r="B23" s="414"/>
      <c r="C23" s="415"/>
      <c r="D23" s="416"/>
      <c r="E23" s="417"/>
      <c r="F23" s="417"/>
      <c r="G23" s="418"/>
      <c r="H23" s="374"/>
      <c r="I23" s="374"/>
      <c r="J23" s="374"/>
      <c r="K23" s="374"/>
      <c r="L23" s="121"/>
      <c r="M23" s="122"/>
      <c r="N23" s="381">
        <f t="shared" si="2"/>
        <v>0</v>
      </c>
      <c r="O23" s="124">
        <f t="shared" si="3"/>
        <v>0</v>
      </c>
      <c r="P23" s="125"/>
      <c r="Q23" s="129">
        <f t="shared" si="4"/>
        <v>0</v>
      </c>
      <c r="R23" s="126">
        <f t="shared" si="5"/>
        <v>0</v>
      </c>
      <c r="S23" s="114"/>
      <c r="T23" s="114"/>
      <c r="U23" s="114"/>
      <c r="V23" s="114"/>
    </row>
    <row r="24" spans="1:22"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14"/>
      <c r="V24" s="114"/>
    </row>
    <row r="25" spans="1:22"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row>
    <row r="26" spans="1:22" ht="49.5" customHeight="1" x14ac:dyDescent="0.3">
      <c r="A26" s="114"/>
      <c r="B26" s="425" t="s">
        <v>46</v>
      </c>
      <c r="C26" s="426"/>
      <c r="D26" s="425" t="s">
        <v>47</v>
      </c>
      <c r="E26" s="427"/>
      <c r="F26" s="427"/>
      <c r="G26" s="427"/>
      <c r="H26" s="425"/>
      <c r="I26" s="427"/>
      <c r="J26" s="427"/>
      <c r="K26" s="426"/>
      <c r="L26" s="375" t="s">
        <v>48</v>
      </c>
      <c r="M26" s="375" t="s">
        <v>49</v>
      </c>
      <c r="N26" s="375" t="s">
        <v>1</v>
      </c>
      <c r="O26" s="375" t="s">
        <v>76</v>
      </c>
      <c r="P26" s="375" t="s">
        <v>4</v>
      </c>
      <c r="Q26" s="375" t="s">
        <v>36</v>
      </c>
      <c r="R26" s="375" t="s">
        <v>50</v>
      </c>
      <c r="S26" s="114"/>
      <c r="T26" s="114"/>
      <c r="U26" s="114"/>
      <c r="V26" s="114"/>
    </row>
    <row r="27" spans="1:22" s="13" customFormat="1" ht="60" customHeight="1" x14ac:dyDescent="0.3">
      <c r="A27" s="114"/>
      <c r="B27" s="416"/>
      <c r="C27" s="418"/>
      <c r="D27" s="416"/>
      <c r="E27" s="417"/>
      <c r="F27" s="417"/>
      <c r="G27" s="418"/>
      <c r="H27" s="435"/>
      <c r="I27" s="436"/>
      <c r="J27" s="436"/>
      <c r="K27" s="437"/>
      <c r="L27" s="131"/>
      <c r="M27" s="132"/>
      <c r="N27" s="123">
        <f t="shared" ref="N27:N28" si="6">L27/$D$7</f>
        <v>0</v>
      </c>
      <c r="O27" s="124">
        <f t="shared" ref="O27:O28" si="7">L27*M27</f>
        <v>0</v>
      </c>
      <c r="P27" s="133"/>
      <c r="Q27" s="129">
        <f t="shared" ref="Q27:Q28" si="8">O27*P27</f>
        <v>0</v>
      </c>
      <c r="R27" s="126">
        <f t="shared" ref="R27:R28" si="9">ROUND(O27,0)</f>
        <v>0</v>
      </c>
      <c r="S27" s="114"/>
      <c r="T27" s="114"/>
      <c r="U27" s="114"/>
      <c r="V27" s="114"/>
    </row>
    <row r="28" spans="1:22" s="13" customFormat="1" ht="60" customHeight="1" x14ac:dyDescent="0.3">
      <c r="A28" s="114"/>
      <c r="B28" s="416"/>
      <c r="C28" s="418"/>
      <c r="D28" s="416"/>
      <c r="E28" s="417"/>
      <c r="F28" s="417"/>
      <c r="G28" s="418"/>
      <c r="H28" s="435"/>
      <c r="I28" s="436"/>
      <c r="J28" s="436"/>
      <c r="K28" s="437"/>
      <c r="L28" s="131"/>
      <c r="M28" s="132"/>
      <c r="N28" s="123">
        <f t="shared" si="6"/>
        <v>0</v>
      </c>
      <c r="O28" s="124">
        <f t="shared" si="7"/>
        <v>0</v>
      </c>
      <c r="P28" s="133"/>
      <c r="Q28" s="129">
        <f t="shared" si="8"/>
        <v>0</v>
      </c>
      <c r="R28" s="126">
        <f t="shared" si="9"/>
        <v>0</v>
      </c>
      <c r="S28" s="114"/>
      <c r="T28" s="114"/>
      <c r="U28" s="114"/>
      <c r="V28" s="114"/>
    </row>
    <row r="29" spans="1:22"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row>
    <row r="30" spans="1:22"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row>
    <row r="31" spans="1:22" ht="15.95" customHeight="1" x14ac:dyDescent="0.3">
      <c r="A31" s="114"/>
      <c r="B31" s="434" t="s">
        <v>78</v>
      </c>
      <c r="C31" s="434"/>
      <c r="D31" s="425" t="s">
        <v>77</v>
      </c>
      <c r="E31" s="427"/>
      <c r="F31" s="427"/>
      <c r="G31" s="427"/>
      <c r="H31" s="427"/>
      <c r="I31" s="427"/>
      <c r="J31" s="427"/>
      <c r="K31" s="427"/>
      <c r="L31" s="427"/>
      <c r="M31" s="427"/>
      <c r="N31" s="427"/>
      <c r="O31" s="427"/>
      <c r="P31" s="427"/>
      <c r="Q31" s="376"/>
      <c r="R31" s="375" t="s">
        <v>50</v>
      </c>
      <c r="S31" s="114"/>
      <c r="T31" s="114"/>
      <c r="U31" s="114"/>
      <c r="V31" s="114"/>
    </row>
    <row r="32" spans="1:22" s="13" customFormat="1" ht="30" customHeight="1" x14ac:dyDescent="0.3">
      <c r="A32" s="114"/>
      <c r="B32" s="440"/>
      <c r="C32" s="440"/>
      <c r="D32" s="416"/>
      <c r="E32" s="417"/>
      <c r="F32" s="417"/>
      <c r="G32" s="417"/>
      <c r="H32" s="417"/>
      <c r="I32" s="417"/>
      <c r="J32" s="417"/>
      <c r="K32" s="417"/>
      <c r="L32" s="417"/>
      <c r="M32" s="417"/>
      <c r="N32" s="417"/>
      <c r="O32" s="417"/>
      <c r="P32" s="417"/>
      <c r="Q32" s="373"/>
      <c r="R32" s="138"/>
      <c r="S32" s="114"/>
      <c r="T32" s="114"/>
      <c r="U32" s="114"/>
      <c r="V32" s="114"/>
    </row>
    <row r="33" spans="1:22" s="13" customFormat="1" ht="30" customHeight="1" x14ac:dyDescent="0.3">
      <c r="A33" s="114"/>
      <c r="B33" s="440"/>
      <c r="C33" s="440"/>
      <c r="D33" s="416"/>
      <c r="E33" s="417"/>
      <c r="F33" s="417"/>
      <c r="G33" s="417"/>
      <c r="H33" s="417"/>
      <c r="I33" s="417"/>
      <c r="J33" s="417"/>
      <c r="K33" s="417"/>
      <c r="L33" s="417"/>
      <c r="M33" s="417"/>
      <c r="N33" s="417"/>
      <c r="O33" s="417"/>
      <c r="P33" s="417"/>
      <c r="Q33" s="373"/>
      <c r="R33" s="138"/>
      <c r="S33" s="114"/>
      <c r="T33" s="114"/>
      <c r="U33" s="114"/>
      <c r="V33" s="114"/>
    </row>
    <row r="34" spans="1:22"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14"/>
    </row>
    <row r="35" spans="1:22"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row>
    <row r="36" spans="1:22" ht="16.5" customHeight="1" x14ac:dyDescent="0.3">
      <c r="A36" s="114"/>
      <c r="B36" s="422"/>
      <c r="C36" s="423"/>
      <c r="D36" s="423" t="s">
        <v>54</v>
      </c>
      <c r="E36" s="423"/>
      <c r="F36" s="423"/>
      <c r="G36" s="423"/>
      <c r="H36" s="423"/>
      <c r="I36" s="423"/>
      <c r="J36" s="423"/>
      <c r="K36" s="423"/>
      <c r="L36" s="423"/>
      <c r="M36" s="423"/>
      <c r="N36" s="423"/>
      <c r="O36" s="423"/>
      <c r="P36" s="423"/>
      <c r="Q36" s="424"/>
      <c r="R36" s="375" t="s">
        <v>55</v>
      </c>
      <c r="S36" s="114"/>
      <c r="T36" s="114"/>
      <c r="U36" s="114"/>
      <c r="V36" s="114"/>
    </row>
    <row r="37" spans="1:22"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Q14</f>
        <v>0</v>
      </c>
      <c r="S37" s="114"/>
      <c r="T37" s="114"/>
      <c r="U37" s="114"/>
      <c r="V37" s="114"/>
    </row>
    <row r="38" spans="1:22"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row>
    <row r="39" spans="1:22"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row>
    <row r="40" spans="1:22"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row>
    <row r="41" spans="1:22"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row>
    <row r="42" spans="1:22"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14"/>
    </row>
    <row r="43" spans="1:22"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84">
        <f>IF(B43="Sub Grantee",D43,0)</f>
        <v>0</v>
      </c>
      <c r="V43" s="114"/>
    </row>
    <row r="44" spans="1:22"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0">ROUND(N44*P44,0)</f>
        <v>0</v>
      </c>
      <c r="S44" s="114"/>
      <c r="T44" s="184">
        <f t="shared" ref="T44:T46" si="11">IF(B44="Sub Grantee",R44,0)</f>
        <v>0</v>
      </c>
      <c r="U44" s="184">
        <f t="shared" ref="U44:U46" si="12">IF(B44="Sub Grantee",D44,0)</f>
        <v>0</v>
      </c>
      <c r="V44" s="114"/>
    </row>
    <row r="45" spans="1:22"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0"/>
        <v>0</v>
      </c>
      <c r="S45" s="114"/>
      <c r="T45" s="184">
        <f t="shared" si="11"/>
        <v>0</v>
      </c>
      <c r="U45" s="184">
        <f t="shared" si="12"/>
        <v>0</v>
      </c>
      <c r="V45" s="114"/>
    </row>
    <row r="46" spans="1:22"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0"/>
        <v>0</v>
      </c>
      <c r="S46" s="114"/>
      <c r="T46" s="184">
        <f t="shared" si="11"/>
        <v>0</v>
      </c>
      <c r="U46" s="184">
        <f t="shared" si="12"/>
        <v>0</v>
      </c>
      <c r="V46" s="114"/>
    </row>
    <row r="47" spans="1:22"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14"/>
    </row>
    <row r="48" spans="1:22"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14"/>
    </row>
    <row r="49" spans="1:22" ht="49.5" customHeight="1" x14ac:dyDescent="0.3">
      <c r="A49" s="114"/>
      <c r="B49" s="435" t="s">
        <v>57</v>
      </c>
      <c r="C49" s="437"/>
      <c r="D49" s="435" t="s">
        <v>61</v>
      </c>
      <c r="E49" s="436"/>
      <c r="F49" s="436"/>
      <c r="G49" s="436"/>
      <c r="H49" s="436"/>
      <c r="I49" s="436"/>
      <c r="J49" s="436"/>
      <c r="K49" s="436"/>
      <c r="L49" s="436"/>
      <c r="M49" s="436"/>
      <c r="N49" s="436"/>
      <c r="O49" s="436"/>
      <c r="P49" s="436"/>
      <c r="Q49" s="437"/>
      <c r="R49" s="375" t="s">
        <v>50</v>
      </c>
      <c r="S49" s="114"/>
      <c r="T49" s="114"/>
      <c r="U49" s="114"/>
      <c r="V49" s="114"/>
    </row>
    <row r="50" spans="1:22"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14"/>
    </row>
    <row r="51" spans="1:22"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14"/>
    </row>
    <row r="52" spans="1:22"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14"/>
    </row>
    <row r="53" spans="1:22"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14"/>
    </row>
    <row r="54" spans="1:22"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row>
    <row r="55" spans="1:22"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row>
    <row r="56" spans="1:22" s="13" customFormat="1" ht="33.75" customHeight="1" x14ac:dyDescent="0.3">
      <c r="A56" s="114"/>
      <c r="B56" s="403"/>
      <c r="C56" s="403"/>
      <c r="D56" s="403"/>
      <c r="E56" s="403"/>
      <c r="F56" s="403"/>
      <c r="G56" s="403"/>
      <c r="H56" s="403"/>
      <c r="I56" s="403"/>
      <c r="J56" s="403"/>
      <c r="K56" s="403"/>
      <c r="L56" s="403"/>
      <c r="M56" s="403"/>
      <c r="N56" s="269"/>
      <c r="O56" s="276"/>
      <c r="P56" s="268"/>
      <c r="Q56" s="187"/>
      <c r="R56" s="143">
        <f>ROUND(N56*P56,0)</f>
        <v>0</v>
      </c>
      <c r="S56" s="114"/>
      <c r="T56" s="184">
        <f>IF(B56="Yes",R56,0)</f>
        <v>0</v>
      </c>
      <c r="U56" s="114"/>
      <c r="V56" s="114"/>
    </row>
    <row r="57" spans="1:22" s="13" customFormat="1" ht="33.75" customHeight="1" x14ac:dyDescent="0.3">
      <c r="A57" s="114"/>
      <c r="B57" s="403"/>
      <c r="C57" s="403"/>
      <c r="D57" s="403"/>
      <c r="E57" s="403"/>
      <c r="F57" s="403"/>
      <c r="G57" s="403"/>
      <c r="H57" s="403"/>
      <c r="I57" s="403"/>
      <c r="J57" s="403"/>
      <c r="K57" s="403"/>
      <c r="L57" s="403"/>
      <c r="M57" s="403"/>
      <c r="N57" s="270"/>
      <c r="O57" s="276"/>
      <c r="P57" s="267"/>
      <c r="Q57" s="187"/>
      <c r="R57" s="143">
        <f t="shared" ref="R57:R58" si="13">ROUND(N57*P57,0)</f>
        <v>0</v>
      </c>
      <c r="S57" s="114"/>
      <c r="T57" s="184">
        <f t="shared" ref="T57:T58" si="14">IF(B57="Yes",R57,0)</f>
        <v>0</v>
      </c>
      <c r="U57" s="114"/>
      <c r="V57" s="114"/>
    </row>
    <row r="58" spans="1:22" s="13" customFormat="1" ht="33.75" customHeight="1" x14ac:dyDescent="0.3">
      <c r="A58" s="114"/>
      <c r="B58" s="403"/>
      <c r="C58" s="403"/>
      <c r="D58" s="403"/>
      <c r="E58" s="403"/>
      <c r="F58" s="403"/>
      <c r="G58" s="403"/>
      <c r="H58" s="403"/>
      <c r="I58" s="403"/>
      <c r="J58" s="403"/>
      <c r="K58" s="403"/>
      <c r="L58" s="403"/>
      <c r="M58" s="403"/>
      <c r="N58" s="270"/>
      <c r="O58" s="276"/>
      <c r="P58" s="268"/>
      <c r="Q58" s="187"/>
      <c r="R58" s="143">
        <f t="shared" si="13"/>
        <v>0</v>
      </c>
      <c r="S58" s="114"/>
      <c r="T58" s="184">
        <f t="shared" si="14"/>
        <v>0</v>
      </c>
      <c r="U58" s="114"/>
      <c r="V58" s="114"/>
    </row>
    <row r="59" spans="1:22"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row>
    <row r="60" spans="1:22"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14"/>
    </row>
    <row r="61" spans="1:22" ht="27.75" customHeight="1" x14ac:dyDescent="0.3">
      <c r="A61" s="114"/>
      <c r="B61" s="478" t="s">
        <v>82</v>
      </c>
      <c r="C61" s="478"/>
      <c r="D61" s="479" t="s">
        <v>65</v>
      </c>
      <c r="E61" s="480"/>
      <c r="F61" s="480"/>
      <c r="G61" s="480"/>
      <c r="H61" s="480"/>
      <c r="I61" s="480"/>
      <c r="J61" s="480"/>
      <c r="K61" s="480"/>
      <c r="L61" s="480"/>
      <c r="M61" s="480"/>
      <c r="N61" s="480"/>
      <c r="O61" s="480"/>
      <c r="P61" s="480"/>
      <c r="Q61" s="481"/>
      <c r="R61" s="375" t="s">
        <v>50</v>
      </c>
      <c r="S61" s="114"/>
      <c r="T61" s="114"/>
      <c r="U61" s="114"/>
      <c r="V61" s="114"/>
    </row>
    <row r="62" spans="1:22"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14"/>
    </row>
    <row r="63" spans="1:22"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14"/>
    </row>
    <row r="64" spans="1:22"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14"/>
    </row>
    <row r="65" spans="1:23" ht="18" customHeight="1" x14ac:dyDescent="0.3">
      <c r="A65" s="114"/>
      <c r="B65" s="419" t="s">
        <v>83</v>
      </c>
      <c r="C65" s="420"/>
      <c r="D65" s="420"/>
      <c r="E65" s="420"/>
      <c r="F65" s="420"/>
      <c r="G65" s="420"/>
      <c r="H65" s="420"/>
      <c r="I65" s="420"/>
      <c r="J65" s="420"/>
      <c r="K65" s="420"/>
      <c r="L65" s="420"/>
      <c r="M65" s="420"/>
      <c r="N65" s="420"/>
      <c r="O65" s="420"/>
      <c r="P65" s="421"/>
      <c r="Q65" s="136"/>
      <c r="R65" s="128">
        <f>SUM(R62:R64)</f>
        <v>0</v>
      </c>
      <c r="S65" s="114"/>
      <c r="T65" s="157">
        <f>SUM(T62:T64)</f>
        <v>0</v>
      </c>
      <c r="U65" s="114"/>
      <c r="V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377"/>
      <c r="C67" s="378"/>
      <c r="D67" s="378"/>
      <c r="E67" s="378"/>
      <c r="F67" s="378"/>
      <c r="G67" s="378"/>
      <c r="H67" s="378"/>
      <c r="I67" s="378"/>
      <c r="J67" s="378"/>
      <c r="K67" s="378"/>
      <c r="L67" s="378"/>
      <c r="M67" s="378"/>
      <c r="N67" s="378"/>
      <c r="O67" s="378"/>
      <c r="P67" s="378"/>
      <c r="Q67" s="378"/>
      <c r="R67" s="347"/>
      <c r="S67" s="114"/>
      <c r="T67" s="114"/>
      <c r="U67" s="114"/>
      <c r="V67" s="114"/>
      <c r="W67" s="114"/>
    </row>
    <row r="68" spans="1:23" ht="15.75" customHeight="1" x14ac:dyDescent="0.3">
      <c r="A68" s="114"/>
      <c r="B68" s="379"/>
      <c r="C68" s="454" t="s">
        <v>534</v>
      </c>
      <c r="D68" s="454"/>
      <c r="E68" s="454"/>
      <c r="F68" s="454"/>
      <c r="G68" s="454"/>
      <c r="H68" s="372"/>
      <c r="I68" s="454" t="s">
        <v>535</v>
      </c>
      <c r="J68" s="454"/>
      <c r="K68" s="454"/>
      <c r="L68" s="454"/>
      <c r="M68" s="454"/>
      <c r="N68" s="500"/>
      <c r="O68" s="500"/>
      <c r="P68" s="500"/>
      <c r="Q68" s="350"/>
      <c r="R68" s="149"/>
      <c r="S68" s="114"/>
      <c r="T68" s="114"/>
      <c r="U68" s="114"/>
      <c r="V68" s="114"/>
      <c r="W68" s="114"/>
    </row>
    <row r="69" spans="1:23" ht="15.75" hidden="1" customHeight="1" x14ac:dyDescent="0.3">
      <c r="A69" s="114"/>
      <c r="B69" s="379"/>
      <c r="C69" s="341"/>
      <c r="D69" s="341"/>
      <c r="E69" s="341"/>
      <c r="F69" s="341"/>
      <c r="G69" s="345"/>
      <c r="H69" s="372"/>
      <c r="I69" s="454" t="s">
        <v>593</v>
      </c>
      <c r="J69" s="454"/>
      <c r="K69" s="454"/>
      <c r="L69" s="454"/>
      <c r="M69" s="454"/>
      <c r="N69" s="462">
        <f>R65+R59+R53+R47+R40+R34+R29+R24+R14-F95</f>
        <v>0</v>
      </c>
      <c r="O69" s="462"/>
      <c r="P69" s="462"/>
      <c r="Q69" s="350"/>
      <c r="R69" s="149"/>
      <c r="S69" s="114"/>
      <c r="T69" s="114"/>
      <c r="U69" s="114"/>
      <c r="V69" s="114"/>
      <c r="W69" s="114"/>
    </row>
    <row r="70" spans="1:23" ht="15.75" hidden="1" customHeight="1" x14ac:dyDescent="0.3">
      <c r="A70" s="114"/>
      <c r="B70" s="379" t="s">
        <v>140</v>
      </c>
      <c r="C70" s="341"/>
      <c r="D70" s="341"/>
      <c r="E70" s="341"/>
      <c r="F70" s="341"/>
      <c r="G70" s="345"/>
      <c r="H70" s="372"/>
      <c r="I70" s="380"/>
      <c r="J70" s="380"/>
      <c r="K70" s="380"/>
      <c r="L70" s="380"/>
      <c r="M70" s="380"/>
      <c r="N70" s="501">
        <f>(N68+1)*N69</f>
        <v>0</v>
      </c>
      <c r="O70" s="462"/>
      <c r="P70" s="462"/>
      <c r="Q70" s="350"/>
      <c r="R70" s="149"/>
      <c r="S70" s="114"/>
      <c r="T70" s="114"/>
      <c r="U70" s="114"/>
      <c r="V70" s="114"/>
      <c r="W70" s="114"/>
    </row>
    <row r="71" spans="1:23" ht="15.75" customHeight="1" x14ac:dyDescent="0.3">
      <c r="A71" s="114"/>
      <c r="B71" s="379"/>
      <c r="C71" s="454" t="s">
        <v>469</v>
      </c>
      <c r="D71" s="454"/>
      <c r="E71" s="454"/>
      <c r="F71" s="454"/>
      <c r="G71" s="346">
        <f>F90</f>
        <v>0</v>
      </c>
      <c r="H71" s="372"/>
      <c r="I71" s="454" t="s">
        <v>593</v>
      </c>
      <c r="J71" s="454"/>
      <c r="K71" s="454"/>
      <c r="L71" s="454"/>
      <c r="M71" s="454"/>
      <c r="N71" s="462">
        <f>(R79+R65+R59+R53+R47+R40+R34+R29+R24+R14)-F95</f>
        <v>0</v>
      </c>
      <c r="O71" s="462"/>
      <c r="P71" s="462"/>
      <c r="Q71" s="350"/>
      <c r="R71" s="149"/>
      <c r="S71" s="114"/>
      <c r="T71" s="114"/>
      <c r="U71" s="114"/>
      <c r="V71" s="114"/>
      <c r="W71" s="114"/>
    </row>
    <row r="72" spans="1:23" ht="15.75" customHeight="1" x14ac:dyDescent="0.3">
      <c r="A72" s="114"/>
      <c r="B72" s="379"/>
      <c r="C72" s="454" t="s">
        <v>536</v>
      </c>
      <c r="D72" s="454"/>
      <c r="E72" s="454"/>
      <c r="F72" s="454"/>
      <c r="G72" s="346">
        <f>F90+F91+F92+F93</f>
        <v>0</v>
      </c>
      <c r="H72" s="372"/>
      <c r="I72" s="454" t="s">
        <v>592</v>
      </c>
      <c r="J72" s="454"/>
      <c r="K72" s="454"/>
      <c r="L72" s="454"/>
      <c r="M72" s="454"/>
      <c r="N72" s="462">
        <f>'Indirect Cost Calculator'!D13</f>
        <v>0</v>
      </c>
      <c r="O72" s="462"/>
      <c r="P72" s="462"/>
      <c r="Q72" s="350"/>
      <c r="R72" s="149"/>
      <c r="S72" s="114"/>
      <c r="T72" s="114"/>
      <c r="U72" s="114"/>
      <c r="V72" s="114"/>
      <c r="W72" s="114"/>
    </row>
    <row r="73" spans="1:23" ht="15.75" customHeight="1" x14ac:dyDescent="0.3">
      <c r="A73" s="114"/>
      <c r="B73" s="379"/>
      <c r="C73" s="454" t="s">
        <v>470</v>
      </c>
      <c r="D73" s="454"/>
      <c r="E73" s="454"/>
      <c r="F73" s="454"/>
      <c r="G73" s="346">
        <f>F94</f>
        <v>0</v>
      </c>
      <c r="H73" s="372"/>
      <c r="I73" s="454" t="s">
        <v>137</v>
      </c>
      <c r="J73" s="454"/>
      <c r="K73" s="454"/>
      <c r="L73" s="454"/>
      <c r="M73" s="454"/>
      <c r="N73" s="462">
        <f>'Sub Indirect Cost Calculator 2'!D13</f>
        <v>0</v>
      </c>
      <c r="O73" s="462"/>
      <c r="P73" s="462"/>
      <c r="Q73" s="350"/>
      <c r="R73" s="149"/>
      <c r="S73" s="114"/>
      <c r="T73" s="114"/>
      <c r="U73" s="114"/>
      <c r="V73" s="114"/>
      <c r="W73" s="114"/>
    </row>
    <row r="74" spans="1:23" ht="16.5" customHeight="1" x14ac:dyDescent="0.3">
      <c r="A74" s="114"/>
      <c r="B74" s="379"/>
      <c r="C74" s="372"/>
      <c r="D74" s="460"/>
      <c r="E74" s="460"/>
      <c r="F74" s="460"/>
      <c r="G74" s="372"/>
      <c r="H74" s="372"/>
      <c r="I74" s="372"/>
      <c r="J74" s="372"/>
      <c r="K74" s="372"/>
      <c r="L74" s="372"/>
      <c r="M74" s="461"/>
      <c r="N74" s="461"/>
      <c r="O74" s="461"/>
      <c r="P74" s="461"/>
      <c r="Q74" s="461"/>
      <c r="R74" s="354" t="s">
        <v>55</v>
      </c>
      <c r="S74" s="114"/>
      <c r="T74" s="114"/>
      <c r="U74" s="114"/>
      <c r="V74" s="114"/>
      <c r="W74" s="114"/>
    </row>
    <row r="75" spans="1:23" x14ac:dyDescent="0.3">
      <c r="A75" s="114"/>
      <c r="B75" s="343"/>
      <c r="C75" s="463"/>
      <c r="D75" s="463"/>
      <c r="E75" s="463"/>
      <c r="F75" s="370"/>
      <c r="G75" s="370"/>
      <c r="H75" s="370"/>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371"/>
      <c r="S76" s="114"/>
      <c r="T76" s="114"/>
      <c r="U76" s="114"/>
      <c r="V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376" t="s">
        <v>55</v>
      </c>
      <c r="S77" s="114"/>
      <c r="T77" s="114"/>
      <c r="U77" s="114"/>
      <c r="V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R79+R75+R65+R59+R53+R47+R40+R34+R29+R24+R14</f>
        <v>0</v>
      </c>
      <c r="S80" s="114"/>
      <c r="T80" s="79"/>
      <c r="U80" s="80"/>
      <c r="V80" s="114"/>
    </row>
    <row r="81" spans="1:22"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80">
        <f>T59</f>
        <v>0</v>
      </c>
      <c r="V81" s="114"/>
    </row>
    <row r="82" spans="1:22"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row>
    <row r="88" spans="1:22" x14ac:dyDescent="0.3">
      <c r="C88" s="285" t="s">
        <v>475</v>
      </c>
      <c r="D88" s="285"/>
      <c r="E88" s="286"/>
      <c r="F88" s="287"/>
    </row>
    <row r="89" spans="1:22" x14ac:dyDescent="0.3">
      <c r="C89" s="285" t="s">
        <v>469</v>
      </c>
      <c r="D89" s="285"/>
      <c r="E89" s="286"/>
      <c r="F89" s="288">
        <f>R34</f>
        <v>0</v>
      </c>
    </row>
    <row r="90" spans="1:22" x14ac:dyDescent="0.3">
      <c r="C90" s="285" t="s">
        <v>471</v>
      </c>
      <c r="D90" s="285"/>
      <c r="E90" s="286">
        <f>R43</f>
        <v>0</v>
      </c>
      <c r="F90" s="287">
        <f>IF(E90&gt;25000,(E90-25000),0)</f>
        <v>0</v>
      </c>
    </row>
    <row r="91" spans="1:22" x14ac:dyDescent="0.3">
      <c r="C91" s="285" t="s">
        <v>472</v>
      </c>
      <c r="D91" s="285"/>
      <c r="E91" s="286">
        <f>R44</f>
        <v>0</v>
      </c>
      <c r="F91" s="287">
        <f>IF(E91&gt;25000,(E91-25000),0)</f>
        <v>0</v>
      </c>
    </row>
    <row r="92" spans="1:22" x14ac:dyDescent="0.3">
      <c r="C92" s="285" t="s">
        <v>473</v>
      </c>
      <c r="D92" s="285"/>
      <c r="E92" s="286">
        <f>R45</f>
        <v>0</v>
      </c>
      <c r="F92" s="287">
        <f>IF(E92&gt;25000,(E92-25000),0)</f>
        <v>0</v>
      </c>
    </row>
    <row r="93" spans="1:22" x14ac:dyDescent="0.3">
      <c r="C93" s="285" t="s">
        <v>474</v>
      </c>
      <c r="D93" s="285"/>
      <c r="E93" s="286">
        <f>R46</f>
        <v>0</v>
      </c>
      <c r="F93" s="287">
        <f>IF(E93&gt;25000,(E93-25000),0)</f>
        <v>0</v>
      </c>
    </row>
    <row r="94" spans="1:22" x14ac:dyDescent="0.3">
      <c r="C94" s="285" t="s">
        <v>470</v>
      </c>
      <c r="D94" s="285"/>
      <c r="E94" s="286"/>
      <c r="F94" s="288">
        <f>R79</f>
        <v>0</v>
      </c>
    </row>
    <row r="95" spans="1:22" x14ac:dyDescent="0.3">
      <c r="F95" s="289">
        <f>SUM(F89:F94)</f>
        <v>0</v>
      </c>
    </row>
  </sheetData>
  <sheetProtection algorithmName="SHA-512" hashValue="VbdNfVPU9aEzgHs9Yyu/VBBSMZ/so2Q4mhAERQ4E3SjDA1jwT9GGYdj5TfOybnUdUjZ5cXAcEvptmjCNf7DqEQ==" saltValue="ND/nxp4p0AGIOnByVwCb1Q==" spinCount="100000" sheet="1" formatCells="0" formatRows="0" insertRows="0" deleteRows="0" selectLockedCells="1"/>
  <mergeCells count="137">
    <mergeCell ref="B78:Q78"/>
    <mergeCell ref="B79:Q79"/>
    <mergeCell ref="B80:Q80"/>
    <mergeCell ref="D74:F74"/>
    <mergeCell ref="M74:Q74"/>
    <mergeCell ref="C75:E75"/>
    <mergeCell ref="I75:Q75"/>
    <mergeCell ref="B76:Q76"/>
    <mergeCell ref="B77:Q77"/>
    <mergeCell ref="C71:F71"/>
    <mergeCell ref="C72:F72"/>
    <mergeCell ref="I72:M72"/>
    <mergeCell ref="N72:P72"/>
    <mergeCell ref="C73:F73"/>
    <mergeCell ref="I73:M73"/>
    <mergeCell ref="N73:P73"/>
    <mergeCell ref="C68:G68"/>
    <mergeCell ref="I68:M68"/>
    <mergeCell ref="N68:P68"/>
    <mergeCell ref="I69:M69"/>
    <mergeCell ref="N69:P69"/>
    <mergeCell ref="N70:P70"/>
    <mergeCell ref="I71:M71"/>
    <mergeCell ref="N71:P71"/>
    <mergeCell ref="B63:C63"/>
    <mergeCell ref="D63:Q63"/>
    <mergeCell ref="B64:C64"/>
    <mergeCell ref="D64:Q64"/>
    <mergeCell ref="B65:P65"/>
    <mergeCell ref="B66:R66"/>
    <mergeCell ref="B59:P59"/>
    <mergeCell ref="B60:R60"/>
    <mergeCell ref="B61:C61"/>
    <mergeCell ref="D61:Q61"/>
    <mergeCell ref="B62:C62"/>
    <mergeCell ref="D62:Q62"/>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4:P14"/>
    <mergeCell ref="B15:R15"/>
    <mergeCell ref="B16:C16"/>
    <mergeCell ref="D16:G16"/>
    <mergeCell ref="B17:C17"/>
    <mergeCell ref="D17:G17"/>
    <mergeCell ref="B11:C11"/>
    <mergeCell ref="D11:G11"/>
    <mergeCell ref="B12:C12"/>
    <mergeCell ref="D12:G12"/>
    <mergeCell ref="B13:C13"/>
    <mergeCell ref="D13:G13"/>
    <mergeCell ref="B2:R2"/>
    <mergeCell ref="B3:R3"/>
    <mergeCell ref="B5:C5"/>
    <mergeCell ref="B7:C7"/>
    <mergeCell ref="B9:R9"/>
    <mergeCell ref="B10:C10"/>
    <mergeCell ref="D10:G10"/>
  </mergeCells>
  <conditionalFormatting sqref="R80">
    <cfRule type="cellIs" dxfId="57" priority="2" operator="notEqual">
      <formula>$D$5</formula>
    </cfRule>
  </conditionalFormatting>
  <conditionalFormatting sqref="R75">
    <cfRule type="cellIs" dxfId="56" priority="1"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800-000000000000}">
          <x14:formula1>
            <xm:f>' Budget'!$U$47:$U$50</xm:f>
          </x14:formula1>
          <xm:sqref>B2:R2</xm:sqref>
        </x14:dataValidation>
        <x14:dataValidation type="list" allowBlank="1" showInputMessage="1" showErrorMessage="1" xr:uid="{00000000-0002-0000-0800-000001000000}">
          <x14:formula1>
            <xm:f>' Budget'!$T$47:$T$50</xm:f>
          </x14:formula1>
          <xm:sqref>D5</xm:sqref>
        </x14:dataValidation>
        <x14:dataValidation type="list" allowBlank="1" showInputMessage="1" showErrorMessage="1" xr:uid="{00000000-0002-0000-0800-000002000000}">
          <x14:formula1>
            <xm:f>'DROP-DOWNS'!$J$2:$J$3</xm:f>
          </x14:formula1>
          <xm:sqref>B43:C46</xm:sqref>
        </x14:dataValidation>
        <x14:dataValidation type="list" allowBlank="1" showInputMessage="1" showErrorMessage="1" xr:uid="{00000000-0002-0000-0800-000003000000}">
          <x14:formula1>
            <xm:f>'DROP-DOWNS'!$L$2:$L$3</xm:f>
          </x14:formula1>
          <xm:sqref>B56:C58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B2:M65"/>
  <sheetViews>
    <sheetView showGridLines="0" zoomScaleNormal="100" zoomScalePageLayoutView="110" workbookViewId="0">
      <selection activeCell="J65" sqref="J6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3" ht="15.75" x14ac:dyDescent="0.25">
      <c r="B2" s="529">
        <f>Cover!C5</f>
        <v>0</v>
      </c>
      <c r="C2" s="530"/>
      <c r="D2" s="530"/>
      <c r="E2" s="530"/>
      <c r="F2" s="530"/>
      <c r="G2" s="530">
        <f>Cover!C5</f>
        <v>0</v>
      </c>
      <c r="H2" s="530"/>
      <c r="I2" s="530"/>
      <c r="J2" s="530"/>
    </row>
    <row r="3" spans="2:13" ht="29.45" customHeight="1" x14ac:dyDescent="0.25">
      <c r="B3" s="511" t="s">
        <v>367</v>
      </c>
      <c r="C3" s="511"/>
      <c r="D3" s="511"/>
      <c r="E3" s="511"/>
      <c r="F3" s="511"/>
      <c r="G3" s="511"/>
      <c r="H3" s="511"/>
      <c r="I3" s="511"/>
      <c r="J3" s="511"/>
    </row>
    <row r="4" spans="2:13" s="218" customFormat="1" ht="27.95" hidden="1" customHeight="1" x14ac:dyDescent="0.25">
      <c r="B4" s="505" t="s">
        <v>406</v>
      </c>
      <c r="C4" s="506"/>
      <c r="D4" s="506"/>
      <c r="E4" s="506"/>
      <c r="F4" s="506"/>
      <c r="G4" s="506"/>
      <c r="H4" s="506"/>
      <c r="I4" s="507"/>
      <c r="J4" s="216"/>
    </row>
    <row r="5" spans="2:13" s="218" customFormat="1" ht="24.95" hidden="1" customHeight="1" x14ac:dyDescent="0.25">
      <c r="B5" s="502" t="s">
        <v>396</v>
      </c>
      <c r="C5" s="503"/>
      <c r="D5" s="503"/>
      <c r="E5" s="503"/>
      <c r="F5" s="503"/>
      <c r="G5" s="503"/>
      <c r="H5" s="503"/>
      <c r="I5" s="504"/>
      <c r="J5" s="220">
        <f>Cover!C20</f>
        <v>0</v>
      </c>
      <c r="M5" s="282"/>
    </row>
    <row r="6" spans="2:13" s="218" customFormat="1" ht="24.95" hidden="1" customHeight="1" x14ac:dyDescent="0.25">
      <c r="B6" s="502" t="s">
        <v>398</v>
      </c>
      <c r="C6" s="503"/>
      <c r="D6" s="503"/>
      <c r="E6" s="503"/>
      <c r="F6" s="503"/>
      <c r="G6" s="503"/>
      <c r="H6" s="503"/>
      <c r="I6" s="504"/>
      <c r="J6" s="220">
        <f>Cover!C7</f>
        <v>0</v>
      </c>
    </row>
    <row r="7" spans="2:13" s="218" customFormat="1" ht="24.95" hidden="1" customHeight="1" x14ac:dyDescent="0.25">
      <c r="B7" s="502" t="s">
        <v>399</v>
      </c>
      <c r="C7" s="503"/>
      <c r="D7" s="503"/>
      <c r="E7" s="503"/>
      <c r="F7" s="503"/>
      <c r="G7" s="503"/>
      <c r="H7" s="503"/>
      <c r="I7" s="504"/>
      <c r="J7" s="220">
        <f>Cover!C12</f>
        <v>0</v>
      </c>
    </row>
    <row r="8" spans="2:13" s="218" customFormat="1" ht="24.95" hidden="1" customHeight="1" x14ac:dyDescent="0.25">
      <c r="B8" s="502" t="s">
        <v>400</v>
      </c>
      <c r="C8" s="503"/>
      <c r="D8" s="503"/>
      <c r="E8" s="503"/>
      <c r="F8" s="503"/>
      <c r="G8" s="503"/>
      <c r="H8" s="503"/>
      <c r="I8" s="504"/>
      <c r="J8" s="220">
        <f>Cover!C15</f>
        <v>0</v>
      </c>
    </row>
    <row r="9" spans="2:13" s="218" customFormat="1" ht="24.95" hidden="1" customHeight="1" x14ac:dyDescent="0.25">
      <c r="B9" s="181"/>
      <c r="C9" s="182"/>
      <c r="D9" s="182"/>
      <c r="E9" s="182"/>
      <c r="F9" s="182"/>
      <c r="G9" s="182"/>
      <c r="H9" s="182"/>
      <c r="I9" s="183"/>
      <c r="J9" s="220"/>
    </row>
    <row r="10" spans="2:13" s="218" customFormat="1" ht="27.95" customHeight="1" x14ac:dyDescent="0.25">
      <c r="B10" s="505" t="s">
        <v>405</v>
      </c>
      <c r="C10" s="506"/>
      <c r="D10" s="506"/>
      <c r="E10" s="506"/>
      <c r="F10" s="506"/>
      <c r="G10" s="506"/>
      <c r="H10" s="506"/>
      <c r="I10" s="507"/>
      <c r="J10" s="216"/>
    </row>
    <row r="11" spans="2:13" s="218" customFormat="1" ht="24.75" customHeight="1" x14ac:dyDescent="0.25">
      <c r="B11" s="508" t="s">
        <v>401</v>
      </c>
      <c r="C11" s="509"/>
      <c r="D11" s="509"/>
      <c r="E11" s="509"/>
      <c r="F11" s="509"/>
      <c r="G11" s="509"/>
      <c r="H11" s="510"/>
      <c r="I11" s="215">
        <f>'ABE Class Plan'!D4</f>
        <v>0</v>
      </c>
      <c r="J11" s="220">
        <f>'ABE Class Plan'!J4</f>
        <v>0</v>
      </c>
    </row>
    <row r="12" spans="2:13" s="218" customFormat="1" ht="24.75" customHeight="1" x14ac:dyDescent="0.25">
      <c r="B12" s="508" t="s">
        <v>402</v>
      </c>
      <c r="C12" s="509"/>
      <c r="D12" s="509"/>
      <c r="E12" s="509"/>
      <c r="F12" s="509"/>
      <c r="G12" s="509"/>
      <c r="H12" s="510"/>
      <c r="I12" s="215">
        <f>'ESOL Class Plan'!D4</f>
        <v>0</v>
      </c>
      <c r="J12" s="220">
        <f>'ESOL Class Plan'!J4</f>
        <v>0</v>
      </c>
    </row>
    <row r="13" spans="2:13" s="218" customFormat="1" ht="24.75" customHeight="1" x14ac:dyDescent="0.25">
      <c r="B13" s="508" t="s">
        <v>403</v>
      </c>
      <c r="C13" s="509"/>
      <c r="D13" s="509"/>
      <c r="E13" s="509"/>
      <c r="F13" s="509"/>
      <c r="G13" s="509"/>
      <c r="H13" s="510"/>
      <c r="I13" s="215">
        <f>SUM(I11:I12)</f>
        <v>0</v>
      </c>
      <c r="J13" s="220">
        <f>SUM(J11:J12)</f>
        <v>0</v>
      </c>
    </row>
    <row r="14" spans="2:13" s="218" customFormat="1" ht="24.95" customHeight="1" x14ac:dyDescent="0.25">
      <c r="B14" s="502" t="s">
        <v>421</v>
      </c>
      <c r="C14" s="503"/>
      <c r="D14" s="503"/>
      <c r="E14" s="503"/>
      <c r="F14" s="503"/>
      <c r="G14" s="503"/>
      <c r="H14" s="503"/>
      <c r="I14" s="504"/>
      <c r="J14" s="221" t="e">
        <f>J13/I13</f>
        <v>#DIV/0!</v>
      </c>
    </row>
    <row r="15" spans="2:13" s="218" customFormat="1" ht="24.95" hidden="1" customHeight="1" x14ac:dyDescent="0.25">
      <c r="B15" s="502" t="s">
        <v>411</v>
      </c>
      <c r="C15" s="503"/>
      <c r="D15" s="503"/>
      <c r="E15" s="503"/>
      <c r="F15" s="503"/>
      <c r="G15" s="503"/>
      <c r="H15" s="503"/>
      <c r="I15" s="504"/>
      <c r="J15" s="220">
        <f>J13-J5</f>
        <v>0</v>
      </c>
    </row>
    <row r="16" spans="2:13" s="218" customFormat="1" ht="24.95" customHeight="1" x14ac:dyDescent="0.25">
      <c r="B16" s="181"/>
      <c r="C16" s="182"/>
      <c r="D16" s="182"/>
      <c r="E16" s="182"/>
      <c r="F16" s="182"/>
      <c r="G16" s="182"/>
      <c r="H16" s="182"/>
      <c r="I16" s="183"/>
      <c r="J16" s="220"/>
    </row>
    <row r="17" spans="2:10" s="218" customFormat="1" ht="27.95" customHeight="1" x14ac:dyDescent="0.25">
      <c r="B17" s="505" t="s">
        <v>584</v>
      </c>
      <c r="C17" s="506"/>
      <c r="D17" s="506"/>
      <c r="E17" s="506"/>
      <c r="F17" s="506"/>
      <c r="G17" s="506"/>
      <c r="H17" s="506"/>
      <c r="I17" s="507"/>
      <c r="J17" s="216"/>
    </row>
    <row r="18" spans="2:10" s="218" customFormat="1" ht="24.75" customHeight="1" x14ac:dyDescent="0.25">
      <c r="B18" s="508" t="s">
        <v>585</v>
      </c>
      <c r="C18" s="509"/>
      <c r="D18" s="509"/>
      <c r="E18" s="509"/>
      <c r="F18" s="509"/>
      <c r="G18" s="509"/>
      <c r="H18" s="510"/>
      <c r="I18" s="215">
        <f>'Match ABE Class Plan'!D4</f>
        <v>0</v>
      </c>
      <c r="J18" s="220">
        <f>'Match ABE Class Plan'!J4</f>
        <v>0</v>
      </c>
    </row>
    <row r="19" spans="2:10" s="218" customFormat="1" ht="24.75" customHeight="1" x14ac:dyDescent="0.25">
      <c r="B19" s="508" t="s">
        <v>586</v>
      </c>
      <c r="C19" s="509"/>
      <c r="D19" s="509"/>
      <c r="E19" s="509"/>
      <c r="F19" s="509"/>
      <c r="G19" s="509"/>
      <c r="H19" s="510"/>
      <c r="I19" s="215">
        <f>'Match ESOL Class Plan'!D4</f>
        <v>0</v>
      </c>
      <c r="J19" s="220">
        <f>'Match ESOL Class Plan'!J4</f>
        <v>0</v>
      </c>
    </row>
    <row r="20" spans="2:10" s="218" customFormat="1" ht="24.75" customHeight="1" x14ac:dyDescent="0.25">
      <c r="B20" s="508" t="s">
        <v>403</v>
      </c>
      <c r="C20" s="509"/>
      <c r="D20" s="509"/>
      <c r="E20" s="509"/>
      <c r="F20" s="509"/>
      <c r="G20" s="509"/>
      <c r="H20" s="510"/>
      <c r="I20" s="215">
        <f>SUM(I18:I19)</f>
        <v>0</v>
      </c>
      <c r="J20" s="220">
        <f>SUM(J18:J19)</f>
        <v>0</v>
      </c>
    </row>
    <row r="21" spans="2:10" s="218" customFormat="1" ht="24.95" customHeight="1" x14ac:dyDescent="0.25">
      <c r="B21" s="502" t="s">
        <v>587</v>
      </c>
      <c r="C21" s="503"/>
      <c r="D21" s="503"/>
      <c r="E21" s="503"/>
      <c r="F21" s="503"/>
      <c r="G21" s="503"/>
      <c r="H21" s="503"/>
      <c r="I21" s="504"/>
      <c r="J21" s="221" t="e">
        <f>J20/I20</f>
        <v>#DIV/0!</v>
      </c>
    </row>
    <row r="22" spans="2:10" s="218" customFormat="1" ht="24.95" hidden="1" customHeight="1" x14ac:dyDescent="0.25">
      <c r="B22" s="502" t="s">
        <v>411</v>
      </c>
      <c r="C22" s="503"/>
      <c r="D22" s="503"/>
      <c r="E22" s="503"/>
      <c r="F22" s="503"/>
      <c r="G22" s="503"/>
      <c r="H22" s="503"/>
      <c r="I22" s="504"/>
      <c r="J22" s="220">
        <f>J20-J12</f>
        <v>0</v>
      </c>
    </row>
    <row r="23" spans="2:10" s="218" customFormat="1" ht="24.95" customHeight="1" x14ac:dyDescent="0.25">
      <c r="B23" s="365"/>
      <c r="C23" s="366"/>
      <c r="D23" s="366"/>
      <c r="E23" s="366"/>
      <c r="F23" s="366"/>
      <c r="G23" s="366"/>
      <c r="H23" s="366"/>
      <c r="I23" s="367"/>
      <c r="J23" s="220"/>
    </row>
    <row r="24" spans="2:10" s="219" customFormat="1" ht="27.95" customHeight="1" x14ac:dyDescent="0.25">
      <c r="B24" s="515" t="s">
        <v>407</v>
      </c>
      <c r="C24" s="516"/>
      <c r="D24" s="516"/>
      <c r="E24" s="516"/>
      <c r="F24" s="516"/>
      <c r="G24" s="516"/>
      <c r="H24" s="516"/>
      <c r="I24" s="516"/>
      <c r="J24" s="217" t="s">
        <v>368</v>
      </c>
    </row>
    <row r="25" spans="2:10" s="218" customFormat="1" ht="24.95" customHeight="1" x14ac:dyDescent="0.25">
      <c r="B25" s="502" t="s">
        <v>45</v>
      </c>
      <c r="C25" s="503"/>
      <c r="D25" s="503"/>
      <c r="E25" s="503"/>
      <c r="F25" s="503"/>
      <c r="G25" s="503"/>
      <c r="H25" s="503"/>
      <c r="I25" s="504"/>
      <c r="J25" s="220">
        <f>' Budget'!R18</f>
        <v>0</v>
      </c>
    </row>
    <row r="26" spans="2:10" s="218" customFormat="1" ht="24.95" customHeight="1" x14ac:dyDescent="0.25">
      <c r="B26" s="502" t="s">
        <v>51</v>
      </c>
      <c r="C26" s="503"/>
      <c r="D26" s="503"/>
      <c r="E26" s="503"/>
      <c r="F26" s="503"/>
      <c r="G26" s="503"/>
      <c r="H26" s="503"/>
      <c r="I26" s="504"/>
      <c r="J26" s="220">
        <f>' Budget'!R28</f>
        <v>0</v>
      </c>
    </row>
    <row r="27" spans="2:10" s="218" customFormat="1" ht="24.95" customHeight="1" x14ac:dyDescent="0.25">
      <c r="B27" s="502" t="s">
        <v>53</v>
      </c>
      <c r="C27" s="503"/>
      <c r="D27" s="503"/>
      <c r="E27" s="503"/>
      <c r="F27" s="503"/>
      <c r="G27" s="503"/>
      <c r="H27" s="503"/>
      <c r="I27" s="504"/>
      <c r="J27" s="220">
        <f>' Budget'!R33</f>
        <v>0</v>
      </c>
    </row>
    <row r="28" spans="2:10" s="218" customFormat="1" ht="24.95" customHeight="1" x14ac:dyDescent="0.25">
      <c r="B28" s="502" t="s">
        <v>68</v>
      </c>
      <c r="C28" s="503"/>
      <c r="D28" s="503"/>
      <c r="E28" s="503"/>
      <c r="F28" s="503"/>
      <c r="G28" s="503"/>
      <c r="H28" s="503"/>
      <c r="I28" s="504"/>
      <c r="J28" s="220">
        <f>' Budget'!R38</f>
        <v>0</v>
      </c>
    </row>
    <row r="29" spans="2:10" s="218" customFormat="1" ht="24.95" customHeight="1" x14ac:dyDescent="0.25">
      <c r="B29" s="502" t="s">
        <v>69</v>
      </c>
      <c r="C29" s="503"/>
      <c r="D29" s="503"/>
      <c r="E29" s="503"/>
      <c r="F29" s="503"/>
      <c r="G29" s="503"/>
      <c r="H29" s="503"/>
      <c r="I29" s="504"/>
      <c r="J29" s="220">
        <f>' Budget'!R44</f>
        <v>0</v>
      </c>
    </row>
    <row r="30" spans="2:10" s="218" customFormat="1" ht="24.95" customHeight="1" x14ac:dyDescent="0.25">
      <c r="B30" s="502" t="s">
        <v>70</v>
      </c>
      <c r="C30" s="503"/>
      <c r="D30" s="503"/>
      <c r="E30" s="503"/>
      <c r="F30" s="503"/>
      <c r="G30" s="503"/>
      <c r="H30" s="503"/>
      <c r="I30" s="504"/>
      <c r="J30" s="220">
        <f>' Budget'!R51</f>
        <v>0</v>
      </c>
    </row>
    <row r="31" spans="2:10" s="218" customFormat="1" ht="24.95" customHeight="1" x14ac:dyDescent="0.25">
      <c r="B31" s="502" t="s">
        <v>71</v>
      </c>
      <c r="C31" s="503"/>
      <c r="D31" s="503"/>
      <c r="E31" s="503"/>
      <c r="F31" s="503"/>
      <c r="G31" s="503"/>
      <c r="H31" s="503"/>
      <c r="I31" s="504"/>
      <c r="J31" s="220">
        <f>' Budget'!R57</f>
        <v>0</v>
      </c>
    </row>
    <row r="32" spans="2:10" s="218" customFormat="1" ht="24.95" customHeight="1" x14ac:dyDescent="0.25">
      <c r="B32" s="502" t="s">
        <v>72</v>
      </c>
      <c r="C32" s="503"/>
      <c r="D32" s="503"/>
      <c r="E32" s="503"/>
      <c r="F32" s="503"/>
      <c r="G32" s="503"/>
      <c r="H32" s="503"/>
      <c r="I32" s="504"/>
      <c r="J32" s="220">
        <f>' Budget'!R63</f>
        <v>0</v>
      </c>
    </row>
    <row r="33" spans="2:10" s="218" customFormat="1" ht="24.95" customHeight="1" x14ac:dyDescent="0.25">
      <c r="B33" s="502" t="s">
        <v>73</v>
      </c>
      <c r="C33" s="503"/>
      <c r="D33" s="503"/>
      <c r="E33" s="503"/>
      <c r="F33" s="503"/>
      <c r="G33" s="503"/>
      <c r="H33" s="503"/>
      <c r="I33" s="504"/>
      <c r="J33" s="220">
        <f>' Budget'!R69</f>
        <v>0</v>
      </c>
    </row>
    <row r="34" spans="2:10" s="218" customFormat="1" ht="24.95" customHeight="1" x14ac:dyDescent="0.25">
      <c r="B34" s="502" t="s">
        <v>74</v>
      </c>
      <c r="C34" s="503"/>
      <c r="D34" s="503"/>
      <c r="E34" s="503"/>
      <c r="F34" s="503"/>
      <c r="G34" s="503"/>
      <c r="H34" s="503"/>
      <c r="I34" s="504"/>
      <c r="J34" s="220">
        <f>' Budget'!R79</f>
        <v>0</v>
      </c>
    </row>
    <row r="35" spans="2:10" s="218" customFormat="1" ht="24.95" customHeight="1" x14ac:dyDescent="0.25">
      <c r="B35" s="502" t="s">
        <v>75</v>
      </c>
      <c r="C35" s="503"/>
      <c r="D35" s="503"/>
      <c r="E35" s="503"/>
      <c r="F35" s="503"/>
      <c r="G35" s="503"/>
      <c r="H35" s="503"/>
      <c r="I35" s="504"/>
      <c r="J35" s="220">
        <f>' Budget'!R83</f>
        <v>0</v>
      </c>
    </row>
    <row r="36" spans="2:10" s="218" customFormat="1" ht="24.95" customHeight="1" x14ac:dyDescent="0.25">
      <c r="B36" s="512" t="str">
        <f>' Budget'!B84:Q84</f>
        <v>TOTAL FUNDS REQUESTED</v>
      </c>
      <c r="C36" s="513"/>
      <c r="D36" s="513"/>
      <c r="E36" s="513"/>
      <c r="F36" s="513"/>
      <c r="G36" s="513"/>
      <c r="H36" s="513"/>
      <c r="I36" s="514"/>
      <c r="J36" s="222">
        <f>' Budget'!R84</f>
        <v>0</v>
      </c>
    </row>
    <row r="37" spans="2:10" s="218" customFormat="1" ht="24.95" customHeight="1" x14ac:dyDescent="0.25">
      <c r="B37" s="512" t="s">
        <v>397</v>
      </c>
      <c r="C37" s="513"/>
      <c r="D37" s="513"/>
      <c r="E37" s="513"/>
      <c r="F37" s="513"/>
      <c r="G37" s="513"/>
      <c r="H37" s="513"/>
      <c r="I37" s="514"/>
      <c r="J37" s="222">
        <f>J36-J13</f>
        <v>0</v>
      </c>
    </row>
    <row r="38" spans="2:10" s="218" customFormat="1" ht="24.95" customHeight="1" x14ac:dyDescent="0.25">
      <c r="B38" s="181"/>
      <c r="C38" s="182"/>
      <c r="D38" s="182"/>
      <c r="E38" s="182"/>
      <c r="F38" s="182"/>
      <c r="G38" s="182"/>
      <c r="H38" s="182"/>
      <c r="I38" s="183"/>
      <c r="J38" s="220"/>
    </row>
    <row r="39" spans="2:10" s="218" customFormat="1" ht="27.95" customHeight="1" x14ac:dyDescent="0.25">
      <c r="B39" s="515" t="s">
        <v>408</v>
      </c>
      <c r="C39" s="516"/>
      <c r="D39" s="516"/>
      <c r="E39" s="516"/>
      <c r="F39" s="516"/>
      <c r="G39" s="516"/>
      <c r="H39" s="516"/>
      <c r="I39" s="516"/>
      <c r="J39" s="223"/>
    </row>
    <row r="40" spans="2:10" s="218" customFormat="1" ht="24.95" customHeight="1" x14ac:dyDescent="0.25">
      <c r="B40" s="502" t="s">
        <v>369</v>
      </c>
      <c r="C40" s="503"/>
      <c r="D40" s="503"/>
      <c r="E40" s="503"/>
      <c r="F40" s="503"/>
      <c r="G40" s="503"/>
      <c r="H40" s="503"/>
      <c r="I40" s="504"/>
      <c r="J40" s="220">
        <f>' Budget'!T18</f>
        <v>0</v>
      </c>
    </row>
    <row r="41" spans="2:10" s="218" customFormat="1" ht="24.95" customHeight="1" x14ac:dyDescent="0.25">
      <c r="B41" s="502" t="s">
        <v>87</v>
      </c>
      <c r="C41" s="503"/>
      <c r="D41" s="503"/>
      <c r="E41" s="503"/>
      <c r="F41" s="503"/>
      <c r="G41" s="503"/>
      <c r="H41" s="503"/>
      <c r="I41" s="504"/>
      <c r="J41" s="220">
        <f>' Budget'!T33</f>
        <v>0</v>
      </c>
    </row>
    <row r="42" spans="2:10" s="218" customFormat="1" ht="24.95" customHeight="1" x14ac:dyDescent="0.25">
      <c r="B42" s="502" t="s">
        <v>88</v>
      </c>
      <c r="C42" s="503"/>
      <c r="D42" s="503"/>
      <c r="E42" s="503"/>
      <c r="F42" s="503"/>
      <c r="G42" s="503"/>
      <c r="H42" s="503"/>
      <c r="I42" s="504"/>
      <c r="J42" s="220">
        <f>' Budget'!R69</f>
        <v>0</v>
      </c>
    </row>
    <row r="43" spans="2:10" s="218" customFormat="1" ht="24.95" customHeight="1" x14ac:dyDescent="0.25">
      <c r="B43" s="502" t="s">
        <v>113</v>
      </c>
      <c r="C43" s="503"/>
      <c r="D43" s="503"/>
      <c r="E43" s="503"/>
      <c r="F43" s="503"/>
      <c r="G43" s="503"/>
      <c r="H43" s="503"/>
      <c r="I43" s="504"/>
      <c r="J43" s="220">
        <f>' Budget'!R79</f>
        <v>0</v>
      </c>
    </row>
    <row r="44" spans="2:10" s="218" customFormat="1" ht="24.95" customHeight="1" x14ac:dyDescent="0.25">
      <c r="B44" s="502" t="s">
        <v>114</v>
      </c>
      <c r="C44" s="503"/>
      <c r="D44" s="503"/>
      <c r="E44" s="503"/>
      <c r="F44" s="503"/>
      <c r="G44" s="503"/>
      <c r="H44" s="503"/>
      <c r="I44" s="504"/>
      <c r="J44" s="220">
        <f>' Budget'!R83</f>
        <v>0</v>
      </c>
    </row>
    <row r="45" spans="2:10" s="218" customFormat="1" ht="24.95" customHeight="1" x14ac:dyDescent="0.25">
      <c r="B45" s="502" t="s">
        <v>539</v>
      </c>
      <c r="C45" s="503"/>
      <c r="D45" s="503"/>
      <c r="E45" s="503"/>
      <c r="F45" s="503"/>
      <c r="G45" s="503"/>
      <c r="H45" s="503"/>
      <c r="I45" s="504"/>
      <c r="J45" s="220">
        <f>' Budget'!T63</f>
        <v>0</v>
      </c>
    </row>
    <row r="46" spans="2:10" s="218" customFormat="1" ht="24.95" customHeight="1" x14ac:dyDescent="0.25">
      <c r="B46" s="502" t="s">
        <v>370</v>
      </c>
      <c r="C46" s="503"/>
      <c r="D46" s="503"/>
      <c r="E46" s="503"/>
      <c r="F46" s="503"/>
      <c r="G46" s="503"/>
      <c r="H46" s="503"/>
      <c r="I46" s="504"/>
      <c r="J46" s="220">
        <f>' Sub Budget'!T14+' Sub Budget (2)'!T14</f>
        <v>0</v>
      </c>
    </row>
    <row r="47" spans="2:10" s="218" customFormat="1" ht="24.95" customHeight="1" x14ac:dyDescent="0.25">
      <c r="B47" s="502" t="s">
        <v>145</v>
      </c>
      <c r="C47" s="503"/>
      <c r="D47" s="503"/>
      <c r="E47" s="503"/>
      <c r="F47" s="503"/>
      <c r="G47" s="503"/>
      <c r="H47" s="503"/>
      <c r="I47" s="504"/>
      <c r="J47" s="220">
        <f>' Sub Budget'!T29+' Sub Budget (2)'!T29</f>
        <v>0</v>
      </c>
    </row>
    <row r="48" spans="2:10" s="218" customFormat="1" ht="24.95" customHeight="1" x14ac:dyDescent="0.25">
      <c r="B48" s="502" t="s">
        <v>146</v>
      </c>
      <c r="C48" s="503"/>
      <c r="D48" s="503"/>
      <c r="E48" s="503"/>
      <c r="F48" s="503"/>
      <c r="G48" s="503"/>
      <c r="H48" s="503"/>
      <c r="I48" s="504"/>
      <c r="J48" s="220">
        <f>' Sub Budget'!T59+' Sub Budget (2)'!T59</f>
        <v>0</v>
      </c>
    </row>
    <row r="49" spans="2:10" s="218" customFormat="1" ht="24.95" customHeight="1" x14ac:dyDescent="0.25">
      <c r="B49" s="502" t="s">
        <v>148</v>
      </c>
      <c r="C49" s="503"/>
      <c r="D49" s="503"/>
      <c r="E49" s="503"/>
      <c r="F49" s="503"/>
      <c r="G49" s="503"/>
      <c r="H49" s="503"/>
      <c r="I49" s="504"/>
      <c r="J49" s="220">
        <f>' Sub Budget'!T75+' Sub Budget (2)'!T75</f>
        <v>0</v>
      </c>
    </row>
    <row r="50" spans="2:10" s="218" customFormat="1" ht="24.95" customHeight="1" x14ac:dyDescent="0.25">
      <c r="B50" s="502" t="s">
        <v>147</v>
      </c>
      <c r="C50" s="503"/>
      <c r="D50" s="503"/>
      <c r="E50" s="503"/>
      <c r="F50" s="503"/>
      <c r="G50" s="503"/>
      <c r="H50" s="503"/>
      <c r="I50" s="504"/>
      <c r="J50" s="220">
        <f>' Sub Budget'!T79+' Sub Budget (2)'!T79</f>
        <v>0</v>
      </c>
    </row>
    <row r="51" spans="2:10" s="218" customFormat="1" ht="24.95" customHeight="1" x14ac:dyDescent="0.25">
      <c r="B51" s="502" t="s">
        <v>149</v>
      </c>
      <c r="C51" s="503"/>
      <c r="D51" s="503"/>
      <c r="E51" s="503"/>
      <c r="F51" s="503"/>
      <c r="G51" s="503"/>
      <c r="H51" s="503"/>
      <c r="I51" s="504"/>
      <c r="J51" s="220">
        <f>' Sub Budget'!T59+' Sub Budget (2)'!T65</f>
        <v>0</v>
      </c>
    </row>
    <row r="52" spans="2:10" s="218" customFormat="1" ht="21.6" customHeight="1" x14ac:dyDescent="0.25">
      <c r="B52" s="512" t="s">
        <v>42</v>
      </c>
      <c r="C52" s="513"/>
      <c r="D52" s="513"/>
      <c r="E52" s="513"/>
      <c r="F52" s="513"/>
      <c r="G52" s="513"/>
      <c r="H52" s="513"/>
      <c r="I52" s="514"/>
      <c r="J52" s="224">
        <f>SUM(J40:J51)</f>
        <v>0</v>
      </c>
    </row>
    <row r="53" spans="2:10" s="218" customFormat="1" ht="22.35" customHeight="1" x14ac:dyDescent="0.25">
      <c r="B53" s="526" t="s">
        <v>410</v>
      </c>
      <c r="C53" s="527"/>
      <c r="D53" s="527"/>
      <c r="E53" s="527"/>
      <c r="F53" s="527"/>
      <c r="G53" s="527"/>
      <c r="H53" s="527"/>
      <c r="I53" s="528"/>
      <c r="J53" s="225" t="e">
        <f>J52/J36</f>
        <v>#DIV/0!</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131</v>
      </c>
      <c r="C55" s="516"/>
      <c r="D55" s="516"/>
      <c r="E55" s="516"/>
      <c r="F55" s="516"/>
      <c r="G55" s="516"/>
      <c r="H55" s="516"/>
      <c r="I55" s="516"/>
      <c r="J55" s="519"/>
    </row>
    <row r="56" spans="2:10" s="218" customFormat="1" ht="34.5" customHeight="1" x14ac:dyDescent="0.25">
      <c r="B56" s="523" t="s">
        <v>134</v>
      </c>
      <c r="C56" s="524"/>
      <c r="D56" s="524"/>
      <c r="E56" s="524"/>
      <c r="F56" s="524"/>
      <c r="G56" s="524"/>
      <c r="H56" s="524"/>
      <c r="I56" s="525"/>
      <c r="J56" s="231">
        <f>'Indirect Cost Calculator'!D13</f>
        <v>0</v>
      </c>
    </row>
    <row r="57" spans="2:10" s="218" customFormat="1" ht="24.75" customHeight="1" x14ac:dyDescent="0.25">
      <c r="B57" s="520" t="s">
        <v>132</v>
      </c>
      <c r="C57" s="520"/>
      <c r="D57" s="520"/>
      <c r="E57" s="520"/>
      <c r="F57" s="520"/>
      <c r="G57" s="520"/>
      <c r="H57" s="520"/>
      <c r="I57" s="520"/>
      <c r="J57" s="230">
        <f>' Budget'!R79</f>
        <v>0</v>
      </c>
    </row>
    <row r="58" spans="2:10" s="218" customFormat="1" ht="24.75" customHeight="1" x14ac:dyDescent="0.25">
      <c r="B58" s="520" t="s">
        <v>144</v>
      </c>
      <c r="C58" s="520"/>
      <c r="D58" s="520"/>
      <c r="E58" s="520"/>
      <c r="F58" s="520"/>
      <c r="G58" s="520"/>
      <c r="H58" s="520"/>
      <c r="I58" s="520"/>
      <c r="J58" s="230">
        <f>' Sub Budget'!R75+' Sub Budget (2)'!R75</f>
        <v>0</v>
      </c>
    </row>
    <row r="59" spans="2:10" s="218" customFormat="1" ht="24.75" customHeight="1" x14ac:dyDescent="0.25">
      <c r="B59" s="521" t="s">
        <v>133</v>
      </c>
      <c r="C59" s="522"/>
      <c r="D59" s="522"/>
      <c r="E59" s="522"/>
      <c r="F59" s="522"/>
      <c r="G59" s="522"/>
      <c r="H59" s="522"/>
      <c r="I59" s="522"/>
      <c r="J59" s="231">
        <f>' Match Budget'!R76</f>
        <v>0</v>
      </c>
    </row>
    <row r="60" spans="2:10" s="218" customFormat="1" ht="24.75" customHeight="1" x14ac:dyDescent="0.25">
      <c r="B60" s="526" t="s">
        <v>135</v>
      </c>
      <c r="C60" s="527"/>
      <c r="D60" s="527"/>
      <c r="E60" s="527"/>
      <c r="F60" s="527"/>
      <c r="G60" s="527"/>
      <c r="H60" s="527"/>
      <c r="I60" s="528"/>
      <c r="J60" s="232">
        <f>SUM(J57:J59)</f>
        <v>0</v>
      </c>
    </row>
    <row r="61" spans="2:10" s="229" customFormat="1" ht="22.35" customHeight="1" x14ac:dyDescent="0.25">
      <c r="B61" s="226"/>
      <c r="C61" s="227"/>
      <c r="D61" s="227"/>
      <c r="E61" s="227"/>
      <c r="F61" s="227"/>
      <c r="G61" s="227"/>
      <c r="H61" s="227"/>
      <c r="I61" s="227"/>
      <c r="J61" s="228"/>
    </row>
    <row r="62" spans="2:10" s="218" customFormat="1" ht="27.95" customHeight="1" x14ac:dyDescent="0.25">
      <c r="B62" s="515" t="s">
        <v>409</v>
      </c>
      <c r="C62" s="516"/>
      <c r="D62" s="516"/>
      <c r="E62" s="516"/>
      <c r="F62" s="516"/>
      <c r="G62" s="516"/>
      <c r="H62" s="516"/>
      <c r="I62" s="516"/>
      <c r="J62" s="519"/>
    </row>
    <row r="63" spans="2:10" s="218" customFormat="1" ht="24.75" customHeight="1" x14ac:dyDescent="0.25">
      <c r="B63" s="517" t="s">
        <v>43</v>
      </c>
      <c r="C63" s="517"/>
      <c r="D63" s="517"/>
      <c r="E63" s="517"/>
      <c r="F63" s="517"/>
      <c r="G63" s="517"/>
      <c r="H63" s="517"/>
      <c r="I63" s="517"/>
      <c r="J63" s="233">
        <f>' Match Budget'!R81</f>
        <v>0</v>
      </c>
    </row>
    <row r="64" spans="2:10" s="218" customFormat="1" ht="24.75" customHeight="1" x14ac:dyDescent="0.25">
      <c r="B64" s="517" t="s">
        <v>44</v>
      </c>
      <c r="C64" s="517"/>
      <c r="D64" s="517"/>
      <c r="E64" s="517"/>
      <c r="F64" s="517"/>
      <c r="G64" s="517"/>
      <c r="H64" s="517"/>
      <c r="I64" s="517"/>
      <c r="J64" s="233">
        <f>' Budget'!R84</f>
        <v>0</v>
      </c>
    </row>
    <row r="65" spans="2:10" s="218" customFormat="1" ht="24.75" customHeight="1" x14ac:dyDescent="0.25">
      <c r="B65" s="518" t="s">
        <v>136</v>
      </c>
      <c r="C65" s="518"/>
      <c r="D65" s="518"/>
      <c r="E65" s="518"/>
      <c r="F65" s="518"/>
      <c r="G65" s="518"/>
      <c r="H65" s="518"/>
      <c r="I65" s="518"/>
      <c r="J65" s="234" t="e">
        <f>J63/J64</f>
        <v>#DIV/0!</v>
      </c>
    </row>
  </sheetData>
  <sheetProtection algorithmName="SHA-512" hashValue="lUx73sPuqgpSLxit50rwzclx+XFedJGnwD5ltg/PJaE4HU1X4pOYmCONHcy7Pn1hb5r4dqcQFisJC3OKAbf4OA==" saltValue="LHm+NRpdJ5owuGuNVwwyIA==" spinCount="100000" sheet="1" selectLockedCells="1" selectUnlockedCells="1"/>
  <mergeCells count="58">
    <mergeCell ref="B53:I53"/>
    <mergeCell ref="B2:J2"/>
    <mergeCell ref="B33:I33"/>
    <mergeCell ref="B27:I27"/>
    <mergeCell ref="B24:I24"/>
    <mergeCell ref="B29:I29"/>
    <mergeCell ref="B14:I14"/>
    <mergeCell ref="B28:I28"/>
    <mergeCell ref="B11:H11"/>
    <mergeCell ref="B12:H12"/>
    <mergeCell ref="B13:H13"/>
    <mergeCell ref="B5:I5"/>
    <mergeCell ref="B6:I6"/>
    <mergeCell ref="B7:I7"/>
    <mergeCell ref="B8:I8"/>
    <mergeCell ref="B10:I10"/>
    <mergeCell ref="B48:I48"/>
    <mergeCell ref="B49:I49"/>
    <mergeCell ref="B50:I50"/>
    <mergeCell ref="B51:I51"/>
    <mergeCell ref="B52:I52"/>
    <mergeCell ref="B43:I43"/>
    <mergeCell ref="B44:I44"/>
    <mergeCell ref="B45:I45"/>
    <mergeCell ref="B46:I46"/>
    <mergeCell ref="B47:I47"/>
    <mergeCell ref="B64:I64"/>
    <mergeCell ref="B65:I65"/>
    <mergeCell ref="B55:J55"/>
    <mergeCell ref="B57:I57"/>
    <mergeCell ref="B58:I58"/>
    <mergeCell ref="B59:I59"/>
    <mergeCell ref="B56:I56"/>
    <mergeCell ref="B60:I60"/>
    <mergeCell ref="B62:J62"/>
    <mergeCell ref="B63:I63"/>
    <mergeCell ref="B42:I42"/>
    <mergeCell ref="B3:J3"/>
    <mergeCell ref="B40:I40"/>
    <mergeCell ref="B41:I41"/>
    <mergeCell ref="B25:I25"/>
    <mergeCell ref="B26:I26"/>
    <mergeCell ref="B34:I34"/>
    <mergeCell ref="B35:I35"/>
    <mergeCell ref="B36:I36"/>
    <mergeCell ref="B39:I39"/>
    <mergeCell ref="B30:I30"/>
    <mergeCell ref="B31:I31"/>
    <mergeCell ref="B32:I32"/>
    <mergeCell ref="B4:I4"/>
    <mergeCell ref="B37:I37"/>
    <mergeCell ref="B15:I15"/>
    <mergeCell ref="B22:I22"/>
    <mergeCell ref="B17:I17"/>
    <mergeCell ref="B18:H18"/>
    <mergeCell ref="B19:H19"/>
    <mergeCell ref="B20:H20"/>
    <mergeCell ref="B21:I21"/>
  </mergeCells>
  <conditionalFormatting sqref="J53:J54 J61">
    <cfRule type="cellIs" dxfId="55" priority="8" operator="greaterThan">
      <formula>0.25</formula>
    </cfRule>
  </conditionalFormatting>
  <conditionalFormatting sqref="J65">
    <cfRule type="cellIs" dxfId="54" priority="7" operator="lessThan">
      <formula>0.2</formula>
    </cfRule>
  </conditionalFormatting>
  <conditionalFormatting sqref="J60">
    <cfRule type="cellIs" dxfId="53" priority="10" operator="greaterThan">
      <formula>$J$56</formula>
    </cfRule>
  </conditionalFormatting>
  <conditionalFormatting sqref="J37">
    <cfRule type="cellIs" dxfId="52" priority="1" operator="notEqual">
      <formula>$J$13</formula>
    </cfRule>
  </conditionalFormatting>
  <pageMargins left="0.7" right="0.7" top="0.75" bottom="0.75" header="0.3" footer="0.3"/>
  <pageSetup scale="90" fitToHeight="50" orientation="portrait" r:id="rId1"/>
  <headerFooter>
    <oddFooter>Page &amp;P of &amp;N</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6" tint="0.79998168889431442"/>
    <pageSetUpPr fitToPage="1"/>
  </sheetPr>
  <dimension ref="A1:G17"/>
  <sheetViews>
    <sheetView showGridLines="0" zoomScale="105" zoomScaleNormal="100" workbookViewId="0">
      <pane xSplit="1" ySplit="1" topLeftCell="B2" activePane="bottomRight" state="frozen"/>
      <selection activeCell="D12" sqref="D12:G12"/>
      <selection pane="topRight" activeCell="D12" sqref="D12:G12"/>
      <selection pane="bottomLeft" activeCell="D12" sqref="D12:G12"/>
      <selection pane="bottomRight" activeCell="A7" sqref="A7"/>
    </sheetView>
  </sheetViews>
  <sheetFormatPr defaultRowHeight="15" x14ac:dyDescent="0.25"/>
  <cols>
    <col min="1" max="1" width="10.7109375" style="48" customWidth="1"/>
    <col min="2" max="2" width="21" style="48" bestFit="1" customWidth="1"/>
    <col min="3" max="3" width="55.140625" style="11" customWidth="1"/>
    <col min="4" max="4" width="10.7109375" style="11" customWidth="1"/>
    <col min="5" max="5" width="10.7109375" customWidth="1"/>
  </cols>
  <sheetData>
    <row r="1" spans="1:7" s="5" customFormat="1" ht="30" customHeight="1" x14ac:dyDescent="0.35">
      <c r="A1" s="533" t="s">
        <v>128</v>
      </c>
      <c r="B1" s="534"/>
      <c r="C1" s="534"/>
      <c r="D1" s="534"/>
      <c r="E1" s="534"/>
      <c r="F1" s="535"/>
    </row>
    <row r="2" spans="1:7" s="5" customFormat="1" ht="30" customHeight="1" x14ac:dyDescent="0.35">
      <c r="A2" s="68" t="s">
        <v>124</v>
      </c>
      <c r="B2" s="536">
        <f>Cover!C5</f>
        <v>0</v>
      </c>
      <c r="C2" s="537"/>
      <c r="D2" s="66"/>
      <c r="E2" s="66"/>
      <c r="F2" s="67"/>
    </row>
    <row r="3" spans="1:7" s="50" customFormat="1" ht="30" customHeight="1" x14ac:dyDescent="0.25">
      <c r="A3" s="51" t="s">
        <v>123</v>
      </c>
      <c r="B3" s="280" t="s">
        <v>2</v>
      </c>
      <c r="C3" s="531"/>
      <c r="D3" s="532"/>
      <c r="E3" s="69"/>
      <c r="F3" s="52"/>
    </row>
    <row r="4" spans="1:7" s="50" customFormat="1" ht="30" customHeight="1" x14ac:dyDescent="0.25">
      <c r="A4" s="53" t="s">
        <v>129</v>
      </c>
      <c r="B4" s="281"/>
      <c r="C4" s="69"/>
      <c r="D4" s="69"/>
      <c r="E4" s="69"/>
      <c r="F4" s="52"/>
    </row>
    <row r="5" spans="1:7" s="50" customFormat="1" ht="12" customHeight="1" thickBot="1" x14ac:dyDescent="0.3">
      <c r="A5" s="54"/>
      <c r="B5" s="55"/>
      <c r="C5" s="56"/>
      <c r="D5" s="56"/>
      <c r="E5" s="56"/>
      <c r="F5" s="57"/>
    </row>
    <row r="6" spans="1:7" s="49" customFormat="1" ht="30" x14ac:dyDescent="0.25">
      <c r="A6" s="73" t="s">
        <v>125</v>
      </c>
      <c r="B6" s="74" t="s">
        <v>0</v>
      </c>
      <c r="C6" s="75" t="s">
        <v>126</v>
      </c>
      <c r="D6" s="76" t="s">
        <v>38</v>
      </c>
      <c r="E6" s="76" t="s">
        <v>40</v>
      </c>
      <c r="F6" s="77" t="s">
        <v>41</v>
      </c>
    </row>
    <row r="7" spans="1:7" s="4" customFormat="1" ht="30" customHeight="1" x14ac:dyDescent="0.2">
      <c r="A7" s="277"/>
      <c r="B7" s="278"/>
      <c r="C7" s="47"/>
      <c r="D7" s="9"/>
      <c r="E7" s="10"/>
      <c r="F7" s="70">
        <f t="shared" ref="F7:F14" si="0">D7*E7</f>
        <v>0</v>
      </c>
      <c r="G7" s="6"/>
    </row>
    <row r="8" spans="1:7" s="4" customFormat="1" ht="30" customHeight="1" x14ac:dyDescent="0.2">
      <c r="A8" s="277"/>
      <c r="B8" s="278"/>
      <c r="C8" s="47"/>
      <c r="D8" s="9"/>
      <c r="E8" s="10"/>
      <c r="F8" s="70">
        <f t="shared" si="0"/>
        <v>0</v>
      </c>
    </row>
    <row r="9" spans="1:7" s="4" customFormat="1" ht="30" customHeight="1" x14ac:dyDescent="0.2">
      <c r="A9" s="277"/>
      <c r="B9" s="278"/>
      <c r="C9" s="47"/>
      <c r="D9" s="9"/>
      <c r="E9" s="10"/>
      <c r="F9" s="70">
        <f t="shared" si="0"/>
        <v>0</v>
      </c>
    </row>
    <row r="10" spans="1:7" s="4" customFormat="1" ht="30" customHeight="1" x14ac:dyDescent="0.2">
      <c r="A10" s="277"/>
      <c r="B10" s="278"/>
      <c r="C10" s="47"/>
      <c r="D10" s="9"/>
      <c r="E10" s="10"/>
      <c r="F10" s="70">
        <f t="shared" si="0"/>
        <v>0</v>
      </c>
    </row>
    <row r="11" spans="1:7" s="4" customFormat="1" ht="30" customHeight="1" x14ac:dyDescent="0.2">
      <c r="A11" s="277"/>
      <c r="B11" s="278"/>
      <c r="C11" s="47"/>
      <c r="D11" s="9"/>
      <c r="E11" s="10"/>
      <c r="F11" s="70">
        <f t="shared" si="0"/>
        <v>0</v>
      </c>
    </row>
    <row r="12" spans="1:7" s="4" customFormat="1" ht="30" customHeight="1" x14ac:dyDescent="0.2">
      <c r="A12" s="277"/>
      <c r="B12" s="278"/>
      <c r="C12" s="47"/>
      <c r="D12" s="9"/>
      <c r="E12" s="10"/>
      <c r="F12" s="70">
        <f t="shared" si="0"/>
        <v>0</v>
      </c>
    </row>
    <row r="13" spans="1:7" s="4" customFormat="1" ht="30" customHeight="1" x14ac:dyDescent="0.2">
      <c r="A13" s="279"/>
      <c r="B13" s="278"/>
      <c r="C13" s="63"/>
      <c r="D13" s="64"/>
      <c r="E13" s="65"/>
      <c r="F13" s="71">
        <f t="shared" si="0"/>
        <v>0</v>
      </c>
    </row>
    <row r="14" spans="1:7" s="4" customFormat="1" ht="30" customHeight="1" x14ac:dyDescent="0.2">
      <c r="A14" s="279"/>
      <c r="B14" s="278"/>
      <c r="C14" s="63"/>
      <c r="D14" s="64"/>
      <c r="E14" s="65"/>
      <c r="F14" s="71">
        <f t="shared" si="0"/>
        <v>0</v>
      </c>
    </row>
    <row r="15" spans="1:7" s="4" customFormat="1" ht="30" customHeight="1" x14ac:dyDescent="0.2">
      <c r="A15" s="62"/>
      <c r="B15" s="278"/>
      <c r="C15" s="63"/>
      <c r="D15" s="64"/>
      <c r="E15" s="65"/>
      <c r="F15" s="71"/>
    </row>
    <row r="16" spans="1:7" s="4" customFormat="1" ht="30" customHeight="1" thickBot="1" x14ac:dyDescent="0.25">
      <c r="A16" s="58"/>
      <c r="B16" s="355"/>
      <c r="C16" s="59"/>
      <c r="D16" s="60"/>
      <c r="E16" s="61"/>
      <c r="F16" s="72">
        <f>SUM(F7:F15)</f>
        <v>0</v>
      </c>
    </row>
    <row r="17" spans="6:6" x14ac:dyDescent="0.25">
      <c r="F17" s="2"/>
    </row>
  </sheetData>
  <sheetProtection algorithmName="SHA-512" hashValue="b9gk3Enr1deUIC4WcfrKyuSSLBuDJW5+ARYnPgeNqsQhQuS1+hh1myhVvJBWw0pSgCU0BvHsO2JJO4kMB0mCog==" saltValue="dLLDhk62WgTIrKJqrHK0rw==" spinCount="100000" sheet="1" formatRows="0" insertRows="0" deleteRows="0" selectLockedCells="1"/>
  <mergeCells count="3">
    <mergeCell ref="C3:D3"/>
    <mergeCell ref="A1:F1"/>
    <mergeCell ref="B2:C2"/>
  </mergeCells>
  <dataValidations count="1">
    <dataValidation type="list" allowBlank="1" showInputMessage="1" showErrorMessage="1" sqref="L9" xr:uid="{00000000-0002-0000-0A00-000000000000}">
      <formula1>#REF!</formula1>
    </dataValidation>
  </dataValidations>
  <pageMargins left="0.25" right="0.25" top="0.75" bottom="0.75" header="0.3" footer="0.3"/>
  <pageSetup fitToHeight="50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A00-000001000000}">
          <x14:formula1>
            <xm:f>'DROP-DOWNS'!$P$1:$P$6</xm:f>
          </x14:formula1>
          <xm:sqref>B7:B16</xm:sqref>
        </x14:dataValidation>
        <x14:dataValidation type="list" showInputMessage="1" showErrorMessage="1" xr:uid="{00000000-0002-0000-0A00-000002000000}">
          <x14:formula1>
            <xm:f>'DROP-DOWNS'!$C$1:$C$3</xm:f>
          </x14:formula1>
          <xm:sqref>B3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6" tint="0.79998168889431442"/>
  </sheetPr>
  <dimension ref="A1:Z94"/>
  <sheetViews>
    <sheetView showGridLines="0" topLeftCell="A58" zoomScale="80" zoomScaleNormal="80" workbookViewId="0">
      <selection activeCell="V78" sqref="V78"/>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c r="W10" s="114"/>
    </row>
    <row r="11" spans="1:24" s="13" customFormat="1" ht="78.599999999999994" customHeight="1" x14ac:dyDescent="0.3">
      <c r="A11" s="114"/>
      <c r="B11" s="414"/>
      <c r="C11" s="415"/>
      <c r="D11" s="416"/>
      <c r="E11" s="417"/>
      <c r="F11" s="417"/>
      <c r="G11" s="418"/>
      <c r="H11" s="162"/>
      <c r="I11" s="162"/>
      <c r="J11" s="162"/>
      <c r="K11" s="159"/>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93" t="s">
        <v>388</v>
      </c>
      <c r="V16" s="193" t="s">
        <v>389</v>
      </c>
      <c r="W16" s="114"/>
    </row>
    <row r="17" spans="1:25" s="13" customFormat="1" ht="60" customHeight="1" x14ac:dyDescent="0.3">
      <c r="A17" s="114"/>
      <c r="B17" s="414"/>
      <c r="C17" s="415"/>
      <c r="D17" s="416"/>
      <c r="E17" s="417"/>
      <c r="F17" s="417"/>
      <c r="G17" s="418"/>
      <c r="H17" s="162"/>
      <c r="I17" s="162"/>
      <c r="J17" s="162"/>
      <c r="K17" s="162"/>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f t="shared" ref="V17:V23" si="6">((M17)+((M17*P17)))*U17</f>
        <v>0</v>
      </c>
      <c r="W17" s="114"/>
    </row>
    <row r="18" spans="1:25" s="13" customFormat="1" ht="60" customHeight="1" x14ac:dyDescent="0.3">
      <c r="A18" s="114"/>
      <c r="B18" s="414"/>
      <c r="C18" s="415"/>
      <c r="D18" s="416"/>
      <c r="E18" s="417"/>
      <c r="F18" s="417"/>
      <c r="G18" s="418"/>
      <c r="H18" s="162"/>
      <c r="I18" s="162"/>
      <c r="J18" s="162"/>
      <c r="K18" s="162"/>
      <c r="L18" s="121"/>
      <c r="M18" s="122"/>
      <c r="N18" s="123" t="e">
        <f t="shared" si="2"/>
        <v>#DIV/0!</v>
      </c>
      <c r="O18" s="124">
        <f t="shared" si="3"/>
        <v>0</v>
      </c>
      <c r="P18" s="125"/>
      <c r="Q18" s="129">
        <f t="shared" si="4"/>
        <v>0</v>
      </c>
      <c r="R18" s="126">
        <f t="shared" si="5"/>
        <v>0</v>
      </c>
      <c r="S18" s="114"/>
      <c r="T18" s="114"/>
      <c r="U18" s="121"/>
      <c r="V18" s="126">
        <f t="shared" si="6"/>
        <v>0</v>
      </c>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c r="V21" s="126">
        <f t="shared" si="6"/>
        <v>0</v>
      </c>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c r="V22" s="126">
        <f t="shared" si="6"/>
        <v>0</v>
      </c>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t="s">
        <v>386</v>
      </c>
      <c r="U23" s="121"/>
      <c r="V23" s="126">
        <f t="shared" si="6"/>
        <v>0</v>
      </c>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f>SUM(V17:V23)</f>
        <v>0</v>
      </c>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7">L27/$D$7</f>
        <v>#DIV/0!</v>
      </c>
      <c r="O27" s="124">
        <f t="shared" ref="O27:O28" si="8">L27*M27</f>
        <v>0</v>
      </c>
      <c r="P27" s="133"/>
      <c r="Q27" s="129">
        <f t="shared" ref="Q27:Q28" si="9">O27*P27</f>
        <v>0</v>
      </c>
      <c r="R27" s="126">
        <f t="shared" ref="R27:R28" si="10">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7"/>
        <v>#DIV/0!</v>
      </c>
      <c r="O28" s="124">
        <f t="shared" si="8"/>
        <v>0</v>
      </c>
      <c r="P28" s="133"/>
      <c r="Q28" s="129">
        <f t="shared" si="9"/>
        <v>0</v>
      </c>
      <c r="R28" s="126">
        <f t="shared" si="10"/>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93" t="s">
        <v>394</v>
      </c>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359"/>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359"/>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f>SUM(V32:V33)</f>
        <v>0</v>
      </c>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t="s">
        <v>393</v>
      </c>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359"/>
      <c r="W43" s="114"/>
      <c r="Y43" s="184">
        <f t="shared" ref="Y43:Z46" si="11">IF(A43="Sub Grantee",C43,0)</f>
        <v>0</v>
      </c>
      <c r="Z43" s="184">
        <f t="shared" si="11"/>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2">ROUND(N44*P44,0)</f>
        <v>0</v>
      </c>
      <c r="S44" s="114"/>
      <c r="T44" s="184">
        <f t="shared" ref="T44:T46" si="13">IF(B44="Sub Grantee",R44,0)</f>
        <v>0</v>
      </c>
      <c r="U44" s="114"/>
      <c r="V44" s="359"/>
      <c r="W44" s="114"/>
      <c r="Y44" s="184">
        <f t="shared" si="11"/>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2"/>
        <v>0</v>
      </c>
      <c r="S45" s="114"/>
      <c r="T45" s="184">
        <f t="shared" si="13"/>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f>SUM(V43:V46)</f>
        <v>0</v>
      </c>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94"/>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93" t="s">
        <v>392</v>
      </c>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359"/>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f>SUM(V50:V52)</f>
        <v>0</v>
      </c>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8"/>
      <c r="Q57" s="187"/>
      <c r="R57" s="143">
        <f>ROUND(N57*P57,0)</f>
        <v>0</v>
      </c>
      <c r="S57" s="114"/>
      <c r="T57" s="184">
        <f t="shared" ref="T57:T58" si="14">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ROUND(N58*P58,0)</f>
        <v>0</v>
      </c>
      <c r="S58" s="114"/>
      <c r="T58" s="184">
        <f t="shared" si="14"/>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94"/>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93" t="s">
        <v>391</v>
      </c>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359"/>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v>0</v>
      </c>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f>SUM(V62:V64)</f>
        <v>0</v>
      </c>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292"/>
      <c r="C67" s="293"/>
      <c r="D67" s="293"/>
      <c r="E67" s="293"/>
      <c r="F67" s="293"/>
      <c r="G67" s="293"/>
      <c r="H67" s="293"/>
      <c r="I67" s="293"/>
      <c r="J67" s="293"/>
      <c r="K67" s="293"/>
      <c r="L67" s="293"/>
      <c r="M67" s="293"/>
      <c r="N67" s="293"/>
      <c r="O67" s="293"/>
      <c r="P67" s="293"/>
      <c r="Q67" s="293"/>
      <c r="R67" s="347"/>
      <c r="S67" s="114"/>
      <c r="T67" s="114"/>
      <c r="U67" s="114"/>
      <c r="V67" s="114"/>
      <c r="W67" s="114"/>
    </row>
    <row r="68" spans="1:23" ht="15.75" customHeight="1" x14ac:dyDescent="0.3">
      <c r="A68" s="114"/>
      <c r="B68" s="290"/>
      <c r="C68" s="454" t="s">
        <v>534</v>
      </c>
      <c r="D68" s="454"/>
      <c r="E68" s="454"/>
      <c r="F68" s="454"/>
      <c r="G68" s="454"/>
      <c r="H68" s="291"/>
      <c r="I68" s="455" t="s">
        <v>535</v>
      </c>
      <c r="J68" s="456"/>
      <c r="K68" s="456"/>
      <c r="L68" s="456"/>
      <c r="M68" s="456"/>
      <c r="N68" s="482">
        <f>Cover!C8</f>
        <v>0</v>
      </c>
      <c r="O68" s="483"/>
      <c r="P68" s="484"/>
      <c r="Q68" s="350"/>
      <c r="R68" s="149"/>
      <c r="S68" s="114"/>
      <c r="T68" s="114"/>
      <c r="U68" s="114"/>
      <c r="V68" s="114"/>
      <c r="W68" s="114"/>
    </row>
    <row r="69" spans="1:23" ht="15.75" hidden="1" customHeight="1" x14ac:dyDescent="0.3">
      <c r="A69" s="114"/>
      <c r="B69" s="290"/>
      <c r="C69" s="341"/>
      <c r="D69" s="341"/>
      <c r="E69" s="341"/>
      <c r="F69" s="341"/>
      <c r="G69" s="345"/>
      <c r="H69" s="291"/>
      <c r="I69" s="485" t="s">
        <v>138</v>
      </c>
      <c r="J69" s="460"/>
      <c r="K69" s="460"/>
      <c r="L69" s="460"/>
      <c r="M69" s="460"/>
      <c r="N69" s="451">
        <f>R65+R59+R53+R47+R40+R34+R29+R24+R14</f>
        <v>0</v>
      </c>
      <c r="O69" s="451"/>
      <c r="P69" s="452"/>
      <c r="Q69" s="350"/>
      <c r="R69" s="149"/>
      <c r="S69" s="114"/>
      <c r="T69" s="114"/>
      <c r="U69" s="114"/>
      <c r="V69" s="114"/>
      <c r="W69" s="114"/>
    </row>
    <row r="70" spans="1:23" ht="15.75" hidden="1" customHeight="1" x14ac:dyDescent="0.3">
      <c r="A70" s="114"/>
      <c r="B70" s="290" t="s">
        <v>140</v>
      </c>
      <c r="C70" s="341"/>
      <c r="D70" s="341"/>
      <c r="E70" s="341"/>
      <c r="F70" s="341"/>
      <c r="G70" s="345"/>
      <c r="H70" s="291"/>
      <c r="I70" s="352"/>
      <c r="J70" s="342"/>
      <c r="K70" s="342"/>
      <c r="L70" s="342"/>
      <c r="M70" s="342"/>
      <c r="N70" s="453">
        <f>(N68+1)*N69</f>
        <v>0</v>
      </c>
      <c r="O70" s="451"/>
      <c r="P70" s="452"/>
      <c r="Q70" s="350"/>
      <c r="R70" s="149"/>
      <c r="S70" s="114"/>
      <c r="T70" s="114"/>
      <c r="U70" s="114"/>
      <c r="V70" s="114"/>
      <c r="W70" s="114"/>
    </row>
    <row r="71" spans="1:23" ht="15.75" customHeight="1" x14ac:dyDescent="0.3">
      <c r="A71" s="114"/>
      <c r="B71" s="290"/>
      <c r="C71" s="454" t="s">
        <v>469</v>
      </c>
      <c r="D71" s="454"/>
      <c r="E71" s="454"/>
      <c r="F71" s="454"/>
      <c r="G71" s="346">
        <f>F87</f>
        <v>0</v>
      </c>
      <c r="H71" s="291"/>
      <c r="I71" s="353"/>
      <c r="J71" s="348"/>
      <c r="K71" s="348"/>
      <c r="L71" s="349"/>
      <c r="M71" s="351"/>
      <c r="N71" s="349"/>
      <c r="O71" s="349"/>
      <c r="P71" s="349"/>
      <c r="Q71" s="350"/>
      <c r="R71" s="149"/>
      <c r="S71" s="114"/>
      <c r="T71" s="114"/>
      <c r="U71" s="114"/>
      <c r="V71" s="114"/>
      <c r="W71" s="114"/>
    </row>
    <row r="72" spans="1:23" ht="15.75" customHeight="1" x14ac:dyDescent="0.3">
      <c r="A72" s="114"/>
      <c r="B72" s="290"/>
      <c r="C72" s="454" t="s">
        <v>536</v>
      </c>
      <c r="D72" s="454"/>
      <c r="E72" s="454"/>
      <c r="F72" s="454"/>
      <c r="G72" s="346">
        <f>F88+F89+F90+F91</f>
        <v>0</v>
      </c>
      <c r="H72" s="291"/>
      <c r="I72" s="352"/>
      <c r="J72" s="342"/>
      <c r="K72" s="342"/>
      <c r="L72" s="342"/>
      <c r="M72" s="342"/>
      <c r="N72" s="349"/>
      <c r="O72" s="349"/>
      <c r="P72" s="349"/>
      <c r="Q72" s="350"/>
      <c r="R72" s="149"/>
      <c r="S72" s="114"/>
      <c r="T72" s="114"/>
      <c r="U72" s="114"/>
      <c r="V72" s="114"/>
      <c r="W72" s="114"/>
    </row>
    <row r="73" spans="1:23" ht="15.75" customHeight="1" x14ac:dyDescent="0.3">
      <c r="A73" s="114"/>
      <c r="B73" s="290"/>
      <c r="C73" s="454" t="s">
        <v>470</v>
      </c>
      <c r="D73" s="454"/>
      <c r="E73" s="454"/>
      <c r="F73" s="454"/>
      <c r="G73" s="346">
        <f>R78</f>
        <v>0</v>
      </c>
      <c r="H73" s="291"/>
      <c r="I73" s="455" t="s">
        <v>137</v>
      </c>
      <c r="J73" s="456"/>
      <c r="K73" s="456"/>
      <c r="L73" s="456"/>
      <c r="M73" s="456"/>
      <c r="N73" s="457">
        <f>'IET IELCE Ind Cost Calc'!D13</f>
        <v>0</v>
      </c>
      <c r="O73" s="458"/>
      <c r="P73" s="459"/>
      <c r="Q73" s="350"/>
      <c r="R73" s="149"/>
      <c r="S73" s="114"/>
      <c r="T73" s="114"/>
      <c r="U73" s="114"/>
      <c r="V73" s="114"/>
      <c r="W73" s="114"/>
    </row>
    <row r="74" spans="1:23" ht="16.5" customHeight="1" x14ac:dyDescent="0.3">
      <c r="A74" s="114"/>
      <c r="B74" s="290"/>
      <c r="C74" s="291"/>
      <c r="D74" s="460"/>
      <c r="E74" s="460"/>
      <c r="F74" s="460"/>
      <c r="G74" s="291"/>
      <c r="H74" s="291"/>
      <c r="I74" s="291"/>
      <c r="J74" s="291"/>
      <c r="K74" s="291"/>
      <c r="L74" s="291"/>
      <c r="M74" s="461"/>
      <c r="N74" s="461"/>
      <c r="O74" s="461"/>
      <c r="P74" s="461"/>
      <c r="Q74" s="461"/>
      <c r="R74" s="354" t="s">
        <v>55</v>
      </c>
      <c r="S74" s="114"/>
      <c r="T74" s="114"/>
      <c r="U74" s="114"/>
      <c r="V74" s="114"/>
      <c r="W74" s="114"/>
    </row>
    <row r="75" spans="1:23" x14ac:dyDescent="0.3">
      <c r="A75" s="114"/>
      <c r="B75" s="343"/>
      <c r="C75" s="463"/>
      <c r="D75" s="463"/>
      <c r="E75" s="463"/>
      <c r="F75" s="344"/>
      <c r="G75" s="344"/>
      <c r="H75" s="344"/>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160"/>
      <c r="S76" s="114"/>
      <c r="T76" s="114"/>
      <c r="U76" s="114"/>
      <c r="V76" s="361"/>
      <c r="W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159" t="s">
        <v>55</v>
      </c>
      <c r="S77" s="114"/>
      <c r="T77" s="114"/>
      <c r="U77" s="114"/>
      <c r="V77" s="193" t="s">
        <v>540</v>
      </c>
      <c r="W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359"/>
      <c r="W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34">
        <f>SUM(V76:V78)</f>
        <v>0</v>
      </c>
      <c r="W79" s="114"/>
    </row>
    <row r="80" spans="1:23" ht="34.5" customHeight="1" x14ac:dyDescent="0.3">
      <c r="A80" s="114"/>
      <c r="B80" s="464" t="s">
        <v>67</v>
      </c>
      <c r="C80" s="465"/>
      <c r="D80" s="465"/>
      <c r="E80" s="465"/>
      <c r="F80" s="465"/>
      <c r="G80" s="465"/>
      <c r="H80" s="465"/>
      <c r="I80" s="465"/>
      <c r="J80" s="465"/>
      <c r="K80" s="465"/>
      <c r="L80" s="465"/>
      <c r="M80" s="465"/>
      <c r="N80" s="465"/>
      <c r="O80" s="465"/>
      <c r="P80" s="465"/>
      <c r="Q80" s="466"/>
      <c r="R80" s="156">
        <f>SUM(R79+R75+R65+R59+R53+R47+R40+R34+R29+R24+R14)</f>
        <v>0</v>
      </c>
      <c r="S80" s="114"/>
      <c r="T80" s="79"/>
      <c r="U80" s="195" t="s">
        <v>390</v>
      </c>
      <c r="V80" s="134">
        <f>V79+V65+V53+V47+V34+V24</f>
        <v>0</v>
      </c>
      <c r="W80" s="114"/>
    </row>
    <row r="81" spans="1:23"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114"/>
      <c r="V81" s="114"/>
      <c r="W81" s="114"/>
    </row>
    <row r="82" spans="1:23"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c r="W82" s="114"/>
    </row>
    <row r="84" spans="1:23" hidden="1" x14ac:dyDescent="0.3"/>
    <row r="85" spans="1:23" hidden="1" x14ac:dyDescent="0.3"/>
    <row r="86" spans="1:23" hidden="1" x14ac:dyDescent="0.3">
      <c r="C86" s="285" t="s">
        <v>475</v>
      </c>
      <c r="D86" s="285"/>
      <c r="E86" s="286"/>
      <c r="F86" s="287"/>
    </row>
    <row r="87" spans="1:23" hidden="1" x14ac:dyDescent="0.3">
      <c r="C87" s="285" t="s">
        <v>469</v>
      </c>
      <c r="D87" s="285"/>
      <c r="E87" s="286"/>
      <c r="F87" s="288">
        <f>R34</f>
        <v>0</v>
      </c>
    </row>
    <row r="88" spans="1:23" hidden="1" x14ac:dyDescent="0.3">
      <c r="C88" s="285" t="s">
        <v>471</v>
      </c>
      <c r="D88" s="285"/>
      <c r="E88" s="288">
        <f>R43</f>
        <v>0</v>
      </c>
      <c r="F88" s="288">
        <f>IF(E88&gt;25000,(E88-25000),0)</f>
        <v>0</v>
      </c>
    </row>
    <row r="89" spans="1:23" hidden="1" x14ac:dyDescent="0.3">
      <c r="C89" s="285" t="s">
        <v>472</v>
      </c>
      <c r="D89" s="285"/>
      <c r="E89" s="288">
        <f>R44</f>
        <v>0</v>
      </c>
      <c r="F89" s="288">
        <f t="shared" ref="F89:F91" si="15">IF(E89&gt;25000,(E89-25000),0)</f>
        <v>0</v>
      </c>
    </row>
    <row r="90" spans="1:23" hidden="1" x14ac:dyDescent="0.3">
      <c r="C90" s="285" t="s">
        <v>473</v>
      </c>
      <c r="D90" s="285"/>
      <c r="E90" s="288">
        <f>R45</f>
        <v>0</v>
      </c>
      <c r="F90" s="288">
        <f t="shared" si="15"/>
        <v>0</v>
      </c>
    </row>
    <row r="91" spans="1:23" hidden="1" x14ac:dyDescent="0.3">
      <c r="C91" s="285" t="s">
        <v>474</v>
      </c>
      <c r="D91" s="285"/>
      <c r="E91" s="288">
        <f>R46</f>
        <v>0</v>
      </c>
      <c r="F91" s="288">
        <f t="shared" si="15"/>
        <v>0</v>
      </c>
    </row>
    <row r="92" spans="1:23" hidden="1" x14ac:dyDescent="0.3">
      <c r="C92" s="285" t="s">
        <v>470</v>
      </c>
      <c r="D92" s="285"/>
      <c r="E92" s="286"/>
      <c r="F92" s="288">
        <f>R79</f>
        <v>0</v>
      </c>
    </row>
    <row r="93" spans="1:23" hidden="1" x14ac:dyDescent="0.3">
      <c r="F93" s="289">
        <f>SUM(F87:F92)</f>
        <v>0</v>
      </c>
    </row>
    <row r="94" spans="1:23" hidden="1" x14ac:dyDescent="0.3"/>
  </sheetData>
  <sheetProtection algorithmName="SHA-512" hashValue="OOzWuOoU5fK5hxcClyiAQDw6GS8Xb6wOAC10q4t0X4Dh25u6I9c9ihKEtyMnTDmmrvbIqMicUH2msWK0Q5oKyg==" saltValue="FZYlelB51qHwcSdr6OCosg==" spinCount="100000" sheet="1" formatCells="0" formatRows="0" insertRows="0" deleteRows="0" selectLockedCells="1"/>
  <mergeCells count="134">
    <mergeCell ref="C71:F71"/>
    <mergeCell ref="D74:F74"/>
    <mergeCell ref="C72:F72"/>
    <mergeCell ref="C73:F73"/>
    <mergeCell ref="C68:G68"/>
    <mergeCell ref="B11:C11"/>
    <mergeCell ref="D11:G11"/>
    <mergeCell ref="B12:C12"/>
    <mergeCell ref="D12:G12"/>
    <mergeCell ref="B13:C13"/>
    <mergeCell ref="D13:G13"/>
    <mergeCell ref="B19:C19"/>
    <mergeCell ref="D19:G19"/>
    <mergeCell ref="B20:C20"/>
    <mergeCell ref="D20:G20"/>
    <mergeCell ref="B24:P24"/>
    <mergeCell ref="B25:R25"/>
    <mergeCell ref="B26:C26"/>
    <mergeCell ref="D26:G26"/>
    <mergeCell ref="H26:K26"/>
    <mergeCell ref="B27:C27"/>
    <mergeCell ref="D27:G27"/>
    <mergeCell ref="H27:K27"/>
    <mergeCell ref="B21:C21"/>
    <mergeCell ref="B2:R2"/>
    <mergeCell ref="B3:R3"/>
    <mergeCell ref="B5:C5"/>
    <mergeCell ref="B7:C7"/>
    <mergeCell ref="B9:R9"/>
    <mergeCell ref="B10:C10"/>
    <mergeCell ref="D10:G10"/>
    <mergeCell ref="B18:C18"/>
    <mergeCell ref="D18:G18"/>
    <mergeCell ref="B14:P14"/>
    <mergeCell ref="B15:R15"/>
    <mergeCell ref="B16:C16"/>
    <mergeCell ref="D16:G16"/>
    <mergeCell ref="B17:C17"/>
    <mergeCell ref="D17:G17"/>
    <mergeCell ref="D21:G21"/>
    <mergeCell ref="B22:C22"/>
    <mergeCell ref="D22:G22"/>
    <mergeCell ref="B23:C23"/>
    <mergeCell ref="D23:G23"/>
    <mergeCell ref="B32:C32"/>
    <mergeCell ref="D32:P32"/>
    <mergeCell ref="B33:C33"/>
    <mergeCell ref="D33:P33"/>
    <mergeCell ref="B36:C36"/>
    <mergeCell ref="D36:Q36"/>
    <mergeCell ref="B37:C37"/>
    <mergeCell ref="D37:Q37"/>
    <mergeCell ref="B38:C38"/>
    <mergeCell ref="D38:Q38"/>
    <mergeCell ref="B34:Q34"/>
    <mergeCell ref="B35:R35"/>
    <mergeCell ref="B28:C28"/>
    <mergeCell ref="D28:G28"/>
    <mergeCell ref="H28:K28"/>
    <mergeCell ref="B29:P29"/>
    <mergeCell ref="B30:R30"/>
    <mergeCell ref="B31:C31"/>
    <mergeCell ref="D31:P31"/>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61:C61"/>
    <mergeCell ref="D61:Q61"/>
    <mergeCell ref="B62:C62"/>
    <mergeCell ref="D62:Q62"/>
    <mergeCell ref="B57:C57"/>
    <mergeCell ref="D57:E57"/>
    <mergeCell ref="F57:M57"/>
    <mergeCell ref="B58:C58"/>
    <mergeCell ref="D58:E58"/>
    <mergeCell ref="F58:M58"/>
    <mergeCell ref="U15:V15"/>
    <mergeCell ref="B80:Q80"/>
    <mergeCell ref="C75:E75"/>
    <mergeCell ref="I75:Q75"/>
    <mergeCell ref="B76:Q76"/>
    <mergeCell ref="B77:Q77"/>
    <mergeCell ref="B78:Q78"/>
    <mergeCell ref="B79:Q79"/>
    <mergeCell ref="N70:P70"/>
    <mergeCell ref="I73:M73"/>
    <mergeCell ref="N73:P73"/>
    <mergeCell ref="M74:Q74"/>
    <mergeCell ref="I68:M68"/>
    <mergeCell ref="N68:P68"/>
    <mergeCell ref="I69:M69"/>
    <mergeCell ref="N69:P69"/>
    <mergeCell ref="B63:C63"/>
    <mergeCell ref="D63:Q63"/>
    <mergeCell ref="B64:C64"/>
    <mergeCell ref="D64:Q64"/>
    <mergeCell ref="B65:Q65"/>
    <mergeCell ref="B66:R66"/>
    <mergeCell ref="B59:P59"/>
    <mergeCell ref="B60:R60"/>
  </mergeCells>
  <conditionalFormatting sqref="R75">
    <cfRule type="cellIs" dxfId="51" priority="15" operator="greaterThan">
      <formula>$N$73</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D4D34ADA-9D0D-4B79-80B1-EC020E555DE6}">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B00-000000000000}">
          <x14:formula1>
            <xm:f>'DROP-DOWNS'!$L$2:$L$3</xm:f>
          </x14:formula1>
          <xm:sqref>B56:C58</xm:sqref>
        </x14:dataValidation>
        <x14:dataValidation type="list" allowBlank="1" showInputMessage="1" showErrorMessage="1" xr:uid="{00000000-0002-0000-0B00-000001000000}">
          <x14:formula1>
            <xm:f>'DROP-DOWNS'!$J$2:$J$3</xm:f>
          </x14:formula1>
          <xm:sqref>B43:C46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6" tint="0.79998168889431442"/>
  </sheetPr>
  <dimension ref="A1:Z79"/>
  <sheetViews>
    <sheetView showGridLines="0" topLeftCell="A59" zoomScale="70" zoomScaleNormal="70" workbookViewId="0">
      <selection activeCell="R72" sqref="R72"/>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3.7109375"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159" t="s">
        <v>115</v>
      </c>
      <c r="I10" s="159" t="s">
        <v>117</v>
      </c>
      <c r="J10" s="159" t="s">
        <v>118</v>
      </c>
      <c r="K10" s="159"/>
      <c r="L10" s="161" t="s">
        <v>48</v>
      </c>
      <c r="M10" s="161" t="s">
        <v>49</v>
      </c>
      <c r="N10" s="161" t="s">
        <v>1</v>
      </c>
      <c r="O10" s="161" t="s">
        <v>76</v>
      </c>
      <c r="P10" s="161" t="s">
        <v>4</v>
      </c>
      <c r="Q10" s="161" t="s">
        <v>119</v>
      </c>
      <c r="R10" s="161" t="s">
        <v>50</v>
      </c>
      <c r="S10" s="114"/>
      <c r="T10" s="114"/>
      <c r="U10" s="114"/>
      <c r="V10" s="114"/>
      <c r="W10" s="114"/>
    </row>
    <row r="11" spans="1:24" s="13" customFormat="1" ht="78.599999999999994" customHeight="1" x14ac:dyDescent="0.3">
      <c r="A11" s="114"/>
      <c r="B11" s="414"/>
      <c r="C11" s="415"/>
      <c r="D11" s="416"/>
      <c r="E11" s="417"/>
      <c r="F11" s="417"/>
      <c r="G11" s="418"/>
      <c r="H11" s="162"/>
      <c r="I11" s="162"/>
      <c r="J11" s="162"/>
      <c r="K11" s="159"/>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161" t="s">
        <v>115</v>
      </c>
      <c r="I16" s="159" t="s">
        <v>117</v>
      </c>
      <c r="J16" s="159" t="s">
        <v>118</v>
      </c>
      <c r="K16" s="170" t="s">
        <v>116</v>
      </c>
      <c r="L16" s="161" t="s">
        <v>48</v>
      </c>
      <c r="M16" s="161" t="s">
        <v>49</v>
      </c>
      <c r="N16" s="161" t="s">
        <v>1</v>
      </c>
      <c r="O16" s="161" t="s">
        <v>76</v>
      </c>
      <c r="P16" s="161" t="s">
        <v>4</v>
      </c>
      <c r="Q16" s="161" t="s">
        <v>36</v>
      </c>
      <c r="R16" s="161" t="s">
        <v>121</v>
      </c>
      <c r="S16" s="114"/>
      <c r="T16" s="114"/>
      <c r="U16" s="193"/>
      <c r="V16" s="193"/>
      <c r="W16" s="114"/>
    </row>
    <row r="17" spans="1:25" s="13" customFormat="1" ht="60" customHeight="1" x14ac:dyDescent="0.3">
      <c r="A17" s="114"/>
      <c r="B17" s="414"/>
      <c r="C17" s="415"/>
      <c r="D17" s="416"/>
      <c r="E17" s="417"/>
      <c r="F17" s="417"/>
      <c r="G17" s="418"/>
      <c r="H17" s="162"/>
      <c r="I17" s="162"/>
      <c r="J17" s="162"/>
      <c r="K17" s="162"/>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c r="W17" s="114"/>
    </row>
    <row r="18" spans="1:25" s="13" customFormat="1" ht="60" customHeight="1" x14ac:dyDescent="0.3">
      <c r="A18" s="114"/>
      <c r="B18" s="414"/>
      <c r="C18" s="415"/>
      <c r="D18" s="416"/>
      <c r="E18" s="417"/>
      <c r="F18" s="417"/>
      <c r="G18" s="418"/>
      <c r="H18" s="162"/>
      <c r="I18" s="162"/>
      <c r="J18" s="162"/>
      <c r="K18" s="162"/>
      <c r="L18" s="121"/>
      <c r="M18" s="122"/>
      <c r="N18" s="123" t="e">
        <f t="shared" si="2"/>
        <v>#DIV/0!</v>
      </c>
      <c r="O18" s="124">
        <f t="shared" si="3"/>
        <v>0</v>
      </c>
      <c r="P18" s="125"/>
      <c r="Q18" s="129">
        <f t="shared" si="4"/>
        <v>0</v>
      </c>
      <c r="R18" s="126">
        <f t="shared" si="5"/>
        <v>0</v>
      </c>
      <c r="S18" s="114"/>
      <c r="T18" s="114"/>
      <c r="U18" s="121"/>
      <c r="V18" s="126"/>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c r="V20" s="126"/>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c r="V21" s="126"/>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c r="V22" s="126"/>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t="s">
        <v>386</v>
      </c>
      <c r="U23" s="121"/>
      <c r="V23" s="126"/>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161" t="s">
        <v>48</v>
      </c>
      <c r="M26" s="161" t="s">
        <v>49</v>
      </c>
      <c r="N26" s="161" t="s">
        <v>1</v>
      </c>
      <c r="O26" s="161" t="s">
        <v>76</v>
      </c>
      <c r="P26" s="161" t="s">
        <v>4</v>
      </c>
      <c r="Q26" s="161" t="s">
        <v>36</v>
      </c>
      <c r="R26" s="161"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6">L27/$D$7</f>
        <v>#DIV/0!</v>
      </c>
      <c r="O27" s="124">
        <f t="shared" ref="O27:O28" si="7">L27*M27</f>
        <v>0</v>
      </c>
      <c r="P27" s="133"/>
      <c r="Q27" s="129">
        <f t="shared" ref="Q27:Q28" si="8">O27*P27</f>
        <v>0</v>
      </c>
      <c r="R27" s="126">
        <f t="shared" ref="R27:R28" si="9">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6"/>
        <v>#DIV/0!</v>
      </c>
      <c r="O28" s="124">
        <f t="shared" si="7"/>
        <v>0</v>
      </c>
      <c r="P28" s="133"/>
      <c r="Q28" s="129">
        <f t="shared" si="8"/>
        <v>0</v>
      </c>
      <c r="R28" s="126">
        <f t="shared" si="9"/>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159"/>
      <c r="R31" s="161" t="s">
        <v>50</v>
      </c>
      <c r="S31" s="114"/>
      <c r="T31" s="114"/>
      <c r="U31" s="114"/>
      <c r="V31" s="193"/>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158"/>
      <c r="R32" s="138"/>
      <c r="S32" s="114"/>
      <c r="T32" s="114"/>
      <c r="U32" s="114"/>
      <c r="V32" s="197"/>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197"/>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161"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197"/>
      <c r="W43" s="114"/>
      <c r="Y43" s="184">
        <f t="shared" ref="Y43:Z46" si="10">IF(A43="Sub Grantee",C43,0)</f>
        <v>0</v>
      </c>
      <c r="Z43" s="184">
        <f t="shared" si="10"/>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1">ROUND(N44*P44,0)</f>
        <v>0</v>
      </c>
      <c r="S44" s="114"/>
      <c r="T44" s="184">
        <f t="shared" ref="T44:T46" si="12">IF(B44="Sub Grantee",R44,0)</f>
        <v>0</v>
      </c>
      <c r="U44" s="114"/>
      <c r="V44" s="197"/>
      <c r="W44" s="114"/>
      <c r="Y44" s="184">
        <f t="shared" si="10"/>
        <v>0</v>
      </c>
      <c r="Z44" s="184">
        <f t="shared" si="10"/>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1"/>
        <v>0</v>
      </c>
      <c r="S45" s="114"/>
      <c r="T45" s="184">
        <f t="shared" si="12"/>
        <v>0</v>
      </c>
      <c r="U45" s="114"/>
      <c r="V45" s="197"/>
      <c r="W45" s="114"/>
      <c r="Y45" s="184">
        <f t="shared" si="10"/>
        <v>0</v>
      </c>
      <c r="Z45" s="184">
        <f t="shared" si="10"/>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1"/>
        <v>0</v>
      </c>
      <c r="S46" s="114"/>
      <c r="T46" s="184">
        <f t="shared" si="12"/>
        <v>0</v>
      </c>
      <c r="U46" s="114"/>
      <c r="V46" s="197"/>
      <c r="W46" s="114"/>
      <c r="Y46" s="184">
        <f t="shared" si="10"/>
        <v>0</v>
      </c>
      <c r="Z46" s="184">
        <f t="shared" si="10"/>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194"/>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161" t="s">
        <v>50</v>
      </c>
      <c r="S49" s="114"/>
      <c r="T49" s="114"/>
      <c r="U49" s="114"/>
      <c r="V49" s="193"/>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97"/>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399"/>
      <c r="C56" s="399"/>
      <c r="D56" s="539"/>
      <c r="E56" s="539"/>
      <c r="F56" s="539"/>
      <c r="G56" s="539"/>
      <c r="H56" s="539"/>
      <c r="I56" s="539"/>
      <c r="J56" s="539"/>
      <c r="K56" s="539"/>
      <c r="L56" s="539"/>
      <c r="M56" s="539"/>
      <c r="N56" s="199"/>
      <c r="O56" s="188"/>
      <c r="P56" s="200"/>
      <c r="Q56" s="187"/>
      <c r="R56" s="143">
        <f>ROUND(N56*P56,0)</f>
        <v>0</v>
      </c>
      <c r="S56" s="114"/>
      <c r="T56" s="184">
        <f>IF(B56="Yes",R56,0)</f>
        <v>0</v>
      </c>
      <c r="U56" s="114"/>
      <c r="V56" s="114"/>
      <c r="W56" s="114"/>
    </row>
    <row r="57" spans="1:23" s="13" customFormat="1" ht="33.75" customHeight="1" x14ac:dyDescent="0.3">
      <c r="A57" s="114"/>
      <c r="B57" s="399"/>
      <c r="C57" s="399"/>
      <c r="D57" s="539"/>
      <c r="E57" s="539"/>
      <c r="F57" s="539"/>
      <c r="G57" s="539"/>
      <c r="H57" s="539"/>
      <c r="I57" s="539"/>
      <c r="J57" s="539"/>
      <c r="K57" s="539"/>
      <c r="L57" s="539"/>
      <c r="M57" s="539"/>
      <c r="N57" s="199"/>
      <c r="O57" s="188"/>
      <c r="P57" s="200"/>
      <c r="Q57" s="187"/>
      <c r="R57" s="143">
        <f>ROUND(N57*P57,0)</f>
        <v>0</v>
      </c>
      <c r="S57" s="114"/>
      <c r="T57" s="184">
        <f t="shared" ref="T57:T58" si="13">IF(B57="Yes",R57,0)</f>
        <v>0</v>
      </c>
      <c r="U57" s="114"/>
      <c r="V57" s="114"/>
      <c r="W57" s="114"/>
    </row>
    <row r="58" spans="1:23" s="13" customFormat="1" ht="33.75" customHeight="1" x14ac:dyDescent="0.3">
      <c r="A58" s="114"/>
      <c r="B58" s="399"/>
      <c r="C58" s="399"/>
      <c r="D58" s="539"/>
      <c r="E58" s="539"/>
      <c r="F58" s="539"/>
      <c r="G58" s="539"/>
      <c r="H58" s="539"/>
      <c r="I58" s="539"/>
      <c r="J58" s="539"/>
      <c r="K58" s="539"/>
      <c r="L58" s="539"/>
      <c r="M58" s="539"/>
      <c r="N58" s="199"/>
      <c r="O58" s="188"/>
      <c r="P58" s="200"/>
      <c r="Q58" s="187"/>
      <c r="R58" s="143">
        <f>ROUND(N58*P58,0)</f>
        <v>0</v>
      </c>
      <c r="S58" s="114"/>
      <c r="T58" s="184">
        <f t="shared" si="13"/>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194"/>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161" t="s">
        <v>50</v>
      </c>
      <c r="S61" s="114"/>
      <c r="T61" s="114"/>
      <c r="U61" s="114"/>
      <c r="V61" s="193"/>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97"/>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491"/>
      <c r="C67" s="492"/>
      <c r="D67" s="492"/>
      <c r="E67" s="492"/>
      <c r="F67" s="492"/>
      <c r="G67" s="492"/>
      <c r="H67" s="492"/>
      <c r="I67" s="454" t="s">
        <v>139</v>
      </c>
      <c r="J67" s="454"/>
      <c r="K67" s="454"/>
      <c r="L67" s="454"/>
      <c r="M67" s="454"/>
      <c r="N67" s="493">
        <f>Cover!C8</f>
        <v>0</v>
      </c>
      <c r="O67" s="493"/>
      <c r="P67" s="493"/>
      <c r="Q67" s="146"/>
      <c r="R67" s="147"/>
      <c r="S67" s="114"/>
      <c r="T67" s="114"/>
      <c r="U67" s="114"/>
      <c r="V67" s="114"/>
      <c r="W67" s="114"/>
    </row>
    <row r="68" spans="1:23" ht="15.75" hidden="1" customHeight="1" x14ac:dyDescent="0.3">
      <c r="A68" s="114"/>
      <c r="B68" s="489"/>
      <c r="C68" s="461"/>
      <c r="D68" s="461"/>
      <c r="E68" s="461"/>
      <c r="F68" s="461"/>
      <c r="G68" s="461"/>
      <c r="H68" s="461"/>
      <c r="I68" s="454" t="s">
        <v>138</v>
      </c>
      <c r="J68" s="454"/>
      <c r="K68" s="454"/>
      <c r="L68" s="454"/>
      <c r="M68" s="454"/>
      <c r="N68" s="462">
        <f>R65+R59+R53+R47+R40+R34+R29+R24+R14</f>
        <v>0</v>
      </c>
      <c r="O68" s="462"/>
      <c r="P68" s="462"/>
      <c r="Q68" s="148"/>
      <c r="R68" s="149"/>
      <c r="S68" s="114"/>
      <c r="T68" s="114"/>
      <c r="U68" s="114"/>
      <c r="V68" s="114"/>
      <c r="W68" s="114"/>
    </row>
    <row r="69" spans="1:23" ht="15.75" hidden="1" customHeight="1" x14ac:dyDescent="0.3">
      <c r="A69" s="114"/>
      <c r="B69" s="489" t="s">
        <v>140</v>
      </c>
      <c r="C69" s="461"/>
      <c r="D69" s="461"/>
      <c r="E69" s="461"/>
      <c r="F69" s="461"/>
      <c r="G69" s="461"/>
      <c r="H69" s="461"/>
      <c r="I69" s="169"/>
      <c r="J69" s="169"/>
      <c r="K69" s="169"/>
      <c r="L69" s="169"/>
      <c r="M69" s="169"/>
      <c r="N69" s="501">
        <f>(N67+1)*N68</f>
        <v>0</v>
      </c>
      <c r="O69" s="462"/>
      <c r="P69" s="462"/>
      <c r="Q69" s="148"/>
      <c r="R69" s="149"/>
      <c r="S69" s="114"/>
      <c r="T69" s="114"/>
      <c r="U69" s="114"/>
      <c r="V69" s="114"/>
      <c r="W69" s="114"/>
    </row>
    <row r="70" spans="1:23" ht="15.75" customHeight="1" x14ac:dyDescent="0.3">
      <c r="A70" s="114"/>
      <c r="B70" s="489"/>
      <c r="C70" s="461"/>
      <c r="D70" s="461"/>
      <c r="E70" s="461"/>
      <c r="F70" s="461"/>
      <c r="G70" s="461"/>
      <c r="H70" s="461"/>
      <c r="I70" s="454" t="s">
        <v>137</v>
      </c>
      <c r="J70" s="454"/>
      <c r="K70" s="454"/>
      <c r="L70" s="454"/>
      <c r="M70" s="454"/>
      <c r="N70" s="462">
        <f>'Indirect Cost Calculator'!D13</f>
        <v>0</v>
      </c>
      <c r="O70" s="462"/>
      <c r="P70" s="462"/>
      <c r="Q70" s="148"/>
      <c r="R70" s="150"/>
      <c r="S70" s="114"/>
      <c r="T70" s="114"/>
      <c r="U70" s="114"/>
      <c r="V70" s="114"/>
      <c r="W70" s="114"/>
    </row>
    <row r="71" spans="1:23" ht="16.5" customHeight="1" x14ac:dyDescent="0.3">
      <c r="A71" s="114"/>
      <c r="B71" s="168"/>
      <c r="C71" s="461"/>
      <c r="D71" s="461"/>
      <c r="E71" s="461"/>
      <c r="F71" s="461"/>
      <c r="G71" s="461"/>
      <c r="H71" s="461"/>
      <c r="I71" s="461"/>
      <c r="J71" s="461"/>
      <c r="K71" s="461"/>
      <c r="L71" s="461"/>
      <c r="M71" s="461"/>
      <c r="N71" s="461"/>
      <c r="O71" s="461"/>
      <c r="P71" s="461"/>
      <c r="Q71" s="490"/>
      <c r="R71" s="161" t="s">
        <v>55</v>
      </c>
      <c r="S71" s="114"/>
      <c r="T71" s="114"/>
      <c r="U71" s="114"/>
      <c r="V71" s="114"/>
      <c r="W71" s="114"/>
    </row>
    <row r="72" spans="1:23" x14ac:dyDescent="0.3">
      <c r="A72" s="114"/>
      <c r="B72" s="151"/>
      <c r="C72" s="486"/>
      <c r="D72" s="486"/>
      <c r="E72" s="486"/>
      <c r="F72" s="167"/>
      <c r="G72" s="167"/>
      <c r="H72" s="167"/>
      <c r="I72" s="487" t="s">
        <v>538</v>
      </c>
      <c r="J72" s="487"/>
      <c r="K72" s="487"/>
      <c r="L72" s="487"/>
      <c r="M72" s="487"/>
      <c r="N72" s="487"/>
      <c r="O72" s="487"/>
      <c r="P72" s="487"/>
      <c r="Q72" s="488"/>
      <c r="R72" s="152"/>
      <c r="S72" s="114"/>
      <c r="T72" s="114"/>
      <c r="U72" s="114"/>
      <c r="V72" s="114"/>
      <c r="W72" s="114"/>
    </row>
    <row r="73" spans="1:23" ht="15.75" customHeight="1" x14ac:dyDescent="0.3">
      <c r="A73" s="114"/>
      <c r="B73" s="470" t="s">
        <v>75</v>
      </c>
      <c r="C73" s="471"/>
      <c r="D73" s="471"/>
      <c r="E73" s="471"/>
      <c r="F73" s="471"/>
      <c r="G73" s="471"/>
      <c r="H73" s="471"/>
      <c r="I73" s="471"/>
      <c r="J73" s="471"/>
      <c r="K73" s="471"/>
      <c r="L73" s="471"/>
      <c r="M73" s="471"/>
      <c r="N73" s="471"/>
      <c r="O73" s="471"/>
      <c r="P73" s="471"/>
      <c r="Q73" s="471"/>
      <c r="R73" s="160"/>
      <c r="S73" s="114"/>
      <c r="T73" s="114"/>
      <c r="U73" s="114"/>
      <c r="V73" s="114"/>
      <c r="W73" s="114"/>
    </row>
    <row r="74" spans="1:23" ht="15.6" customHeight="1" x14ac:dyDescent="0.3">
      <c r="A74" s="114"/>
      <c r="B74" s="435" t="s">
        <v>84</v>
      </c>
      <c r="C74" s="436"/>
      <c r="D74" s="436"/>
      <c r="E74" s="436"/>
      <c r="F74" s="436"/>
      <c r="G74" s="436"/>
      <c r="H74" s="436"/>
      <c r="I74" s="436"/>
      <c r="J74" s="436"/>
      <c r="K74" s="436"/>
      <c r="L74" s="436"/>
      <c r="M74" s="436"/>
      <c r="N74" s="436"/>
      <c r="O74" s="436"/>
      <c r="P74" s="436"/>
      <c r="Q74" s="437"/>
      <c r="R74" s="159" t="s">
        <v>55</v>
      </c>
      <c r="S74" s="114"/>
      <c r="T74" s="114"/>
      <c r="U74" s="114"/>
      <c r="V74" s="114"/>
      <c r="W74" s="114"/>
    </row>
    <row r="75" spans="1:23" ht="30" customHeight="1" x14ac:dyDescent="0.3">
      <c r="A75" s="114"/>
      <c r="B75" s="472"/>
      <c r="C75" s="473"/>
      <c r="D75" s="473"/>
      <c r="E75" s="473"/>
      <c r="F75" s="473"/>
      <c r="G75" s="473"/>
      <c r="H75" s="473"/>
      <c r="I75" s="473"/>
      <c r="J75" s="473"/>
      <c r="K75" s="473"/>
      <c r="L75" s="473"/>
      <c r="M75" s="473"/>
      <c r="N75" s="473"/>
      <c r="O75" s="473"/>
      <c r="P75" s="473"/>
      <c r="Q75" s="474"/>
      <c r="R75" s="155"/>
      <c r="S75" s="114"/>
      <c r="T75" s="114"/>
      <c r="U75" s="114"/>
      <c r="V75" s="114"/>
      <c r="W75" s="114"/>
    </row>
    <row r="76" spans="1:23" ht="18.600000000000001" customHeight="1" x14ac:dyDescent="0.3">
      <c r="A76" s="114"/>
      <c r="B76" s="419" t="s">
        <v>85</v>
      </c>
      <c r="C76" s="420"/>
      <c r="D76" s="420"/>
      <c r="E76" s="420"/>
      <c r="F76" s="420"/>
      <c r="G76" s="420"/>
      <c r="H76" s="420"/>
      <c r="I76" s="420"/>
      <c r="J76" s="420"/>
      <c r="K76" s="420"/>
      <c r="L76" s="420"/>
      <c r="M76" s="420"/>
      <c r="N76" s="420"/>
      <c r="O76" s="420"/>
      <c r="P76" s="420"/>
      <c r="Q76" s="421"/>
      <c r="R76" s="154">
        <f>SUM(R75:R75)</f>
        <v>0</v>
      </c>
      <c r="S76" s="114"/>
      <c r="T76" s="114"/>
      <c r="U76" s="196"/>
      <c r="V76" s="196"/>
      <c r="W76" s="114"/>
    </row>
    <row r="77" spans="1:23" ht="34.5" customHeight="1" x14ac:dyDescent="0.3">
      <c r="A77" s="114"/>
      <c r="B77" s="464" t="s">
        <v>67</v>
      </c>
      <c r="C77" s="465"/>
      <c r="D77" s="465"/>
      <c r="E77" s="465"/>
      <c r="F77" s="465"/>
      <c r="G77" s="465"/>
      <c r="H77" s="465"/>
      <c r="I77" s="465"/>
      <c r="J77" s="465"/>
      <c r="K77" s="465"/>
      <c r="L77" s="465"/>
      <c r="M77" s="465"/>
      <c r="N77" s="465"/>
      <c r="O77" s="465"/>
      <c r="P77" s="465"/>
      <c r="Q77" s="466"/>
      <c r="R77" s="156">
        <f>SUM(R76+R72+R65+R59+R53+R47+R40+R34+R29+R24+R14)</f>
        <v>0</v>
      </c>
      <c r="S77" s="114"/>
      <c r="T77" s="79"/>
      <c r="U77" s="195"/>
      <c r="V77" s="126"/>
      <c r="W77" s="114"/>
    </row>
    <row r="78" spans="1:23" ht="34.5" customHeight="1" x14ac:dyDescent="0.3">
      <c r="A78" s="114"/>
      <c r="B78" s="114"/>
      <c r="C78" s="114"/>
      <c r="D78" s="114"/>
      <c r="E78" s="114"/>
      <c r="F78" s="114"/>
      <c r="G78" s="114"/>
      <c r="H78" s="114"/>
      <c r="I78" s="114"/>
      <c r="J78" s="114"/>
      <c r="K78" s="114"/>
      <c r="L78" s="114"/>
      <c r="M78" s="114"/>
      <c r="N78" s="114"/>
      <c r="O78" s="114"/>
      <c r="P78" s="114"/>
      <c r="Q78" s="114"/>
      <c r="R78" s="114"/>
      <c r="S78" s="114"/>
      <c r="T78" s="79" t="s">
        <v>142</v>
      </c>
      <c r="U78" s="114"/>
      <c r="V78" s="114"/>
      <c r="W78" s="114"/>
    </row>
    <row r="79" spans="1:23" x14ac:dyDescent="0.3">
      <c r="A79" s="114"/>
      <c r="B79" s="114"/>
      <c r="C79" s="114"/>
      <c r="D79" s="114"/>
      <c r="E79" s="114"/>
      <c r="F79" s="114"/>
      <c r="G79" s="114"/>
      <c r="H79" s="114"/>
      <c r="I79" s="114"/>
      <c r="J79" s="114"/>
      <c r="K79" s="114"/>
      <c r="L79" s="114"/>
      <c r="M79" s="114"/>
      <c r="N79" s="114"/>
      <c r="O79" s="114"/>
      <c r="P79" s="114"/>
      <c r="Q79" s="114"/>
      <c r="R79" s="114"/>
      <c r="S79" s="114"/>
      <c r="T79" s="114"/>
      <c r="U79" s="114"/>
      <c r="V79" s="114"/>
      <c r="W79" s="114"/>
    </row>
  </sheetData>
  <sheetProtection algorithmName="SHA-512" hashValue="/JvlxyZ8zonyUhfc+lyPuPk3VghyWzDLYslsXNPqeZ05WS8wxwyWV+PawuOL60rUNh0HLAFCP9+Z8NaDxvleUA==" saltValue="6CUuSbiNka4xZgKniCzLPw==" spinCount="100000" sheet="1" formatCells="0" formatRows="0" insertRows="0" deleteRows="0" selectLockedCells="1"/>
  <mergeCells count="135">
    <mergeCell ref="B2:R2"/>
    <mergeCell ref="B3:R3"/>
    <mergeCell ref="B5:C5"/>
    <mergeCell ref="B7:C7"/>
    <mergeCell ref="B9:R9"/>
    <mergeCell ref="B10:C10"/>
    <mergeCell ref="D10:G10"/>
    <mergeCell ref="B14:P14"/>
    <mergeCell ref="B15:R15"/>
    <mergeCell ref="U15:V15"/>
    <mergeCell ref="B16:C16"/>
    <mergeCell ref="D16:G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36:C36"/>
    <mergeCell ref="D36:Q36"/>
    <mergeCell ref="B37:C37"/>
    <mergeCell ref="D37:Q37"/>
    <mergeCell ref="B38:C38"/>
    <mergeCell ref="D38:Q38"/>
    <mergeCell ref="B32:C32"/>
    <mergeCell ref="D32:P32"/>
    <mergeCell ref="B33:C33"/>
    <mergeCell ref="D33:P33"/>
    <mergeCell ref="B34:Q34"/>
    <mergeCell ref="B35:R35"/>
    <mergeCell ref="B43:C43"/>
    <mergeCell ref="D43:E43"/>
    <mergeCell ref="F43:M43"/>
    <mergeCell ref="B44:C44"/>
    <mergeCell ref="D44:E44"/>
    <mergeCell ref="F44:M44"/>
    <mergeCell ref="B39:C39"/>
    <mergeCell ref="D39:Q39"/>
    <mergeCell ref="B40:Q40"/>
    <mergeCell ref="B41:R41"/>
    <mergeCell ref="B42:C42"/>
    <mergeCell ref="D42:E42"/>
    <mergeCell ref="F42:M42"/>
    <mergeCell ref="B47:Q47"/>
    <mergeCell ref="B48:R48"/>
    <mergeCell ref="B49:C49"/>
    <mergeCell ref="D49:Q49"/>
    <mergeCell ref="B50:C50"/>
    <mergeCell ref="D50:Q50"/>
    <mergeCell ref="B45:C45"/>
    <mergeCell ref="D45:E45"/>
    <mergeCell ref="F45:M45"/>
    <mergeCell ref="B46:C46"/>
    <mergeCell ref="D46:E46"/>
    <mergeCell ref="F46:M46"/>
    <mergeCell ref="B55:C55"/>
    <mergeCell ref="D55:E55"/>
    <mergeCell ref="F55:M55"/>
    <mergeCell ref="B56:C56"/>
    <mergeCell ref="D56:E56"/>
    <mergeCell ref="F56:M56"/>
    <mergeCell ref="B51:C51"/>
    <mergeCell ref="D51:Q51"/>
    <mergeCell ref="B52:C52"/>
    <mergeCell ref="D52:Q52"/>
    <mergeCell ref="B53:Q53"/>
    <mergeCell ref="B54:R54"/>
    <mergeCell ref="B59:P59"/>
    <mergeCell ref="B60:R60"/>
    <mergeCell ref="B61:C61"/>
    <mergeCell ref="D61:Q61"/>
    <mergeCell ref="B62:C62"/>
    <mergeCell ref="D62:Q62"/>
    <mergeCell ref="B57:C57"/>
    <mergeCell ref="D57:E57"/>
    <mergeCell ref="F57:M57"/>
    <mergeCell ref="B58:C58"/>
    <mergeCell ref="D58:E58"/>
    <mergeCell ref="F58:M58"/>
    <mergeCell ref="B67:H67"/>
    <mergeCell ref="I67:M67"/>
    <mergeCell ref="N67:P67"/>
    <mergeCell ref="B68:H68"/>
    <mergeCell ref="I68:M68"/>
    <mergeCell ref="N68:P68"/>
    <mergeCell ref="B63:C63"/>
    <mergeCell ref="D63:Q63"/>
    <mergeCell ref="B64:C64"/>
    <mergeCell ref="D64:Q64"/>
    <mergeCell ref="B65:Q65"/>
    <mergeCell ref="B66:R66"/>
    <mergeCell ref="B77:Q77"/>
    <mergeCell ref="C72:E72"/>
    <mergeCell ref="I72:Q72"/>
    <mergeCell ref="B73:Q73"/>
    <mergeCell ref="B74:Q74"/>
    <mergeCell ref="B75:Q75"/>
    <mergeCell ref="B76:Q76"/>
    <mergeCell ref="B69:H69"/>
    <mergeCell ref="N69:P69"/>
    <mergeCell ref="B70:H70"/>
    <mergeCell ref="I70:M70"/>
    <mergeCell ref="N70:P70"/>
    <mergeCell ref="C71:E71"/>
    <mergeCell ref="F71:L71"/>
    <mergeCell ref="M71:Q71"/>
  </mergeCells>
  <conditionalFormatting sqref="R72">
    <cfRule type="cellIs" dxfId="49" priority="2" operator="greaterThan">
      <formula>$N$70</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C00-000000000000}">
          <x14:formula1>
            <xm:f>'DROP-DOWNS'!$J$2:$J$3</xm:f>
          </x14:formula1>
          <xm:sqref>B43:C46</xm:sqref>
        </x14:dataValidation>
        <x14:dataValidation type="list" allowBlank="1" showInputMessage="1" showErrorMessage="1" xr:uid="{00000000-0002-0000-0C00-000001000000}">
          <x14:formula1>
            <xm:f>'DROP-DOWNS'!$L$2:$L$3</xm:f>
          </x14:formula1>
          <xm:sqref>B56:C58</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6" tint="0.79998168889431442"/>
  </sheetPr>
  <dimension ref="A1:Z80"/>
  <sheetViews>
    <sheetView showGridLines="0" topLeftCell="A20" zoomScale="90" zoomScaleNormal="90" workbookViewId="0">
      <selection activeCell="A20" sqref="A20"/>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159" t="s">
        <v>115</v>
      </c>
      <c r="I11" s="159" t="s">
        <v>117</v>
      </c>
      <c r="J11" s="159" t="s">
        <v>118</v>
      </c>
      <c r="K11" s="159"/>
      <c r="L11" s="161" t="s">
        <v>48</v>
      </c>
      <c r="M11" s="161" t="s">
        <v>49</v>
      </c>
      <c r="N11" s="161" t="s">
        <v>1</v>
      </c>
      <c r="O11" s="161" t="s">
        <v>76</v>
      </c>
      <c r="P11" s="161" t="s">
        <v>4</v>
      </c>
      <c r="Q11" s="161" t="s">
        <v>119</v>
      </c>
      <c r="R11" s="161" t="s">
        <v>50</v>
      </c>
      <c r="S11" s="114"/>
      <c r="T11" s="114"/>
      <c r="U11" s="114"/>
      <c r="V11" s="114"/>
      <c r="W11" s="114"/>
    </row>
    <row r="12" spans="1:24" s="13" customFormat="1" ht="78.599999999999994" customHeight="1" x14ac:dyDescent="0.3">
      <c r="A12" s="114"/>
      <c r="B12" s="414"/>
      <c r="C12" s="415"/>
      <c r="D12" s="416"/>
      <c r="E12" s="417"/>
      <c r="F12" s="417"/>
      <c r="G12" s="418"/>
      <c r="H12" s="162"/>
      <c r="I12" s="162"/>
      <c r="J12" s="162"/>
      <c r="K12" s="159"/>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162"/>
      <c r="I13" s="162"/>
      <c r="J13" s="162"/>
      <c r="K13" s="159"/>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162"/>
      <c r="I14" s="162"/>
      <c r="J14" s="162"/>
      <c r="K14" s="159"/>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161" t="s">
        <v>115</v>
      </c>
      <c r="I17" s="159" t="s">
        <v>117</v>
      </c>
      <c r="J17" s="159" t="s">
        <v>118</v>
      </c>
      <c r="K17" s="170" t="s">
        <v>116</v>
      </c>
      <c r="L17" s="161" t="s">
        <v>48</v>
      </c>
      <c r="M17" s="161" t="s">
        <v>49</v>
      </c>
      <c r="N17" s="161" t="s">
        <v>1</v>
      </c>
      <c r="O17" s="161" t="s">
        <v>76</v>
      </c>
      <c r="P17" s="161" t="s">
        <v>4</v>
      </c>
      <c r="Q17" s="161" t="s">
        <v>36</v>
      </c>
      <c r="R17" s="161" t="s">
        <v>121</v>
      </c>
      <c r="S17" s="114"/>
      <c r="T17" s="114"/>
      <c r="U17" s="193" t="s">
        <v>388</v>
      </c>
      <c r="V17" s="193" t="s">
        <v>389</v>
      </c>
      <c r="W17" s="114"/>
    </row>
    <row r="18" spans="1:25" s="13" customFormat="1" ht="60" customHeight="1" x14ac:dyDescent="0.3">
      <c r="A18" s="114"/>
      <c r="B18" s="414"/>
      <c r="C18" s="415"/>
      <c r="D18" s="416"/>
      <c r="E18" s="417"/>
      <c r="F18" s="417"/>
      <c r="G18" s="418"/>
      <c r="H18" s="162"/>
      <c r="I18" s="162"/>
      <c r="J18" s="162"/>
      <c r="K18" s="162"/>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162"/>
      <c r="I19" s="162"/>
      <c r="J19" s="162"/>
      <c r="K19" s="162"/>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162"/>
      <c r="I20" s="162"/>
      <c r="J20" s="162"/>
      <c r="K20" s="162"/>
      <c r="L20" s="121"/>
      <c r="M20" s="122"/>
      <c r="N20" s="123" t="e">
        <f t="shared" si="2"/>
        <v>#DIV/0!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162"/>
      <c r="I21" s="162"/>
      <c r="J21" s="162"/>
      <c r="K21" s="162"/>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162"/>
      <c r="I22" s="162"/>
      <c r="J22" s="162"/>
      <c r="K22" s="162"/>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162"/>
      <c r="I23" s="162"/>
      <c r="J23" s="162"/>
      <c r="K23" s="162"/>
      <c r="L23" s="121"/>
      <c r="M23" s="122"/>
      <c r="N23" s="123" t="e">
        <f t="shared" si="2"/>
        <v>#DIV/0!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162"/>
      <c r="I24" s="162"/>
      <c r="J24" s="162"/>
      <c r="K24" s="162"/>
      <c r="L24" s="121"/>
      <c r="M24" s="122"/>
      <c r="N24" s="123" t="e">
        <f t="shared" si="2"/>
        <v>#DIV/0!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161" t="s">
        <v>48</v>
      </c>
      <c r="M27" s="161" t="s">
        <v>49</v>
      </c>
      <c r="N27" s="161" t="s">
        <v>1</v>
      </c>
      <c r="O27" s="161" t="s">
        <v>76</v>
      </c>
      <c r="P27" s="161" t="s">
        <v>4</v>
      </c>
      <c r="Q27" s="161" t="s">
        <v>36</v>
      </c>
      <c r="R27" s="161"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36.75" customHeight="1" x14ac:dyDescent="0.3">
      <c r="A32" s="114"/>
      <c r="B32" s="434" t="s">
        <v>78</v>
      </c>
      <c r="C32" s="434"/>
      <c r="D32" s="425" t="s">
        <v>77</v>
      </c>
      <c r="E32" s="427"/>
      <c r="F32" s="427"/>
      <c r="G32" s="427"/>
      <c r="H32" s="427"/>
      <c r="I32" s="427"/>
      <c r="J32" s="427"/>
      <c r="K32" s="427"/>
      <c r="L32" s="427"/>
      <c r="M32" s="427"/>
      <c r="N32" s="427"/>
      <c r="O32" s="427"/>
      <c r="P32" s="427"/>
      <c r="Q32" s="159"/>
      <c r="R32" s="161"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158"/>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158"/>
      <c r="R34" s="138"/>
      <c r="S34" s="114"/>
      <c r="T34" s="114"/>
      <c r="U34" s="114"/>
      <c r="V34" s="359">
        <f t="shared" ref="V34" si="11">((M34)+((M34*P34)))*U34</f>
        <v>0</v>
      </c>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161"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2">IF(A44="Sub Grantee",C44,0)</f>
        <v>0</v>
      </c>
      <c r="Z44" s="184">
        <f t="shared" si="12"/>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3">ROUND(N45*P45,0)</f>
        <v>0</v>
      </c>
      <c r="S45" s="114"/>
      <c r="T45" s="184">
        <f t="shared" ref="T45:T47" si="14">IF(B45="Sub Grantee",R45,0)</f>
        <v>0</v>
      </c>
      <c r="U45" s="114"/>
      <c r="V45" s="359">
        <v>0</v>
      </c>
      <c r="W45" s="114"/>
      <c r="Y45" s="184">
        <f t="shared" si="12"/>
        <v>0</v>
      </c>
      <c r="Z45" s="184">
        <f t="shared" si="12"/>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3"/>
        <v>0</v>
      </c>
      <c r="S46" s="114"/>
      <c r="T46" s="184">
        <f t="shared" si="14"/>
        <v>0</v>
      </c>
      <c r="U46" s="114"/>
      <c r="V46" s="359">
        <v>0</v>
      </c>
      <c r="W46" s="114"/>
      <c r="Y46" s="184">
        <f t="shared" si="12"/>
        <v>0</v>
      </c>
      <c r="Z46" s="184">
        <f t="shared" si="12"/>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3"/>
        <v>0</v>
      </c>
      <c r="S47" s="114"/>
      <c r="T47" s="184">
        <f t="shared" si="14"/>
        <v>0</v>
      </c>
      <c r="U47" s="114"/>
      <c r="V47" s="359">
        <v>0</v>
      </c>
      <c r="W47" s="114"/>
      <c r="Y47" s="184">
        <f t="shared" si="12"/>
        <v>0</v>
      </c>
      <c r="Z47" s="184">
        <f t="shared" si="12"/>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194"/>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161"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359"/>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ROUND(N58*P58,0)</f>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ROUND(N59*P59,0)</f>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194"/>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161"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359">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169"/>
      <c r="J70" s="169"/>
      <c r="K70" s="169"/>
      <c r="L70" s="169"/>
      <c r="M70" s="169"/>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168"/>
      <c r="C72" s="461"/>
      <c r="D72" s="461"/>
      <c r="E72" s="461"/>
      <c r="F72" s="461"/>
      <c r="G72" s="461"/>
      <c r="H72" s="461"/>
      <c r="I72" s="461"/>
      <c r="J72" s="461"/>
      <c r="K72" s="461"/>
      <c r="L72" s="461"/>
      <c r="M72" s="461"/>
      <c r="N72" s="461"/>
      <c r="O72" s="461"/>
      <c r="P72" s="461"/>
      <c r="Q72" s="490"/>
      <c r="R72" s="161" t="s">
        <v>55</v>
      </c>
      <c r="S72" s="114"/>
      <c r="T72" s="114"/>
      <c r="U72" s="114"/>
      <c r="V72" s="114"/>
      <c r="W72" s="114"/>
    </row>
    <row r="73" spans="1:23" x14ac:dyDescent="0.3">
      <c r="A73" s="114"/>
      <c r="B73" s="151"/>
      <c r="C73" s="486"/>
      <c r="D73" s="486"/>
      <c r="E73" s="486"/>
      <c r="F73" s="167"/>
      <c r="G73" s="167"/>
      <c r="H73" s="167"/>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160"/>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159"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134">
        <f>V77+V66+V54+V48+V35+V25</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qRvRteAnWUR4sWAu5IpjlmvlK+OH3QgeXs1Ub9EEfe+0H2K3uDZvzmGMmQ65Pq8zCKa6xfBfhwXUInHexqm7QQ==" saltValue="un1GbMmYDYdfGKp6BbLx6Q==" spinCount="100000" sheet="1" formatCells="0" formatRows="0" insertRows="0" deleteRows="0" selectLockedCells="1"/>
  <mergeCells count="136">
    <mergeCell ref="B12:C12"/>
    <mergeCell ref="D12:G12"/>
    <mergeCell ref="B13:C13"/>
    <mergeCell ref="D13:G13"/>
    <mergeCell ref="B14:C14"/>
    <mergeCell ref="D14:G14"/>
    <mergeCell ref="B2:R2"/>
    <mergeCell ref="B4:R4"/>
    <mergeCell ref="B6:C6"/>
    <mergeCell ref="B8:C8"/>
    <mergeCell ref="B10:R10"/>
    <mergeCell ref="B11:C11"/>
    <mergeCell ref="D11:G11"/>
    <mergeCell ref="B19:C19"/>
    <mergeCell ref="D19:G19"/>
    <mergeCell ref="B20:C20"/>
    <mergeCell ref="D20:G20"/>
    <mergeCell ref="B21:C21"/>
    <mergeCell ref="D21:G21"/>
    <mergeCell ref="B15:P15"/>
    <mergeCell ref="B16:R16"/>
    <mergeCell ref="U16:V16"/>
    <mergeCell ref="B17:C17"/>
    <mergeCell ref="D17:G17"/>
    <mergeCell ref="B18:C18"/>
    <mergeCell ref="D18:G18"/>
    <mergeCell ref="B25:P25"/>
    <mergeCell ref="B26:R26"/>
    <mergeCell ref="B27:C27"/>
    <mergeCell ref="D27:G27"/>
    <mergeCell ref="H27:K27"/>
    <mergeCell ref="B28:C28"/>
    <mergeCell ref="D28:G28"/>
    <mergeCell ref="H28:K28"/>
    <mergeCell ref="B22:C22"/>
    <mergeCell ref="D22:G22"/>
    <mergeCell ref="B23:C23"/>
    <mergeCell ref="D23:G23"/>
    <mergeCell ref="B24:C24"/>
    <mergeCell ref="D24:G24"/>
    <mergeCell ref="B33:C33"/>
    <mergeCell ref="D33:P33"/>
    <mergeCell ref="B34:C34"/>
    <mergeCell ref="D34:P34"/>
    <mergeCell ref="B35:Q35"/>
    <mergeCell ref="B36:R36"/>
    <mergeCell ref="B29:C29"/>
    <mergeCell ref="D29:G29"/>
    <mergeCell ref="H29:K29"/>
    <mergeCell ref="B30:P30"/>
    <mergeCell ref="B31:R31"/>
    <mergeCell ref="B32:C32"/>
    <mergeCell ref="D32:P32"/>
    <mergeCell ref="B40:C40"/>
    <mergeCell ref="D40:Q40"/>
    <mergeCell ref="B41:Q41"/>
    <mergeCell ref="B42:R42"/>
    <mergeCell ref="B43:C43"/>
    <mergeCell ref="D43:E43"/>
    <mergeCell ref="F43:M43"/>
    <mergeCell ref="B37:C37"/>
    <mergeCell ref="D37:Q37"/>
    <mergeCell ref="B38:C38"/>
    <mergeCell ref="D38:Q38"/>
    <mergeCell ref="B39:C39"/>
    <mergeCell ref="D39:Q39"/>
    <mergeCell ref="B46:C46"/>
    <mergeCell ref="D46:E46"/>
    <mergeCell ref="F46:M46"/>
    <mergeCell ref="B47:C47"/>
    <mergeCell ref="D47:E47"/>
    <mergeCell ref="F47:M47"/>
    <mergeCell ref="B44:C44"/>
    <mergeCell ref="D44:E44"/>
    <mergeCell ref="F44:M44"/>
    <mergeCell ref="B45:C45"/>
    <mergeCell ref="D45:E45"/>
    <mergeCell ref="F45:M45"/>
    <mergeCell ref="B52:C52"/>
    <mergeCell ref="D52:Q52"/>
    <mergeCell ref="B53:C53"/>
    <mergeCell ref="D53:Q53"/>
    <mergeCell ref="B54:Q54"/>
    <mergeCell ref="B55:R55"/>
    <mergeCell ref="B48:Q48"/>
    <mergeCell ref="B49:R49"/>
    <mergeCell ref="B50:C50"/>
    <mergeCell ref="D50:Q50"/>
    <mergeCell ref="B51:C51"/>
    <mergeCell ref="D51:Q51"/>
    <mergeCell ref="B58:C58"/>
    <mergeCell ref="D58:E58"/>
    <mergeCell ref="F58:M58"/>
    <mergeCell ref="B59:C59"/>
    <mergeCell ref="D59:E59"/>
    <mergeCell ref="F59:M59"/>
    <mergeCell ref="B56:C56"/>
    <mergeCell ref="D56:E56"/>
    <mergeCell ref="F56:M56"/>
    <mergeCell ref="B57:C57"/>
    <mergeCell ref="D57:E57"/>
    <mergeCell ref="F57:M57"/>
    <mergeCell ref="B65:C65"/>
    <mergeCell ref="D65:Q65"/>
    <mergeCell ref="B66:Q66"/>
    <mergeCell ref="B67:R67"/>
    <mergeCell ref="B60:P60"/>
    <mergeCell ref="B61:R61"/>
    <mergeCell ref="B62:C62"/>
    <mergeCell ref="D62:Q62"/>
    <mergeCell ref="B63:C63"/>
    <mergeCell ref="D63:Q63"/>
    <mergeCell ref="B78:Q78"/>
    <mergeCell ref="B3:R3"/>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s>
  <conditionalFormatting sqref="R73">
    <cfRule type="cellIs" dxfId="48"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1CC84B74-045C-4ABC-B656-48D96FF9D485}">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D00-000000000000}">
          <x14:formula1>
            <xm:f>'DROP-DOWNS'!$J$2:$J$3</xm:f>
          </x14:formula1>
          <xm:sqref>B44:C47</xm:sqref>
        </x14:dataValidation>
        <x14:dataValidation type="list" allowBlank="1" showInputMessage="1" showErrorMessage="1" xr:uid="{00000000-0002-0000-0D00-000001000000}">
          <x14:formula1>
            <xm:f>'DROP-DOWNS'!$L$2:$L$3</xm:f>
          </x14:formula1>
          <xm:sqref>B57:C59</xm:sqref>
        </x14:dataValidation>
        <x14:dataValidation type="list" allowBlank="1" showInputMessage="1" showErrorMessage="1" xr:uid="{00000000-0002-0000-0D00-000002000000}">
          <x14:formula1>
            <xm:f>'IET Budget'!$Z$43:$Z$46</xm:f>
          </x14:formula1>
          <xm:sqref>B3:R3</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6" tint="0.79998168889431442"/>
  </sheetPr>
  <dimension ref="A1:Z80"/>
  <sheetViews>
    <sheetView showGridLines="0" topLeftCell="A55" zoomScale="70" zoomScaleNormal="70" workbookViewId="0">
      <selection activeCell="V76" sqref="V76"/>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v>1950</v>
      </c>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05" t="s">
        <v>115</v>
      </c>
      <c r="I11" s="205" t="s">
        <v>117</v>
      </c>
      <c r="J11" s="205" t="s">
        <v>118</v>
      </c>
      <c r="K11" s="205"/>
      <c r="L11" s="206" t="s">
        <v>48</v>
      </c>
      <c r="M11" s="206" t="s">
        <v>49</v>
      </c>
      <c r="N11" s="206" t="s">
        <v>1</v>
      </c>
      <c r="O11" s="206" t="s">
        <v>76</v>
      </c>
      <c r="P11" s="206" t="s">
        <v>4</v>
      </c>
      <c r="Q11" s="206" t="s">
        <v>119</v>
      </c>
      <c r="R11" s="206" t="s">
        <v>50</v>
      </c>
      <c r="S11" s="114"/>
      <c r="T11" s="114"/>
      <c r="U11" s="114"/>
      <c r="V11" s="114"/>
      <c r="W11" s="114"/>
    </row>
    <row r="12" spans="1:24" s="13" customFormat="1" ht="78.599999999999994" customHeight="1" x14ac:dyDescent="0.3">
      <c r="A12" s="114"/>
      <c r="B12" s="414"/>
      <c r="C12" s="415"/>
      <c r="D12" s="416"/>
      <c r="E12" s="417"/>
      <c r="F12" s="417"/>
      <c r="G12" s="418"/>
      <c r="H12" s="207"/>
      <c r="I12" s="207"/>
      <c r="J12" s="207"/>
      <c r="K12" s="205"/>
      <c r="L12" s="121"/>
      <c r="M12" s="122"/>
      <c r="N12" s="123">
        <f>L12/$D$8</f>
        <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07"/>
      <c r="I13" s="207"/>
      <c r="J13" s="207"/>
      <c r="K13" s="205"/>
      <c r="L13" s="121"/>
      <c r="M13" s="122"/>
      <c r="N13" s="123">
        <f t="shared" ref="N13:N14" si="0">L13/$D$8</f>
        <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07"/>
      <c r="I14" s="207"/>
      <c r="J14" s="207"/>
      <c r="K14" s="205"/>
      <c r="L14" s="121"/>
      <c r="M14" s="122"/>
      <c r="N14" s="123">
        <f t="shared" si="0"/>
        <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06" t="s">
        <v>115</v>
      </c>
      <c r="I17" s="205" t="s">
        <v>117</v>
      </c>
      <c r="J17" s="205" t="s">
        <v>118</v>
      </c>
      <c r="K17" s="170" t="s">
        <v>116</v>
      </c>
      <c r="L17" s="206" t="s">
        <v>48</v>
      </c>
      <c r="M17" s="206" t="s">
        <v>49</v>
      </c>
      <c r="N17" s="206" t="s">
        <v>1</v>
      </c>
      <c r="O17" s="206" t="s">
        <v>76</v>
      </c>
      <c r="P17" s="206" t="s">
        <v>4</v>
      </c>
      <c r="Q17" s="206" t="s">
        <v>36</v>
      </c>
      <c r="R17" s="206" t="s">
        <v>121</v>
      </c>
      <c r="S17" s="114"/>
      <c r="T17" s="114"/>
      <c r="U17" s="193" t="s">
        <v>388</v>
      </c>
      <c r="V17" s="193" t="s">
        <v>389</v>
      </c>
      <c r="W17" s="114"/>
    </row>
    <row r="18" spans="1:25" s="13" customFormat="1" ht="60" customHeight="1" x14ac:dyDescent="0.3">
      <c r="A18" s="114"/>
      <c r="B18" s="414"/>
      <c r="C18" s="415"/>
      <c r="D18" s="416"/>
      <c r="E18" s="417"/>
      <c r="F18" s="417"/>
      <c r="G18" s="418"/>
      <c r="H18" s="207"/>
      <c r="I18" s="207"/>
      <c r="J18" s="207"/>
      <c r="K18" s="207"/>
      <c r="L18" s="121"/>
      <c r="M18" s="122"/>
      <c r="N18" s="123">
        <f t="shared" ref="N18:N24" si="2">L18/$D$8</f>
        <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07"/>
      <c r="I19" s="207"/>
      <c r="J19" s="207"/>
      <c r="K19" s="207"/>
      <c r="L19" s="121"/>
      <c r="M19" s="122"/>
      <c r="N19" s="123">
        <f t="shared" si="2"/>
        <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07"/>
      <c r="I20" s="207"/>
      <c r="J20" s="207"/>
      <c r="K20" s="207"/>
      <c r="L20" s="121"/>
      <c r="M20" s="122"/>
      <c r="N20" s="123">
        <f t="shared" si="2"/>
        <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207"/>
      <c r="I21" s="207"/>
      <c r="J21" s="207"/>
      <c r="K21" s="207"/>
      <c r="L21" s="121"/>
      <c r="M21" s="122"/>
      <c r="N21" s="123">
        <f t="shared" si="2"/>
        <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07"/>
      <c r="I22" s="207"/>
      <c r="J22" s="207"/>
      <c r="K22" s="207"/>
      <c r="L22" s="121"/>
      <c r="M22" s="122"/>
      <c r="N22" s="123">
        <f t="shared" si="2"/>
        <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07"/>
      <c r="I23" s="207"/>
      <c r="J23" s="207"/>
      <c r="K23" s="207"/>
      <c r="L23" s="121"/>
      <c r="M23" s="122"/>
      <c r="N23" s="123">
        <f t="shared" si="2"/>
        <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207"/>
      <c r="I24" s="207"/>
      <c r="J24" s="207"/>
      <c r="K24" s="207"/>
      <c r="L24" s="121"/>
      <c r="M24" s="122"/>
      <c r="N24" s="123">
        <f t="shared" si="2"/>
        <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06" t="s">
        <v>48</v>
      </c>
      <c r="M27" s="206" t="s">
        <v>49</v>
      </c>
      <c r="N27" s="206" t="s">
        <v>1</v>
      </c>
      <c r="O27" s="206" t="s">
        <v>76</v>
      </c>
      <c r="P27" s="206" t="s">
        <v>4</v>
      </c>
      <c r="Q27" s="206" t="s">
        <v>36</v>
      </c>
      <c r="R27" s="206"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f t="shared" ref="N28:N29" si="7">L28/$D$8</f>
        <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f t="shared" si="7"/>
        <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29.25" customHeight="1" x14ac:dyDescent="0.3">
      <c r="A32" s="114"/>
      <c r="B32" s="434" t="s">
        <v>78</v>
      </c>
      <c r="C32" s="434"/>
      <c r="D32" s="425" t="s">
        <v>77</v>
      </c>
      <c r="E32" s="427"/>
      <c r="F32" s="427"/>
      <c r="G32" s="427"/>
      <c r="H32" s="427"/>
      <c r="I32" s="427"/>
      <c r="J32" s="427"/>
      <c r="K32" s="427"/>
      <c r="L32" s="427"/>
      <c r="M32" s="427"/>
      <c r="N32" s="427"/>
      <c r="O32" s="427"/>
      <c r="P32" s="427"/>
      <c r="Q32" s="205"/>
      <c r="R32" s="206"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04"/>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04"/>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06"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359">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14"/>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06"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359">
        <v>0</v>
      </c>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ROUND(N58*P58,0)</f>
        <v>0</v>
      </c>
      <c r="S58" s="114"/>
      <c r="T58" s="184">
        <f t="shared" ref="T58:T59" si="14">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ROUND(N59*P59,0)</f>
        <v>0</v>
      </c>
      <c r="S59" s="114"/>
      <c r="T59" s="184">
        <f t="shared" si="14"/>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14"/>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06"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359">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10"/>
      <c r="J70" s="210"/>
      <c r="K70" s="210"/>
      <c r="L70" s="210"/>
      <c r="M70" s="210"/>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09"/>
      <c r="C72" s="461"/>
      <c r="D72" s="461"/>
      <c r="E72" s="461"/>
      <c r="F72" s="461"/>
      <c r="G72" s="461"/>
      <c r="H72" s="461"/>
      <c r="I72" s="461"/>
      <c r="J72" s="461"/>
      <c r="K72" s="461"/>
      <c r="L72" s="461"/>
      <c r="M72" s="461"/>
      <c r="N72" s="461"/>
      <c r="O72" s="461"/>
      <c r="P72" s="461"/>
      <c r="Q72" s="490"/>
      <c r="R72" s="206" t="s">
        <v>55</v>
      </c>
      <c r="S72" s="114"/>
      <c r="T72" s="114"/>
      <c r="U72" s="114"/>
      <c r="V72" s="114"/>
      <c r="W72" s="114"/>
    </row>
    <row r="73" spans="1:23" x14ac:dyDescent="0.3">
      <c r="A73" s="114"/>
      <c r="B73" s="151"/>
      <c r="C73" s="486"/>
      <c r="D73" s="486"/>
      <c r="E73" s="486"/>
      <c r="F73" s="208"/>
      <c r="G73" s="208"/>
      <c r="H73" s="208"/>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03"/>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05"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V77+V66+V54+V48+V35+V25</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OoswOtEN1N49kbmSh265y0taeEOBCCtZMUMQ8KPsHhT8JJvYQTDxaZf0K2dpDtSwidGEdfdyJuPbsQ76Zfdppw==" saltValue="7V4K8n7j4P9nVJX5RGR4+w==" spinCount="100000" sheet="1" formatCells="0" formatRows="0" insertRows="0" deleteRows="0" selectLockedCells="1"/>
  <mergeCells count="136">
    <mergeCell ref="B2:R2"/>
    <mergeCell ref="B3:R3"/>
    <mergeCell ref="B4:R4"/>
    <mergeCell ref="B6:C6"/>
    <mergeCell ref="B8:C8"/>
    <mergeCell ref="B10:R10"/>
    <mergeCell ref="B14:C14"/>
    <mergeCell ref="D14:G14"/>
    <mergeCell ref="B15:P15"/>
    <mergeCell ref="B16:R16"/>
    <mergeCell ref="U16:V16"/>
    <mergeCell ref="B17:C17"/>
    <mergeCell ref="D17:G17"/>
    <mergeCell ref="B11:C11"/>
    <mergeCell ref="D11:G11"/>
    <mergeCell ref="B12:C12"/>
    <mergeCell ref="D12:G12"/>
    <mergeCell ref="B13:C13"/>
    <mergeCell ref="D13:G13"/>
    <mergeCell ref="B21:C21"/>
    <mergeCell ref="D21:G21"/>
    <mergeCell ref="B22:C22"/>
    <mergeCell ref="D22:G22"/>
    <mergeCell ref="B23:C23"/>
    <mergeCell ref="D23:G23"/>
    <mergeCell ref="B18:C18"/>
    <mergeCell ref="D18:G18"/>
    <mergeCell ref="B19:C19"/>
    <mergeCell ref="D19:G19"/>
    <mergeCell ref="B20:C20"/>
    <mergeCell ref="D20:G20"/>
    <mergeCell ref="B28:C28"/>
    <mergeCell ref="D28:G28"/>
    <mergeCell ref="H28:K28"/>
    <mergeCell ref="B29:C29"/>
    <mergeCell ref="D29:G29"/>
    <mergeCell ref="H29:K29"/>
    <mergeCell ref="B24:C24"/>
    <mergeCell ref="D24:G24"/>
    <mergeCell ref="B25:P25"/>
    <mergeCell ref="B26:R26"/>
    <mergeCell ref="B27:C27"/>
    <mergeCell ref="D27:G27"/>
    <mergeCell ref="H27:K27"/>
    <mergeCell ref="B34:C34"/>
    <mergeCell ref="D34:P34"/>
    <mergeCell ref="B35:Q35"/>
    <mergeCell ref="B36:R36"/>
    <mergeCell ref="B37:C37"/>
    <mergeCell ref="D37:Q37"/>
    <mergeCell ref="B30:P30"/>
    <mergeCell ref="B31:R31"/>
    <mergeCell ref="B32:C32"/>
    <mergeCell ref="D32:P32"/>
    <mergeCell ref="B33:C33"/>
    <mergeCell ref="D33:P33"/>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47:C47"/>
    <mergeCell ref="D47:E47"/>
    <mergeCell ref="F47:M47"/>
    <mergeCell ref="B48:Q48"/>
    <mergeCell ref="B49:R49"/>
    <mergeCell ref="B50:C50"/>
    <mergeCell ref="D50:Q50"/>
    <mergeCell ref="B45:C45"/>
    <mergeCell ref="D45:E45"/>
    <mergeCell ref="F45:M45"/>
    <mergeCell ref="B46:C46"/>
    <mergeCell ref="D46:E46"/>
    <mergeCell ref="F46:M46"/>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60:P60"/>
    <mergeCell ref="B61:R61"/>
    <mergeCell ref="B62:C62"/>
    <mergeCell ref="D62:Q62"/>
    <mergeCell ref="B63:C63"/>
    <mergeCell ref="D63:Q63"/>
    <mergeCell ref="B58:C58"/>
    <mergeCell ref="D58:E58"/>
    <mergeCell ref="F58:M58"/>
    <mergeCell ref="B59:C59"/>
    <mergeCell ref="D59:E59"/>
    <mergeCell ref="F59:M59"/>
    <mergeCell ref="B68:H68"/>
    <mergeCell ref="I68:M68"/>
    <mergeCell ref="N68:P68"/>
    <mergeCell ref="B69:H69"/>
    <mergeCell ref="I69:M69"/>
    <mergeCell ref="N69:P69"/>
    <mergeCell ref="B64:C64"/>
    <mergeCell ref="D64:Q64"/>
    <mergeCell ref="B65:C65"/>
    <mergeCell ref="D65:Q65"/>
    <mergeCell ref="B66:Q66"/>
    <mergeCell ref="B67:R67"/>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s>
  <conditionalFormatting sqref="R73">
    <cfRule type="cellIs" dxfId="46"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110B05D4-1671-4C3F-9DD0-67A0E7695C5F}">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E00-000000000000}">
          <x14:formula1>
            <xm:f>'IET Budget'!$Z$43:$Z$46</xm:f>
          </x14:formula1>
          <xm:sqref>B3:R3</xm:sqref>
        </x14:dataValidation>
        <x14:dataValidation type="list" allowBlank="1" showInputMessage="1" showErrorMessage="1" xr:uid="{00000000-0002-0000-0E00-000001000000}">
          <x14:formula1>
            <xm:f>'DROP-DOWNS'!$L$2:$L$3</xm:f>
          </x14:formula1>
          <xm:sqref>B57:C59</xm:sqref>
        </x14:dataValidation>
        <x14:dataValidation type="list" allowBlank="1" showInputMessage="1" showErrorMessage="1" xr:uid="{00000000-0002-0000-0E00-000002000000}">
          <x14:formula1>
            <xm:f>'DROP-DOWNS'!$J$2:$J$3</xm:f>
          </x14:formula1>
          <xm:sqref>B44:C47</xm:sqref>
        </x14:dataValidation>
      </x14:dataValidations>
    </ext>
  </extLst>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pageSetUpPr fitToPage="1"/>
  </sheetPr>
  <dimension ref="B2:J63"/>
  <sheetViews>
    <sheetView showGridLines="0" topLeftCell="A46" zoomScaleNormal="100" workbookViewId="0">
      <selection activeCell="J62" sqref="J62"/>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47" t="s">
        <v>361</v>
      </c>
      <c r="C2" s="548"/>
      <c r="D2" s="548"/>
      <c r="E2" s="548"/>
      <c r="F2" s="548"/>
      <c r="G2" s="548"/>
      <c r="H2" s="548"/>
      <c r="I2" s="548"/>
      <c r="J2" s="549"/>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412</v>
      </c>
      <c r="C5" s="503"/>
      <c r="D5" s="503"/>
      <c r="E5" s="503"/>
      <c r="F5" s="503"/>
      <c r="G5" s="503"/>
      <c r="H5" s="503"/>
      <c r="I5" s="504"/>
      <c r="J5" s="220">
        <f>Cover!C13</f>
        <v>0</v>
      </c>
    </row>
    <row r="6" spans="2:10" s="218" customFormat="1" ht="24.95" hidden="1" customHeight="1" x14ac:dyDescent="0.25">
      <c r="B6" s="544" t="s">
        <v>398</v>
      </c>
      <c r="C6" s="545"/>
      <c r="D6" s="545"/>
      <c r="E6" s="545"/>
      <c r="F6" s="545"/>
      <c r="G6" s="545"/>
      <c r="H6" s="545"/>
      <c r="I6" s="546"/>
      <c r="J6" s="235">
        <f>Cover!C7</f>
        <v>0</v>
      </c>
    </row>
    <row r="7" spans="2:10" s="218" customFormat="1" ht="24.95" hidden="1" customHeight="1" x14ac:dyDescent="0.25">
      <c r="B7" s="544" t="s">
        <v>399</v>
      </c>
      <c r="C7" s="545"/>
      <c r="D7" s="545"/>
      <c r="E7" s="545"/>
      <c r="F7" s="545"/>
      <c r="G7" s="545"/>
      <c r="H7" s="545"/>
      <c r="I7" s="546"/>
      <c r="J7" s="235">
        <f>Cover!C12</f>
        <v>0</v>
      </c>
    </row>
    <row r="8" spans="2:10" s="218" customFormat="1" ht="24.95" hidden="1" customHeight="1" x14ac:dyDescent="0.25">
      <c r="B8" s="544" t="s">
        <v>400</v>
      </c>
      <c r="C8" s="545"/>
      <c r="D8" s="545"/>
      <c r="E8" s="545"/>
      <c r="F8" s="545"/>
      <c r="G8" s="545"/>
      <c r="H8" s="545"/>
      <c r="I8" s="546"/>
      <c r="J8" s="235">
        <f>Cover!C15</f>
        <v>0</v>
      </c>
    </row>
    <row r="9" spans="2:10" s="218" customFormat="1" ht="24.95" hidden="1" customHeight="1" x14ac:dyDescent="0.25">
      <c r="B9" s="247"/>
      <c r="C9" s="248"/>
      <c r="D9" s="248"/>
      <c r="E9" s="248"/>
      <c r="F9" s="248"/>
      <c r="G9" s="248"/>
      <c r="H9" s="248"/>
      <c r="I9" s="249"/>
      <c r="J9" s="220"/>
    </row>
    <row r="10" spans="2:10" s="256" customFormat="1" ht="27.95" hidden="1" customHeight="1" x14ac:dyDescent="0.25">
      <c r="B10" s="550" t="s">
        <v>405</v>
      </c>
      <c r="C10" s="551"/>
      <c r="D10" s="551"/>
      <c r="E10" s="551"/>
      <c r="F10" s="551"/>
      <c r="G10" s="551"/>
      <c r="H10" s="551"/>
      <c r="I10" s="552"/>
      <c r="J10" s="255"/>
    </row>
    <row r="11" spans="2:10" s="256" customFormat="1" ht="24.75" hidden="1" customHeight="1" x14ac:dyDescent="0.25">
      <c r="B11" s="553" t="s">
        <v>401</v>
      </c>
      <c r="C11" s="554"/>
      <c r="D11" s="554"/>
      <c r="E11" s="554"/>
      <c r="F11" s="554"/>
      <c r="G11" s="554"/>
      <c r="H11" s="555"/>
      <c r="I11" s="257">
        <f>'ABE Class Plan'!D4</f>
        <v>0</v>
      </c>
      <c r="J11" s="235">
        <f>'ABE Class Plan'!J4</f>
        <v>0</v>
      </c>
    </row>
    <row r="12" spans="2:10" s="256" customFormat="1" ht="24.75" hidden="1" customHeight="1" x14ac:dyDescent="0.25">
      <c r="B12" s="553" t="s">
        <v>402</v>
      </c>
      <c r="C12" s="554"/>
      <c r="D12" s="554"/>
      <c r="E12" s="554"/>
      <c r="F12" s="554"/>
      <c r="G12" s="554"/>
      <c r="H12" s="555"/>
      <c r="I12" s="257">
        <f>'ESOL Class Plan'!D4</f>
        <v>0</v>
      </c>
      <c r="J12" s="235">
        <f>'ESOL Class Plan'!J4</f>
        <v>0</v>
      </c>
    </row>
    <row r="13" spans="2:10" s="256" customFormat="1" ht="24.75" hidden="1" customHeight="1" x14ac:dyDescent="0.25">
      <c r="B13" s="553" t="s">
        <v>403</v>
      </c>
      <c r="C13" s="554"/>
      <c r="D13" s="554"/>
      <c r="E13" s="554"/>
      <c r="F13" s="554"/>
      <c r="G13" s="554"/>
      <c r="H13" s="555"/>
      <c r="I13" s="257">
        <f>SUM(I11:I12)</f>
        <v>0</v>
      </c>
      <c r="J13" s="235">
        <f>SUM(J11:J12)</f>
        <v>0</v>
      </c>
    </row>
    <row r="14" spans="2:10" s="256" customFormat="1" ht="24.95" hidden="1" customHeight="1" x14ac:dyDescent="0.25">
      <c r="B14" s="544" t="s">
        <v>404</v>
      </c>
      <c r="C14" s="545"/>
      <c r="D14" s="545"/>
      <c r="E14" s="545"/>
      <c r="F14" s="545"/>
      <c r="G14" s="545"/>
      <c r="H14" s="545"/>
      <c r="I14" s="546"/>
      <c r="J14" s="258" t="e">
        <f>J13/I13</f>
        <v>#DIV/0!</v>
      </c>
    </row>
    <row r="15" spans="2:10" s="256" customFormat="1" ht="24.95" hidden="1" customHeight="1" x14ac:dyDescent="0.25">
      <c r="B15" s="544" t="s">
        <v>411</v>
      </c>
      <c r="C15" s="545"/>
      <c r="D15" s="545"/>
      <c r="E15" s="545"/>
      <c r="F15" s="545"/>
      <c r="G15" s="545"/>
      <c r="H15" s="545"/>
      <c r="I15" s="546"/>
      <c r="J15" s="235">
        <f>J13-J5</f>
        <v>0</v>
      </c>
    </row>
    <row r="16" spans="2:10" s="256" customFormat="1" ht="24.95" customHeight="1" x14ac:dyDescent="0.25">
      <c r="B16" s="252"/>
      <c r="C16" s="253"/>
      <c r="D16" s="253"/>
      <c r="E16" s="253"/>
      <c r="F16" s="253"/>
      <c r="G16" s="253"/>
      <c r="H16" s="253"/>
      <c r="I16" s="254"/>
      <c r="J16" s="235"/>
    </row>
    <row r="17" spans="2:10" s="219" customFormat="1" ht="27.95" customHeight="1" x14ac:dyDescent="0.25">
      <c r="B17" s="515" t="s">
        <v>407</v>
      </c>
      <c r="C17" s="516"/>
      <c r="D17" s="516"/>
      <c r="E17" s="516"/>
      <c r="F17" s="516"/>
      <c r="G17" s="516"/>
      <c r="H17" s="516"/>
      <c r="I17" s="516"/>
      <c r="J17" s="217" t="s">
        <v>368</v>
      </c>
    </row>
    <row r="18" spans="2:10" s="218" customFormat="1" ht="24.95" customHeight="1" x14ac:dyDescent="0.25">
      <c r="B18" s="502" t="s">
        <v>45</v>
      </c>
      <c r="C18" s="503"/>
      <c r="D18" s="503"/>
      <c r="E18" s="503"/>
      <c r="F18" s="503"/>
      <c r="G18" s="503"/>
      <c r="H18" s="503"/>
      <c r="I18" s="504"/>
      <c r="J18" s="220">
        <f>'IET Budget'!R14</f>
        <v>0</v>
      </c>
    </row>
    <row r="19" spans="2:10" s="218" customFormat="1" ht="24.95" customHeight="1" x14ac:dyDescent="0.25">
      <c r="B19" s="502" t="s">
        <v>51</v>
      </c>
      <c r="C19" s="503"/>
      <c r="D19" s="503"/>
      <c r="E19" s="503"/>
      <c r="F19" s="503"/>
      <c r="G19" s="503"/>
      <c r="H19" s="503"/>
      <c r="I19" s="504"/>
      <c r="J19" s="220">
        <f>'IET Budget'!R24</f>
        <v>0</v>
      </c>
    </row>
    <row r="20" spans="2:10" s="218" customFormat="1" ht="24.95" customHeight="1" x14ac:dyDescent="0.25">
      <c r="B20" s="502" t="s">
        <v>53</v>
      </c>
      <c r="C20" s="503"/>
      <c r="D20" s="503"/>
      <c r="E20" s="503"/>
      <c r="F20" s="503"/>
      <c r="G20" s="503"/>
      <c r="H20" s="503"/>
      <c r="I20" s="504"/>
      <c r="J20" s="220">
        <f>'IET Budget'!R29</f>
        <v>0</v>
      </c>
    </row>
    <row r="21" spans="2:10" s="218" customFormat="1" ht="24.95" customHeight="1" x14ac:dyDescent="0.25">
      <c r="B21" s="502" t="s">
        <v>68</v>
      </c>
      <c r="C21" s="503"/>
      <c r="D21" s="503"/>
      <c r="E21" s="503"/>
      <c r="F21" s="503"/>
      <c r="G21" s="503"/>
      <c r="H21" s="503"/>
      <c r="I21" s="504"/>
      <c r="J21" s="220">
        <f>'IET Budget'!R34</f>
        <v>0</v>
      </c>
    </row>
    <row r="22" spans="2:10" s="218" customFormat="1" ht="24.95" customHeight="1" x14ac:dyDescent="0.25">
      <c r="B22" s="502" t="s">
        <v>69</v>
      </c>
      <c r="C22" s="503"/>
      <c r="D22" s="503"/>
      <c r="E22" s="503"/>
      <c r="F22" s="503"/>
      <c r="G22" s="503"/>
      <c r="H22" s="503"/>
      <c r="I22" s="504"/>
      <c r="J22" s="220">
        <f>'IET Budget'!R40</f>
        <v>0</v>
      </c>
    </row>
    <row r="23" spans="2:10" s="218" customFormat="1" ht="24.95" customHeight="1" x14ac:dyDescent="0.25">
      <c r="B23" s="502" t="s">
        <v>70</v>
      </c>
      <c r="C23" s="503"/>
      <c r="D23" s="503"/>
      <c r="E23" s="503"/>
      <c r="F23" s="503"/>
      <c r="G23" s="503"/>
      <c r="H23" s="503"/>
      <c r="I23" s="504"/>
      <c r="J23" s="220">
        <f>'IET Budget'!R47</f>
        <v>0</v>
      </c>
    </row>
    <row r="24" spans="2:10" s="218" customFormat="1" ht="24.95" customHeight="1" x14ac:dyDescent="0.25">
      <c r="B24" s="502" t="s">
        <v>71</v>
      </c>
      <c r="C24" s="503"/>
      <c r="D24" s="503"/>
      <c r="E24" s="503"/>
      <c r="F24" s="503"/>
      <c r="G24" s="503"/>
      <c r="H24" s="503"/>
      <c r="I24" s="504"/>
      <c r="J24" s="220">
        <f>'IET Budget'!R53</f>
        <v>0</v>
      </c>
    </row>
    <row r="25" spans="2:10" s="218" customFormat="1" ht="24.95" customHeight="1" x14ac:dyDescent="0.25">
      <c r="B25" s="502" t="s">
        <v>72</v>
      </c>
      <c r="C25" s="503"/>
      <c r="D25" s="503"/>
      <c r="E25" s="503"/>
      <c r="F25" s="503"/>
      <c r="G25" s="503"/>
      <c r="H25" s="503"/>
      <c r="I25" s="504"/>
      <c r="J25" s="220">
        <f>'IET Budget'!R59</f>
        <v>0</v>
      </c>
    </row>
    <row r="26" spans="2:10" s="218" customFormat="1" ht="24.95" customHeight="1" x14ac:dyDescent="0.25">
      <c r="B26" s="502" t="s">
        <v>73</v>
      </c>
      <c r="C26" s="503"/>
      <c r="D26" s="503"/>
      <c r="E26" s="503"/>
      <c r="F26" s="503"/>
      <c r="G26" s="503"/>
      <c r="H26" s="503"/>
      <c r="I26" s="504"/>
      <c r="J26" s="220">
        <f>'IET Budget'!R65</f>
        <v>0</v>
      </c>
    </row>
    <row r="27" spans="2:10" s="218" customFormat="1" ht="24.95" customHeight="1" x14ac:dyDescent="0.25">
      <c r="B27" s="502" t="s">
        <v>74</v>
      </c>
      <c r="C27" s="503"/>
      <c r="D27" s="503"/>
      <c r="E27" s="503"/>
      <c r="F27" s="503"/>
      <c r="G27" s="503"/>
      <c r="H27" s="503"/>
      <c r="I27" s="504"/>
      <c r="J27" s="220">
        <f>'IET Budget'!R75</f>
        <v>0</v>
      </c>
    </row>
    <row r="28" spans="2:10" s="218" customFormat="1" ht="24.95" customHeight="1" x14ac:dyDescent="0.25">
      <c r="B28" s="502" t="s">
        <v>75</v>
      </c>
      <c r="C28" s="503"/>
      <c r="D28" s="503"/>
      <c r="E28" s="503"/>
      <c r="F28" s="503"/>
      <c r="G28" s="503"/>
      <c r="H28" s="503"/>
      <c r="I28" s="504"/>
      <c r="J28" s="220">
        <f>'IET Budget'!R79</f>
        <v>0</v>
      </c>
    </row>
    <row r="29" spans="2:10" s="218" customFormat="1" ht="24.95" customHeight="1" x14ac:dyDescent="0.25">
      <c r="B29" s="512" t="str">
        <f>' Budget'!B84:Q84</f>
        <v>TOTAL FUNDS REQUESTED</v>
      </c>
      <c r="C29" s="513"/>
      <c r="D29" s="513"/>
      <c r="E29" s="513"/>
      <c r="F29" s="513"/>
      <c r="G29" s="513"/>
      <c r="H29" s="513"/>
      <c r="I29" s="514"/>
      <c r="J29" s="222">
        <f>'IET Budget'!R80</f>
        <v>0</v>
      </c>
    </row>
    <row r="30" spans="2:10" s="218" customFormat="1" ht="24.95" customHeight="1" x14ac:dyDescent="0.25">
      <c r="B30" s="512" t="s">
        <v>397</v>
      </c>
      <c r="C30" s="513"/>
      <c r="D30" s="513"/>
      <c r="E30" s="513"/>
      <c r="F30" s="513"/>
      <c r="G30" s="513"/>
      <c r="H30" s="513"/>
      <c r="I30" s="514"/>
      <c r="J30" s="222">
        <f>J29-J5</f>
        <v>0</v>
      </c>
    </row>
    <row r="31" spans="2:10" s="218" customFormat="1" ht="24.95" customHeight="1" x14ac:dyDescent="0.25">
      <c r="B31" s="247"/>
      <c r="C31" s="248"/>
      <c r="D31" s="248"/>
      <c r="E31" s="248"/>
      <c r="F31" s="248"/>
      <c r="G31" s="248"/>
      <c r="H31" s="248"/>
      <c r="I31" s="249"/>
      <c r="J31" s="220"/>
    </row>
    <row r="32" spans="2:10" s="218" customFormat="1" ht="27.95" customHeight="1" x14ac:dyDescent="0.25">
      <c r="B32" s="515" t="s">
        <v>408</v>
      </c>
      <c r="C32" s="516"/>
      <c r="D32" s="516"/>
      <c r="E32" s="516"/>
      <c r="F32" s="516"/>
      <c r="G32" s="516"/>
      <c r="H32" s="516"/>
      <c r="I32" s="516"/>
      <c r="J32" s="223"/>
    </row>
    <row r="33" spans="2:10" s="218" customFormat="1" ht="24.95" customHeight="1" x14ac:dyDescent="0.25">
      <c r="B33" s="502" t="s">
        <v>369</v>
      </c>
      <c r="C33" s="503"/>
      <c r="D33" s="503"/>
      <c r="E33" s="503"/>
      <c r="F33" s="503"/>
      <c r="G33" s="503"/>
      <c r="H33" s="503"/>
      <c r="I33" s="504"/>
      <c r="J33" s="220">
        <f>'IET Budget'!T14</f>
        <v>0</v>
      </c>
    </row>
    <row r="34" spans="2:10" s="218" customFormat="1" ht="24.95" customHeight="1" x14ac:dyDescent="0.25">
      <c r="B34" s="502" t="s">
        <v>87</v>
      </c>
      <c r="C34" s="503"/>
      <c r="D34" s="503"/>
      <c r="E34" s="503"/>
      <c r="F34" s="503"/>
      <c r="G34" s="503"/>
      <c r="H34" s="503"/>
      <c r="I34" s="504"/>
      <c r="J34" s="220">
        <f>'IET Budget'!T29</f>
        <v>0</v>
      </c>
    </row>
    <row r="35" spans="2:10" s="218" customFormat="1" ht="24.95" customHeight="1" x14ac:dyDescent="0.25">
      <c r="B35" s="502" t="s">
        <v>88</v>
      </c>
      <c r="C35" s="503"/>
      <c r="D35" s="503"/>
      <c r="E35" s="503"/>
      <c r="F35" s="503"/>
      <c r="G35" s="503"/>
      <c r="H35" s="503"/>
      <c r="I35" s="504"/>
      <c r="J35" s="220">
        <f>'IET Budget'!R65</f>
        <v>0</v>
      </c>
    </row>
    <row r="36" spans="2:10" s="218" customFormat="1" ht="24.95" customHeight="1" x14ac:dyDescent="0.25">
      <c r="B36" s="502" t="s">
        <v>113</v>
      </c>
      <c r="C36" s="503"/>
      <c r="D36" s="503"/>
      <c r="E36" s="503"/>
      <c r="F36" s="503"/>
      <c r="G36" s="503"/>
      <c r="H36" s="503"/>
      <c r="I36" s="504"/>
      <c r="J36" s="220">
        <f>'IET Budget'!R75</f>
        <v>0</v>
      </c>
    </row>
    <row r="37" spans="2:10" s="218" customFormat="1" ht="24.95" customHeight="1" x14ac:dyDescent="0.25">
      <c r="B37" s="502" t="s">
        <v>114</v>
      </c>
      <c r="C37" s="503"/>
      <c r="D37" s="503"/>
      <c r="E37" s="503"/>
      <c r="F37" s="503"/>
      <c r="G37" s="503"/>
      <c r="H37" s="503"/>
      <c r="I37" s="504"/>
      <c r="J37" s="220">
        <f>'IET Budget'!R79</f>
        <v>0</v>
      </c>
    </row>
    <row r="38" spans="2:10" s="218" customFormat="1" ht="24.95" customHeight="1" x14ac:dyDescent="0.25">
      <c r="B38" s="502" t="s">
        <v>385</v>
      </c>
      <c r="C38" s="503"/>
      <c r="D38" s="503"/>
      <c r="E38" s="503"/>
      <c r="F38" s="503"/>
      <c r="G38" s="503"/>
      <c r="H38" s="503"/>
      <c r="I38" s="504"/>
      <c r="J38" s="220">
        <f>'IET Budget'!T59</f>
        <v>0</v>
      </c>
    </row>
    <row r="39" spans="2:10" s="218" customFormat="1" ht="24.95" customHeight="1" x14ac:dyDescent="0.25">
      <c r="B39" s="502" t="s">
        <v>370</v>
      </c>
      <c r="C39" s="503"/>
      <c r="D39" s="503"/>
      <c r="E39" s="503"/>
      <c r="F39" s="503"/>
      <c r="G39" s="503"/>
      <c r="H39" s="503"/>
      <c r="I39" s="504"/>
      <c r="J39" s="220">
        <f>'IET Sub Budget'!T15+'IET Sub Budget 2'!T15</f>
        <v>0</v>
      </c>
    </row>
    <row r="40" spans="2:10" s="218" customFormat="1" ht="24.95" customHeight="1" x14ac:dyDescent="0.25">
      <c r="B40" s="502" t="s">
        <v>145</v>
      </c>
      <c r="C40" s="503"/>
      <c r="D40" s="503"/>
      <c r="E40" s="503"/>
      <c r="F40" s="503"/>
      <c r="G40" s="503"/>
      <c r="H40" s="503"/>
      <c r="I40" s="504"/>
      <c r="J40" s="220">
        <f>'IET Sub Budget'!T30+'IET Sub Budget 2'!T30</f>
        <v>0</v>
      </c>
    </row>
    <row r="41" spans="2:10" s="218" customFormat="1" ht="24.95" customHeight="1" x14ac:dyDescent="0.25">
      <c r="B41" s="502" t="s">
        <v>146</v>
      </c>
      <c r="C41" s="503"/>
      <c r="D41" s="503"/>
      <c r="E41" s="503"/>
      <c r="F41" s="503"/>
      <c r="G41" s="503"/>
      <c r="H41" s="503"/>
      <c r="I41" s="504"/>
      <c r="J41" s="220">
        <f>'IET Sub Budget'!R66+'IET Sub Budget 2'!R66</f>
        <v>0</v>
      </c>
    </row>
    <row r="42" spans="2:10" s="218" customFormat="1" ht="24.95" customHeight="1" x14ac:dyDescent="0.25">
      <c r="B42" s="502" t="s">
        <v>148</v>
      </c>
      <c r="C42" s="503"/>
      <c r="D42" s="503"/>
      <c r="E42" s="503"/>
      <c r="F42" s="503"/>
      <c r="G42" s="503"/>
      <c r="H42" s="503"/>
      <c r="I42" s="504"/>
      <c r="J42" s="220">
        <f>'IET Sub Budget'!R73+'IET Sub Budget 2'!R73</f>
        <v>0</v>
      </c>
    </row>
    <row r="43" spans="2:10" s="218" customFormat="1" ht="24.95" customHeight="1" x14ac:dyDescent="0.25">
      <c r="B43" s="502" t="s">
        <v>147</v>
      </c>
      <c r="C43" s="503"/>
      <c r="D43" s="503"/>
      <c r="E43" s="503"/>
      <c r="F43" s="503"/>
      <c r="G43" s="503"/>
      <c r="H43" s="503"/>
      <c r="I43" s="504"/>
      <c r="J43" s="220">
        <f>'IET Sub Budget'!R77+'IET Sub Budget 2'!R77</f>
        <v>0</v>
      </c>
    </row>
    <row r="44" spans="2:10" s="218" customFormat="1" ht="24.95" customHeight="1" x14ac:dyDescent="0.25">
      <c r="B44" s="502" t="s">
        <v>149</v>
      </c>
      <c r="C44" s="503"/>
      <c r="D44" s="503"/>
      <c r="E44" s="503"/>
      <c r="F44" s="503"/>
      <c r="G44" s="503"/>
      <c r="H44" s="503"/>
      <c r="I44" s="504"/>
      <c r="J44" s="220" t="e">
        <f>' Sub Budget'!T59+#REF!</f>
        <v>#REF!</v>
      </c>
    </row>
    <row r="45" spans="2:10" s="218" customFormat="1" ht="21.6" customHeight="1" x14ac:dyDescent="0.25">
      <c r="B45" s="512" t="s">
        <v>42</v>
      </c>
      <c r="C45" s="513"/>
      <c r="D45" s="513"/>
      <c r="E45" s="513"/>
      <c r="F45" s="513"/>
      <c r="G45" s="513"/>
      <c r="H45" s="513"/>
      <c r="I45" s="514"/>
      <c r="J45" s="224" t="e">
        <f>SUM(J33:J44)</f>
        <v>#REF!</v>
      </c>
    </row>
    <row r="46" spans="2:10" s="218" customFormat="1" ht="22.35" customHeight="1" x14ac:dyDescent="0.25">
      <c r="B46" s="526" t="s">
        <v>410</v>
      </c>
      <c r="C46" s="527"/>
      <c r="D46" s="527"/>
      <c r="E46" s="527"/>
      <c r="F46" s="527"/>
      <c r="G46" s="527"/>
      <c r="H46" s="527"/>
      <c r="I46" s="528"/>
      <c r="J46" s="225" t="e">
        <f>J45/J29</f>
        <v>#REF!</v>
      </c>
    </row>
    <row r="47" spans="2:10" s="229" customFormat="1" ht="22.35" customHeight="1" x14ac:dyDescent="0.25">
      <c r="B47" s="226"/>
      <c r="C47" s="227"/>
      <c r="D47" s="227"/>
      <c r="E47" s="227"/>
      <c r="F47" s="227"/>
      <c r="G47" s="227"/>
      <c r="H47" s="227"/>
      <c r="I47" s="227"/>
      <c r="J47" s="228"/>
    </row>
    <row r="48" spans="2:10" s="218" customFormat="1" ht="27.95" customHeight="1" x14ac:dyDescent="0.25">
      <c r="B48" s="515" t="s">
        <v>131</v>
      </c>
      <c r="C48" s="516"/>
      <c r="D48" s="516"/>
      <c r="E48" s="516"/>
      <c r="F48" s="516"/>
      <c r="G48" s="516"/>
      <c r="H48" s="516"/>
      <c r="I48" s="516"/>
      <c r="J48" s="519"/>
    </row>
    <row r="49" spans="2:10" s="218" customFormat="1" ht="34.5" customHeight="1" x14ac:dyDescent="0.25">
      <c r="B49" s="523" t="s">
        <v>134</v>
      </c>
      <c r="C49" s="524"/>
      <c r="D49" s="524"/>
      <c r="E49" s="524"/>
      <c r="F49" s="524"/>
      <c r="G49" s="524"/>
      <c r="H49" s="524"/>
      <c r="I49" s="525"/>
      <c r="J49" s="231">
        <f>'IET IELCE Ind Cost Calc'!D13</f>
        <v>0</v>
      </c>
    </row>
    <row r="50" spans="2:10" s="218" customFormat="1" ht="24.75" customHeight="1" x14ac:dyDescent="0.25">
      <c r="B50" s="520" t="s">
        <v>132</v>
      </c>
      <c r="C50" s="520"/>
      <c r="D50" s="520"/>
      <c r="E50" s="520"/>
      <c r="F50" s="520"/>
      <c r="G50" s="520"/>
      <c r="H50" s="520"/>
      <c r="I50" s="520"/>
      <c r="J50" s="230">
        <f>'IET Budget'!R75</f>
        <v>0</v>
      </c>
    </row>
    <row r="51" spans="2:10" s="218" customFormat="1" ht="24.75" customHeight="1" x14ac:dyDescent="0.25">
      <c r="B51" s="520" t="s">
        <v>144</v>
      </c>
      <c r="C51" s="520"/>
      <c r="D51" s="520"/>
      <c r="E51" s="520"/>
      <c r="F51" s="520"/>
      <c r="G51" s="520"/>
      <c r="H51" s="520"/>
      <c r="I51" s="520"/>
      <c r="J51" s="230" t="e">
        <f>' Sub Budget'!R76+#REF!</f>
        <v>#REF!</v>
      </c>
    </row>
    <row r="52" spans="2:10" s="218" customFormat="1" ht="24.75" customHeight="1" x14ac:dyDescent="0.25">
      <c r="B52" s="521" t="s">
        <v>133</v>
      </c>
      <c r="C52" s="522"/>
      <c r="D52" s="522"/>
      <c r="E52" s="522"/>
      <c r="F52" s="522"/>
      <c r="G52" s="522"/>
      <c r="H52" s="522"/>
      <c r="I52" s="522"/>
      <c r="J52" s="231">
        <f>' Match Budget'!R72</f>
        <v>0</v>
      </c>
    </row>
    <row r="53" spans="2:10" s="218" customFormat="1" ht="24.75" customHeight="1" x14ac:dyDescent="0.25">
      <c r="B53" s="526" t="s">
        <v>135</v>
      </c>
      <c r="C53" s="527"/>
      <c r="D53" s="527"/>
      <c r="E53" s="527"/>
      <c r="F53" s="527"/>
      <c r="G53" s="527"/>
      <c r="H53" s="527"/>
      <c r="I53" s="528"/>
      <c r="J53" s="232" t="e">
        <f>SUM(J50:J52)</f>
        <v>#REF!</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409</v>
      </c>
      <c r="C55" s="516"/>
      <c r="D55" s="516"/>
      <c r="E55" s="516"/>
      <c r="F55" s="516"/>
      <c r="G55" s="516"/>
      <c r="H55" s="516"/>
      <c r="I55" s="516"/>
      <c r="J55" s="519"/>
    </row>
    <row r="56" spans="2:10" s="218" customFormat="1" ht="24.75" customHeight="1" x14ac:dyDescent="0.25">
      <c r="B56" s="517" t="s">
        <v>43</v>
      </c>
      <c r="C56" s="517"/>
      <c r="D56" s="517"/>
      <c r="E56" s="517"/>
      <c r="F56" s="517"/>
      <c r="G56" s="517"/>
      <c r="H56" s="517"/>
      <c r="I56" s="517"/>
      <c r="J56" s="233">
        <f>' Match Budget'!R81</f>
        <v>0</v>
      </c>
    </row>
    <row r="57" spans="2:10" s="218" customFormat="1" ht="24.75" customHeight="1" x14ac:dyDescent="0.25">
      <c r="B57" s="517" t="s">
        <v>44</v>
      </c>
      <c r="C57" s="517"/>
      <c r="D57" s="517"/>
      <c r="E57" s="517"/>
      <c r="F57" s="517"/>
      <c r="G57" s="517"/>
      <c r="H57" s="517"/>
      <c r="I57" s="517"/>
      <c r="J57" s="233">
        <f>' Budget'!R84</f>
        <v>0</v>
      </c>
    </row>
    <row r="58" spans="2:10" s="218" customFormat="1" ht="24.75" customHeight="1" x14ac:dyDescent="0.25">
      <c r="B58" s="518" t="s">
        <v>136</v>
      </c>
      <c r="C58" s="518"/>
      <c r="D58" s="518"/>
      <c r="E58" s="518"/>
      <c r="F58" s="518"/>
      <c r="G58" s="518"/>
      <c r="H58" s="518"/>
      <c r="I58" s="518"/>
      <c r="J58" s="234" t="e">
        <f>J56/J57</f>
        <v>#DIV/0!</v>
      </c>
    </row>
    <row r="60" spans="2:10" ht="42.75" customHeight="1" x14ac:dyDescent="0.25">
      <c r="B60" s="556" t="s">
        <v>429</v>
      </c>
      <c r="C60" s="557"/>
      <c r="D60" s="557"/>
      <c r="E60" s="557"/>
      <c r="F60" s="557"/>
      <c r="G60" s="557"/>
      <c r="H60" s="557"/>
      <c r="I60" s="557"/>
      <c r="J60" s="558"/>
    </row>
    <row r="61" spans="2:10" ht="15.75" x14ac:dyDescent="0.25">
      <c r="B61" s="559" t="s">
        <v>432</v>
      </c>
      <c r="C61" s="559"/>
      <c r="D61" s="559"/>
      <c r="E61" s="559"/>
      <c r="F61" s="559"/>
      <c r="G61" s="559"/>
      <c r="H61" s="559"/>
      <c r="I61" s="559"/>
      <c r="J61" s="283">
        <f>'IET Budget'!V80</f>
        <v>0</v>
      </c>
    </row>
    <row r="62" spans="2:10" ht="15.75" x14ac:dyDescent="0.25">
      <c r="B62" s="559" t="s">
        <v>431</v>
      </c>
      <c r="C62" s="559"/>
      <c r="D62" s="559"/>
      <c r="E62" s="559"/>
      <c r="F62" s="559"/>
      <c r="G62" s="559"/>
      <c r="H62" s="559"/>
      <c r="I62" s="559"/>
      <c r="J62" s="283">
        <f>'IET Sub Budget'!V78+'IET Sub Budget 2'!V78</f>
        <v>0</v>
      </c>
    </row>
    <row r="63" spans="2:10" ht="15.75" x14ac:dyDescent="0.25">
      <c r="B63" s="560" t="s">
        <v>430</v>
      </c>
      <c r="C63" s="560"/>
      <c r="D63" s="560"/>
      <c r="E63" s="560"/>
      <c r="F63" s="560"/>
      <c r="G63" s="560"/>
      <c r="H63" s="560"/>
      <c r="I63" s="560"/>
      <c r="J63" s="284">
        <f>SUM(J61:J62)</f>
        <v>0</v>
      </c>
    </row>
  </sheetData>
  <sheetProtection algorithmName="SHA-512" hashValue="099li4ScgMxddlTkRrc7P5wm8pJNV8gSoZn7yK+u0CAmB0tOv2ldleis9fZfwKRYSrpiCqkpNPRmO73T5vACSg==" saltValue="QH+71G3SClidNz9r5adY4w==" spinCount="100000" sheet="1" selectLockedCells="1" selectUnlockedCells="1"/>
  <mergeCells count="56">
    <mergeCell ref="B62:I62"/>
    <mergeCell ref="B53:I53"/>
    <mergeCell ref="B63:I63"/>
    <mergeCell ref="B55:J55"/>
    <mergeCell ref="B56:I56"/>
    <mergeCell ref="B57:I57"/>
    <mergeCell ref="B58:I58"/>
    <mergeCell ref="B45:I45"/>
    <mergeCell ref="B52:I52"/>
    <mergeCell ref="B49:I49"/>
    <mergeCell ref="B60:J60"/>
    <mergeCell ref="B61:I61"/>
    <mergeCell ref="B48:J48"/>
    <mergeCell ref="B50:I50"/>
    <mergeCell ref="B51:I51"/>
    <mergeCell ref="B46:I46"/>
    <mergeCell ref="B40:I40"/>
    <mergeCell ref="B41:I41"/>
    <mergeCell ref="B42:I42"/>
    <mergeCell ref="B43:I43"/>
    <mergeCell ref="B44:I44"/>
    <mergeCell ref="B35:I35"/>
    <mergeCell ref="B36:I36"/>
    <mergeCell ref="B37:I37"/>
    <mergeCell ref="B38:I38"/>
    <mergeCell ref="B39:I39"/>
    <mergeCell ref="B34:I34"/>
    <mergeCell ref="B22:I22"/>
    <mergeCell ref="B23:I23"/>
    <mergeCell ref="B24:I24"/>
    <mergeCell ref="B25:I25"/>
    <mergeCell ref="B26:I26"/>
    <mergeCell ref="B27:I27"/>
    <mergeCell ref="B28:I28"/>
    <mergeCell ref="B29:I29"/>
    <mergeCell ref="B30:I30"/>
    <mergeCell ref="B32:I32"/>
    <mergeCell ref="B33:I33"/>
    <mergeCell ref="B21:I21"/>
    <mergeCell ref="B8:I8"/>
    <mergeCell ref="B10:I10"/>
    <mergeCell ref="B11:H11"/>
    <mergeCell ref="B12:H12"/>
    <mergeCell ref="B13:H13"/>
    <mergeCell ref="B14:I14"/>
    <mergeCell ref="B15:I15"/>
    <mergeCell ref="B17:I17"/>
    <mergeCell ref="B18:I18"/>
    <mergeCell ref="B19:I19"/>
    <mergeCell ref="B20:I20"/>
    <mergeCell ref="B7:I7"/>
    <mergeCell ref="B2:J2"/>
    <mergeCell ref="B3:J3"/>
    <mergeCell ref="B4:I4"/>
    <mergeCell ref="B5:I5"/>
    <mergeCell ref="B6:I6"/>
  </mergeCells>
  <conditionalFormatting sqref="J46:J47 J54">
    <cfRule type="cellIs" dxfId="44" priority="4" operator="greaterThan">
      <formula>0.25</formula>
    </cfRule>
  </conditionalFormatting>
  <conditionalFormatting sqref="J58">
    <cfRule type="cellIs" dxfId="43" priority="3" operator="lessThan">
      <formula>0.2</formula>
    </cfRule>
  </conditionalFormatting>
  <conditionalFormatting sqref="J53">
    <cfRule type="cellIs" dxfId="42" priority="12" operator="greaterThan">
      <formula>$J$49</formula>
    </cfRule>
  </conditionalFormatting>
  <conditionalFormatting sqref="J63">
    <cfRule type="cellIs" dxfId="41"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22DE1A62-C2F1-4E75-8820-C2AF9BA0D771}">
            <xm:f>Cover!$C$7</xm:f>
            <x14:dxf>
              <font>
                <color rgb="FFFF0000"/>
              </font>
              <fill>
                <patternFill>
                  <bgColor theme="5" tint="0.59996337778862885"/>
                </patternFill>
              </fill>
            </x14:dxf>
          </x14:cfRule>
          <xm:sqref>J29</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5" tint="0.39997558519241921"/>
    <pageSetUpPr fitToPage="1"/>
  </sheetPr>
  <dimension ref="A1:G17"/>
  <sheetViews>
    <sheetView showGridLines="0" zoomScaleNormal="100" workbookViewId="0">
      <pane xSplit="1" ySplit="1" topLeftCell="B2" activePane="bottomRight" state="frozen"/>
      <selection activeCell="O56" sqref="O56"/>
      <selection pane="topRight" activeCell="O56" sqref="O56"/>
      <selection pane="bottomLeft" activeCell="O56" sqref="O56"/>
      <selection pane="bottomRight" activeCell="C11" sqref="C11"/>
    </sheetView>
  </sheetViews>
  <sheetFormatPr defaultRowHeight="15" x14ac:dyDescent="0.25"/>
  <cols>
    <col min="1" max="2" width="10.7109375" style="48" customWidth="1"/>
    <col min="3" max="3" width="55.140625" style="11" customWidth="1"/>
    <col min="4" max="4" width="10.7109375" style="11" customWidth="1"/>
    <col min="5" max="5" width="10.7109375" customWidth="1"/>
  </cols>
  <sheetData>
    <row r="1" spans="1:7" s="5" customFormat="1" ht="30" customHeight="1" x14ac:dyDescent="0.35">
      <c r="A1" s="533" t="s">
        <v>128</v>
      </c>
      <c r="B1" s="534"/>
      <c r="C1" s="534"/>
      <c r="D1" s="534"/>
      <c r="E1" s="534"/>
      <c r="F1" s="535"/>
    </row>
    <row r="2" spans="1:7" s="5" customFormat="1" ht="30" customHeight="1" x14ac:dyDescent="0.35">
      <c r="A2" s="68" t="s">
        <v>124</v>
      </c>
      <c r="B2" s="561">
        <f>Cover!C5</f>
        <v>0</v>
      </c>
      <c r="C2" s="562"/>
      <c r="D2" s="66"/>
      <c r="E2" s="66"/>
      <c r="F2" s="67"/>
    </row>
    <row r="3" spans="1:7" s="50" customFormat="1" ht="30" customHeight="1" x14ac:dyDescent="0.25">
      <c r="A3" s="51" t="s">
        <v>123</v>
      </c>
      <c r="B3" s="280" t="s">
        <v>2</v>
      </c>
      <c r="C3" s="531"/>
      <c r="D3" s="532"/>
      <c r="E3" s="250"/>
      <c r="F3" s="52"/>
    </row>
    <row r="4" spans="1:7" s="50" customFormat="1" ht="30" customHeight="1" x14ac:dyDescent="0.25">
      <c r="A4" s="53" t="s">
        <v>129</v>
      </c>
      <c r="B4" s="281"/>
      <c r="C4" s="250"/>
      <c r="D4" s="250"/>
      <c r="E4" s="250"/>
      <c r="F4" s="52"/>
    </row>
    <row r="5" spans="1:7" s="50" customFormat="1" ht="12" customHeight="1" thickBot="1" x14ac:dyDescent="0.3">
      <c r="A5" s="54"/>
      <c r="B5" s="55"/>
      <c r="C5" s="56"/>
      <c r="D5" s="56"/>
      <c r="E5" s="56"/>
      <c r="F5" s="57"/>
    </row>
    <row r="6" spans="1:7" s="49" customFormat="1" ht="30" x14ac:dyDescent="0.25">
      <c r="A6" s="73" t="s">
        <v>125</v>
      </c>
      <c r="B6" s="74" t="s">
        <v>0</v>
      </c>
      <c r="C6" s="75" t="s">
        <v>126</v>
      </c>
      <c r="D6" s="76" t="s">
        <v>38</v>
      </c>
      <c r="E6" s="76" t="s">
        <v>40</v>
      </c>
      <c r="F6" s="77" t="s">
        <v>41</v>
      </c>
    </row>
    <row r="7" spans="1:7" s="4" customFormat="1" ht="30" customHeight="1" x14ac:dyDescent="0.2">
      <c r="A7" s="277"/>
      <c r="B7" s="278"/>
      <c r="C7" s="47"/>
      <c r="D7" s="9"/>
      <c r="E7" s="10"/>
      <c r="F7" s="70">
        <f t="shared" ref="F7:F14" si="0">D7*E7</f>
        <v>0</v>
      </c>
      <c r="G7" s="6"/>
    </row>
    <row r="8" spans="1:7" s="4" customFormat="1" ht="30" customHeight="1" x14ac:dyDescent="0.2">
      <c r="A8" s="277"/>
      <c r="B8" s="278"/>
      <c r="C8" s="47"/>
      <c r="D8" s="9"/>
      <c r="E8" s="10"/>
      <c r="F8" s="70">
        <f t="shared" si="0"/>
        <v>0</v>
      </c>
    </row>
    <row r="9" spans="1:7" s="4" customFormat="1" ht="30" customHeight="1" x14ac:dyDescent="0.2">
      <c r="A9" s="277"/>
      <c r="B9" s="278"/>
      <c r="C9" s="47"/>
      <c r="D9" s="9"/>
      <c r="E9" s="10"/>
      <c r="F9" s="70">
        <f t="shared" si="0"/>
        <v>0</v>
      </c>
    </row>
    <row r="10" spans="1:7" s="4" customFormat="1" ht="30" customHeight="1" x14ac:dyDescent="0.2">
      <c r="A10" s="277"/>
      <c r="B10" s="278"/>
      <c r="C10" s="47"/>
      <c r="D10" s="9"/>
      <c r="E10" s="10"/>
      <c r="F10" s="70">
        <f t="shared" si="0"/>
        <v>0</v>
      </c>
    </row>
    <row r="11" spans="1:7" s="4" customFormat="1" ht="30" customHeight="1" x14ac:dyDescent="0.2">
      <c r="A11" s="277"/>
      <c r="B11" s="278"/>
      <c r="C11" s="47"/>
      <c r="D11" s="9"/>
      <c r="E11" s="10"/>
      <c r="F11" s="70">
        <f t="shared" si="0"/>
        <v>0</v>
      </c>
    </row>
    <row r="12" spans="1:7" s="4" customFormat="1" ht="30" customHeight="1" x14ac:dyDescent="0.2">
      <c r="A12" s="277"/>
      <c r="B12" s="278"/>
      <c r="C12" s="47"/>
      <c r="D12" s="9"/>
      <c r="E12" s="10"/>
      <c r="F12" s="70">
        <f t="shared" si="0"/>
        <v>0</v>
      </c>
    </row>
    <row r="13" spans="1:7" s="4" customFormat="1" ht="30" customHeight="1" x14ac:dyDescent="0.2">
      <c r="A13" s="279"/>
      <c r="B13" s="278"/>
      <c r="C13" s="63"/>
      <c r="D13" s="64"/>
      <c r="E13" s="65"/>
      <c r="F13" s="71">
        <f t="shared" si="0"/>
        <v>0</v>
      </c>
    </row>
    <row r="14" spans="1:7" s="4" customFormat="1" ht="30" customHeight="1" x14ac:dyDescent="0.2">
      <c r="A14" s="279"/>
      <c r="B14" s="278"/>
      <c r="C14" s="63"/>
      <c r="D14" s="64"/>
      <c r="E14" s="65"/>
      <c r="F14" s="71">
        <f t="shared" si="0"/>
        <v>0</v>
      </c>
    </row>
    <row r="15" spans="1:7" s="4" customFormat="1" ht="30" customHeight="1" x14ac:dyDescent="0.2">
      <c r="A15" s="279"/>
      <c r="B15" s="278"/>
      <c r="C15" s="63"/>
      <c r="D15" s="64"/>
      <c r="E15" s="65"/>
      <c r="F15" s="71"/>
    </row>
    <row r="16" spans="1:7" s="4" customFormat="1" ht="30" customHeight="1" thickBot="1" x14ac:dyDescent="0.25">
      <c r="A16" s="360"/>
      <c r="B16" s="355"/>
      <c r="C16" s="59"/>
      <c r="D16" s="60"/>
      <c r="E16" s="61"/>
      <c r="F16" s="72">
        <f>SUM(F7:F15)</f>
        <v>0</v>
      </c>
    </row>
    <row r="17" spans="6:6" x14ac:dyDescent="0.25">
      <c r="F17" s="2"/>
    </row>
  </sheetData>
  <sheetProtection algorithmName="SHA-512" hashValue="t2Mn9xkZ2j951jxVNF7XsNRgM37kYmjVvZDgpyBAeciS/lDX7XF9BiPO+FdEfzmBEaTdCi3L8mjsOwlO+s1cQQ==" saltValue="ryp9boodme6bZ0i2pzzCsA==" spinCount="100000" sheet="1" formatRows="0" insertRows="0" deleteRows="0" selectLockedCells="1"/>
  <mergeCells count="3">
    <mergeCell ref="A1:F1"/>
    <mergeCell ref="B2:C2"/>
    <mergeCell ref="C3:D3"/>
  </mergeCells>
  <dataValidations count="1">
    <dataValidation type="list" allowBlank="1" showInputMessage="1" showErrorMessage="1" sqref="L9" xr:uid="{00000000-0002-0000-1000-000000000000}">
      <formula1>#REF!</formula1>
    </dataValidation>
  </dataValidations>
  <pageMargins left="0.25" right="0.25" top="0.75" bottom="0.75" header="0.3" footer="0.3"/>
  <pageSetup fitToHeight="500" orientation="landscape" r:id="rId1"/>
  <headerFooter>
    <oddFooter>Page &amp;P of &amp;N</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000-000001000000}">
          <x14:formula1>
            <xm:f>'DROP-DOWNS'!$C$1:$C$3</xm:f>
          </x14:formula1>
          <xm:sqref>B3</xm:sqref>
        </x14:dataValidation>
        <x14:dataValidation type="list" allowBlank="1" showInputMessage="1" showErrorMessage="1" xr:uid="{00000000-0002-0000-1000-000002000000}">
          <x14:formula1>
            <xm:f>'DROP-DOWNS'!$P$1:$P$6</xm:f>
          </x14:formula1>
          <xm:sqref>B7:B16</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5" tint="0.39997558519241921"/>
  </sheetPr>
  <dimension ref="A1:Z93"/>
  <sheetViews>
    <sheetView showGridLines="0" topLeftCell="A54" zoomScale="90" zoomScaleNormal="90" workbookViewId="0">
      <selection activeCell="A65" sqref="A65"/>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71093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246" t="s">
        <v>115</v>
      </c>
      <c r="I10" s="246" t="s">
        <v>117</v>
      </c>
      <c r="J10" s="246" t="s">
        <v>118</v>
      </c>
      <c r="K10" s="246"/>
      <c r="L10" s="245" t="s">
        <v>48</v>
      </c>
      <c r="M10" s="245" t="s">
        <v>49</v>
      </c>
      <c r="N10" s="245" t="s">
        <v>1</v>
      </c>
      <c r="O10" s="245" t="s">
        <v>76</v>
      </c>
      <c r="P10" s="245" t="s">
        <v>4</v>
      </c>
      <c r="Q10" s="245" t="s">
        <v>119</v>
      </c>
      <c r="R10" s="245" t="s">
        <v>50</v>
      </c>
      <c r="S10" s="114"/>
      <c r="T10" s="114"/>
      <c r="U10" s="114"/>
      <c r="V10" s="114"/>
      <c r="W10" s="114"/>
    </row>
    <row r="11" spans="1:24" s="13" customFormat="1" ht="78.599999999999994" customHeight="1" x14ac:dyDescent="0.3">
      <c r="A11" s="114"/>
      <c r="B11" s="414"/>
      <c r="C11" s="415"/>
      <c r="D11" s="416"/>
      <c r="E11" s="417"/>
      <c r="F11" s="417"/>
      <c r="G11" s="418"/>
      <c r="H11" s="244"/>
      <c r="I11" s="244"/>
      <c r="J11" s="244"/>
      <c r="K11" s="246"/>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245" t="s">
        <v>115</v>
      </c>
      <c r="I16" s="246" t="s">
        <v>117</v>
      </c>
      <c r="J16" s="246" t="s">
        <v>118</v>
      </c>
      <c r="K16" s="170" t="s">
        <v>116</v>
      </c>
      <c r="L16" s="245" t="s">
        <v>48</v>
      </c>
      <c r="M16" s="245" t="s">
        <v>49</v>
      </c>
      <c r="N16" s="245" t="s">
        <v>1</v>
      </c>
      <c r="O16" s="245" t="s">
        <v>76</v>
      </c>
      <c r="P16" s="245"/>
      <c r="Q16" s="245" t="s">
        <v>36</v>
      </c>
      <c r="R16" s="245" t="s">
        <v>121</v>
      </c>
      <c r="S16" s="114"/>
      <c r="T16" s="114"/>
      <c r="U16" s="193" t="s">
        <v>388</v>
      </c>
      <c r="V16" s="193" t="s">
        <v>389</v>
      </c>
      <c r="W16" s="114"/>
    </row>
    <row r="17" spans="1:25" s="13" customFormat="1" ht="60" customHeight="1" x14ac:dyDescent="0.3">
      <c r="A17" s="114"/>
      <c r="B17" s="414"/>
      <c r="C17" s="415"/>
      <c r="D17" s="416"/>
      <c r="E17" s="417"/>
      <c r="F17" s="417"/>
      <c r="G17" s="418"/>
      <c r="H17" s="244"/>
      <c r="I17" s="244"/>
      <c r="J17" s="244"/>
      <c r="K17" s="244"/>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f t="shared" ref="V17:V23" si="6">((M17)+((M17*P17)))*U17</f>
        <v>0</v>
      </c>
      <c r="W17" s="114"/>
    </row>
    <row r="18" spans="1:25" s="13" customFormat="1" ht="60" customHeight="1" x14ac:dyDescent="0.3">
      <c r="A18" s="114"/>
      <c r="B18" s="414"/>
      <c r="C18" s="415"/>
      <c r="D18" s="416"/>
      <c r="E18" s="417"/>
      <c r="F18" s="417"/>
      <c r="G18" s="418"/>
      <c r="H18" s="244"/>
      <c r="I18" s="244"/>
      <c r="J18" s="244"/>
      <c r="K18" s="244"/>
      <c r="L18" s="121"/>
      <c r="M18" s="122"/>
      <c r="N18" s="123" t="e">
        <f t="shared" si="2"/>
        <v>#DIV/0!</v>
      </c>
      <c r="O18" s="124">
        <f t="shared" si="3"/>
        <v>0</v>
      </c>
      <c r="P18" s="125"/>
      <c r="Q18" s="129">
        <f t="shared" si="4"/>
        <v>0</v>
      </c>
      <c r="R18" s="126">
        <f t="shared" si="5"/>
        <v>0</v>
      </c>
      <c r="S18" s="114"/>
      <c r="T18" s="114"/>
      <c r="U18" s="121"/>
      <c r="V18" s="126">
        <f t="shared" si="6"/>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t="s">
        <v>386</v>
      </c>
      <c r="U23" s="121">
        <v>0</v>
      </c>
      <c r="V23" s="126">
        <f t="shared" si="6"/>
        <v>0</v>
      </c>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f>SUM(V17:V23)</f>
        <v>0</v>
      </c>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245" t="s">
        <v>48</v>
      </c>
      <c r="M26" s="245" t="s">
        <v>49</v>
      </c>
      <c r="N26" s="245" t="s">
        <v>1</v>
      </c>
      <c r="O26" s="245" t="s">
        <v>76</v>
      </c>
      <c r="P26" s="245" t="s">
        <v>4</v>
      </c>
      <c r="Q26" s="245" t="s">
        <v>36</v>
      </c>
      <c r="R26" s="245"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7">L27/$D$7</f>
        <v>#DIV/0!</v>
      </c>
      <c r="O27" s="124">
        <f t="shared" ref="O27:O28" si="8">L27*M27</f>
        <v>0</v>
      </c>
      <c r="P27" s="133"/>
      <c r="Q27" s="129">
        <f t="shared" ref="Q27:Q28" si="9">O27*P27</f>
        <v>0</v>
      </c>
      <c r="R27" s="126">
        <f t="shared" ref="R27:R28" si="10">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7"/>
        <v>#DIV/0!</v>
      </c>
      <c r="O28" s="124">
        <f t="shared" si="8"/>
        <v>0</v>
      </c>
      <c r="P28" s="133"/>
      <c r="Q28" s="129">
        <f t="shared" si="9"/>
        <v>0</v>
      </c>
      <c r="R28" s="126">
        <f t="shared" si="10"/>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26.25" customHeight="1" x14ac:dyDescent="0.3">
      <c r="A31" s="114"/>
      <c r="B31" s="434" t="s">
        <v>78</v>
      </c>
      <c r="C31" s="434"/>
      <c r="D31" s="425" t="s">
        <v>77</v>
      </c>
      <c r="E31" s="427"/>
      <c r="F31" s="427"/>
      <c r="G31" s="427"/>
      <c r="H31" s="427"/>
      <c r="I31" s="427"/>
      <c r="J31" s="427"/>
      <c r="K31" s="427"/>
      <c r="L31" s="427"/>
      <c r="M31" s="427"/>
      <c r="N31" s="427"/>
      <c r="O31" s="427"/>
      <c r="P31" s="427"/>
      <c r="Q31" s="246"/>
      <c r="R31" s="245" t="s">
        <v>50</v>
      </c>
      <c r="S31" s="114"/>
      <c r="T31" s="114"/>
      <c r="U31" s="114"/>
      <c r="V31" s="193" t="s">
        <v>394</v>
      </c>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243"/>
      <c r="R32" s="138"/>
      <c r="S32" s="114"/>
      <c r="T32" s="114"/>
      <c r="U32" s="114"/>
      <c r="V32" s="359"/>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v>0</v>
      </c>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f>SUM(V32:V33)</f>
        <v>0</v>
      </c>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245"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t="s">
        <v>393</v>
      </c>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359"/>
      <c r="W43" s="114"/>
      <c r="Y43" s="184">
        <f t="shared" ref="Y43:Z46" si="11">IF(A43="Sub Grantee",C43,0)</f>
        <v>0</v>
      </c>
      <c r="Z43" s="184">
        <f t="shared" si="11"/>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2">ROUND(N44*P44,0)</f>
        <v>0</v>
      </c>
      <c r="S44" s="114"/>
      <c r="T44" s="184">
        <f t="shared" ref="T44:T46" si="13">IF(B44="Sub Grantee",R44,0)</f>
        <v>0</v>
      </c>
      <c r="U44" s="114"/>
      <c r="V44" s="359">
        <v>0</v>
      </c>
      <c r="W44" s="114"/>
      <c r="Y44" s="184">
        <f t="shared" si="11"/>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2"/>
        <v>0</v>
      </c>
      <c r="S45" s="114"/>
      <c r="T45" s="184">
        <f t="shared" si="13"/>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f>SUM(V43:V46)</f>
        <v>0</v>
      </c>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251"/>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245" t="s">
        <v>50</v>
      </c>
      <c r="S49" s="114"/>
      <c r="T49" s="114"/>
      <c r="U49" s="114"/>
      <c r="V49" s="193" t="s">
        <v>392</v>
      </c>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359"/>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359"/>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359"/>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f>SUM(V50:V52)</f>
        <v>0</v>
      </c>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 t="shared" ref="R56:R58" si="14">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8"/>
      <c r="Q57" s="187"/>
      <c r="R57" s="143">
        <f t="shared" si="14"/>
        <v>0</v>
      </c>
      <c r="S57" s="114"/>
      <c r="T57" s="184">
        <f t="shared" ref="T57:T58" si="15">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 t="shared" si="14"/>
        <v>0</v>
      </c>
      <c r="S58" s="114"/>
      <c r="T58" s="184">
        <f t="shared" si="15"/>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251"/>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245" t="s">
        <v>50</v>
      </c>
      <c r="S61" s="114"/>
      <c r="T61" s="114"/>
      <c r="U61" s="114"/>
      <c r="V61" s="193" t="s">
        <v>391</v>
      </c>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359"/>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359"/>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359"/>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f>SUM(V62:V64)</f>
        <v>0</v>
      </c>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292"/>
      <c r="C67" s="293"/>
      <c r="D67" s="293"/>
      <c r="E67" s="293"/>
      <c r="F67" s="293"/>
      <c r="G67" s="293"/>
      <c r="H67" s="293"/>
      <c r="I67" s="293"/>
      <c r="J67" s="293"/>
      <c r="K67" s="293"/>
      <c r="L67" s="293"/>
      <c r="M67" s="293"/>
      <c r="N67" s="293"/>
      <c r="O67" s="293"/>
      <c r="P67" s="293"/>
      <c r="Q67" s="293"/>
      <c r="R67" s="347"/>
      <c r="S67" s="114"/>
      <c r="T67" s="114"/>
      <c r="U67" s="114"/>
      <c r="V67" s="114"/>
      <c r="W67" s="114"/>
    </row>
    <row r="68" spans="1:23" ht="15.75" customHeight="1" x14ac:dyDescent="0.3">
      <c r="A68" s="114"/>
      <c r="B68" s="290"/>
      <c r="C68" s="454" t="s">
        <v>534</v>
      </c>
      <c r="D68" s="454"/>
      <c r="E68" s="454"/>
      <c r="F68" s="454"/>
      <c r="G68" s="454"/>
      <c r="H68" s="291"/>
      <c r="I68" s="455" t="s">
        <v>535</v>
      </c>
      <c r="J68" s="456"/>
      <c r="K68" s="456"/>
      <c r="L68" s="456"/>
      <c r="M68" s="456"/>
      <c r="N68" s="482">
        <f>Cover!C8</f>
        <v>0</v>
      </c>
      <c r="O68" s="483"/>
      <c r="P68" s="484"/>
      <c r="Q68" s="350"/>
      <c r="R68" s="149"/>
      <c r="S68" s="114"/>
      <c r="T68" s="114"/>
      <c r="U68" s="114"/>
      <c r="V68" s="114"/>
      <c r="W68" s="114"/>
    </row>
    <row r="69" spans="1:23" ht="15.75" hidden="1" customHeight="1" x14ac:dyDescent="0.3">
      <c r="A69" s="114"/>
      <c r="B69" s="290"/>
      <c r="C69" s="341"/>
      <c r="D69" s="341"/>
      <c r="E69" s="341"/>
      <c r="F69" s="341"/>
      <c r="G69" s="345"/>
      <c r="H69" s="291"/>
      <c r="I69" s="485" t="s">
        <v>138</v>
      </c>
      <c r="J69" s="460"/>
      <c r="K69" s="460"/>
      <c r="L69" s="460"/>
      <c r="M69" s="460"/>
      <c r="N69" s="451">
        <f>R65+R59+R53+R47+R40+R34+R29+R24+R14</f>
        <v>0</v>
      </c>
      <c r="O69" s="451"/>
      <c r="P69" s="452"/>
      <c r="Q69" s="350"/>
      <c r="R69" s="149"/>
      <c r="S69" s="114"/>
      <c r="T69" s="114"/>
      <c r="U69" s="114"/>
      <c r="V69" s="114"/>
      <c r="W69" s="114"/>
    </row>
    <row r="70" spans="1:23" ht="15.75" hidden="1" customHeight="1" x14ac:dyDescent="0.3">
      <c r="A70" s="114"/>
      <c r="B70" s="290" t="s">
        <v>140</v>
      </c>
      <c r="C70" s="341"/>
      <c r="D70" s="341"/>
      <c r="E70" s="341"/>
      <c r="F70" s="341"/>
      <c r="G70" s="345"/>
      <c r="H70" s="291"/>
      <c r="I70" s="352"/>
      <c r="J70" s="342"/>
      <c r="K70" s="342"/>
      <c r="L70" s="342"/>
      <c r="M70" s="342"/>
      <c r="N70" s="453">
        <f>(N68+1)*N69</f>
        <v>0</v>
      </c>
      <c r="O70" s="451"/>
      <c r="P70" s="452"/>
      <c r="Q70" s="350"/>
      <c r="R70" s="149"/>
      <c r="S70" s="114"/>
      <c r="T70" s="114"/>
      <c r="U70" s="114"/>
      <c r="V70" s="114"/>
      <c r="W70" s="114"/>
    </row>
    <row r="71" spans="1:23" ht="15.75" customHeight="1" x14ac:dyDescent="0.3">
      <c r="A71" s="114"/>
      <c r="B71" s="290"/>
      <c r="C71" s="454" t="s">
        <v>469</v>
      </c>
      <c r="D71" s="454"/>
      <c r="E71" s="454"/>
      <c r="F71" s="454"/>
      <c r="G71" s="346">
        <f>F87</f>
        <v>0</v>
      </c>
      <c r="H71" s="291"/>
      <c r="I71" s="353"/>
      <c r="J71" s="348"/>
      <c r="K71" s="348"/>
      <c r="L71" s="349"/>
      <c r="M71" s="351"/>
      <c r="N71" s="349"/>
      <c r="O71" s="349"/>
      <c r="P71" s="349"/>
      <c r="Q71" s="350"/>
      <c r="R71" s="149"/>
      <c r="S71" s="114"/>
      <c r="T71" s="114"/>
      <c r="U71" s="114"/>
      <c r="V71" s="114"/>
      <c r="W71" s="114"/>
    </row>
    <row r="72" spans="1:23" ht="15.75" customHeight="1" x14ac:dyDescent="0.3">
      <c r="A72" s="114"/>
      <c r="B72" s="290"/>
      <c r="C72" s="454" t="s">
        <v>536</v>
      </c>
      <c r="D72" s="454"/>
      <c r="E72" s="454"/>
      <c r="F72" s="454"/>
      <c r="G72" s="346">
        <f>F88+F89</f>
        <v>0</v>
      </c>
      <c r="H72" s="291"/>
      <c r="I72" s="352"/>
      <c r="J72" s="342"/>
      <c r="K72" s="342"/>
      <c r="L72" s="342"/>
      <c r="M72" s="342"/>
      <c r="N72" s="349"/>
      <c r="O72" s="349"/>
      <c r="P72" s="349"/>
      <c r="Q72" s="350"/>
      <c r="R72" s="149"/>
      <c r="S72" s="114"/>
      <c r="T72" s="114"/>
      <c r="U72" s="114"/>
      <c r="V72" s="114"/>
      <c r="W72" s="114"/>
    </row>
    <row r="73" spans="1:23" ht="15.75" customHeight="1" x14ac:dyDescent="0.3">
      <c r="A73" s="114"/>
      <c r="B73" s="290"/>
      <c r="C73" s="454" t="s">
        <v>470</v>
      </c>
      <c r="D73" s="454"/>
      <c r="E73" s="454"/>
      <c r="F73" s="454"/>
      <c r="G73" s="346">
        <f>R79</f>
        <v>0</v>
      </c>
      <c r="H73" s="291"/>
      <c r="I73" s="455" t="s">
        <v>137</v>
      </c>
      <c r="J73" s="456"/>
      <c r="K73" s="456"/>
      <c r="L73" s="456"/>
      <c r="M73" s="456"/>
      <c r="N73" s="457">
        <f>'IET IELCE II Ind Cost Calc'!D13</f>
        <v>0</v>
      </c>
      <c r="O73" s="458"/>
      <c r="P73" s="459"/>
      <c r="Q73" s="350"/>
      <c r="R73" s="149"/>
      <c r="S73" s="114"/>
      <c r="T73" s="114"/>
      <c r="U73" s="114"/>
      <c r="V73" s="114"/>
      <c r="W73" s="114"/>
    </row>
    <row r="74" spans="1:23" ht="16.5" customHeight="1" x14ac:dyDescent="0.3">
      <c r="A74" s="114"/>
      <c r="B74" s="290"/>
      <c r="C74" s="291"/>
      <c r="D74" s="460"/>
      <c r="E74" s="460"/>
      <c r="F74" s="460"/>
      <c r="G74" s="291"/>
      <c r="H74" s="291"/>
      <c r="I74" s="291"/>
      <c r="J74" s="291"/>
      <c r="K74" s="291"/>
      <c r="L74" s="291"/>
      <c r="M74" s="461"/>
      <c r="N74" s="461"/>
      <c r="O74" s="461"/>
      <c r="P74" s="461"/>
      <c r="Q74" s="461"/>
      <c r="R74" s="354" t="s">
        <v>55</v>
      </c>
      <c r="S74" s="114"/>
      <c r="T74" s="114"/>
      <c r="U74" s="114"/>
      <c r="V74" s="114"/>
      <c r="W74" s="114"/>
    </row>
    <row r="75" spans="1:23" x14ac:dyDescent="0.3">
      <c r="A75" s="114"/>
      <c r="B75" s="343"/>
      <c r="C75" s="463"/>
      <c r="D75" s="463"/>
      <c r="E75" s="463"/>
      <c r="F75" s="344"/>
      <c r="G75" s="344"/>
      <c r="H75" s="344"/>
      <c r="I75" s="420" t="s">
        <v>538</v>
      </c>
      <c r="J75" s="420"/>
      <c r="K75" s="420"/>
      <c r="L75" s="420"/>
      <c r="M75" s="420"/>
      <c r="N75" s="420"/>
      <c r="O75" s="420"/>
      <c r="P75" s="420"/>
      <c r="Q75" s="421"/>
      <c r="R75" s="152"/>
      <c r="S75" s="114"/>
      <c r="T75" s="114"/>
      <c r="U75" s="114"/>
      <c r="V75" s="114"/>
      <c r="W75" s="114"/>
    </row>
    <row r="76" spans="1:23" ht="15.75" customHeight="1" x14ac:dyDescent="0.3">
      <c r="A76" s="114"/>
      <c r="B76" s="470" t="s">
        <v>75</v>
      </c>
      <c r="C76" s="471"/>
      <c r="D76" s="471"/>
      <c r="E76" s="471"/>
      <c r="F76" s="471"/>
      <c r="G76" s="471"/>
      <c r="H76" s="471"/>
      <c r="I76" s="471"/>
      <c r="J76" s="471"/>
      <c r="K76" s="471"/>
      <c r="L76" s="471"/>
      <c r="M76" s="471"/>
      <c r="N76" s="471"/>
      <c r="O76" s="471"/>
      <c r="P76" s="471"/>
      <c r="Q76" s="471"/>
      <c r="R76" s="242"/>
      <c r="S76" s="114"/>
      <c r="T76" s="114"/>
      <c r="U76" s="114"/>
      <c r="V76" s="361"/>
      <c r="W76" s="114"/>
    </row>
    <row r="77" spans="1:23" ht="15.6" customHeight="1" x14ac:dyDescent="0.3">
      <c r="A77" s="114"/>
      <c r="B77" s="435" t="s">
        <v>84</v>
      </c>
      <c r="C77" s="436"/>
      <c r="D77" s="436"/>
      <c r="E77" s="436"/>
      <c r="F77" s="436"/>
      <c r="G77" s="436"/>
      <c r="H77" s="436"/>
      <c r="I77" s="436"/>
      <c r="J77" s="436"/>
      <c r="K77" s="436"/>
      <c r="L77" s="436"/>
      <c r="M77" s="436"/>
      <c r="N77" s="436"/>
      <c r="O77" s="436"/>
      <c r="P77" s="436"/>
      <c r="Q77" s="437"/>
      <c r="R77" s="246" t="s">
        <v>55</v>
      </c>
      <c r="S77" s="114"/>
      <c r="T77" s="114"/>
      <c r="U77" s="114"/>
      <c r="V77" s="193" t="s">
        <v>540</v>
      </c>
      <c r="W77" s="114"/>
    </row>
    <row r="78" spans="1:23" ht="30" customHeight="1" x14ac:dyDescent="0.3">
      <c r="A78" s="114"/>
      <c r="B78" s="472"/>
      <c r="C78" s="473"/>
      <c r="D78" s="473"/>
      <c r="E78" s="473"/>
      <c r="F78" s="473"/>
      <c r="G78" s="473"/>
      <c r="H78" s="473"/>
      <c r="I78" s="473"/>
      <c r="J78" s="473"/>
      <c r="K78" s="473"/>
      <c r="L78" s="473"/>
      <c r="M78" s="473"/>
      <c r="N78" s="473"/>
      <c r="O78" s="473"/>
      <c r="P78" s="473"/>
      <c r="Q78" s="474"/>
      <c r="R78" s="155"/>
      <c r="S78" s="114"/>
      <c r="T78" s="114"/>
      <c r="U78" s="114"/>
      <c r="V78" s="359"/>
      <c r="W78" s="114"/>
    </row>
    <row r="79" spans="1:23" ht="18.600000000000001" customHeight="1" x14ac:dyDescent="0.3">
      <c r="A79" s="114"/>
      <c r="B79" s="419" t="s">
        <v>85</v>
      </c>
      <c r="C79" s="420"/>
      <c r="D79" s="420"/>
      <c r="E79" s="420"/>
      <c r="F79" s="420"/>
      <c r="G79" s="420"/>
      <c r="H79" s="420"/>
      <c r="I79" s="420"/>
      <c r="J79" s="420"/>
      <c r="K79" s="420"/>
      <c r="L79" s="420"/>
      <c r="M79" s="420"/>
      <c r="N79" s="420"/>
      <c r="O79" s="420"/>
      <c r="P79" s="420"/>
      <c r="Q79" s="421"/>
      <c r="R79" s="154">
        <f>SUM(R78:R78)</f>
        <v>0</v>
      </c>
      <c r="S79" s="114"/>
      <c r="T79" s="114"/>
      <c r="U79" s="114"/>
      <c r="V79" s="134">
        <f>SUM(V76:V78)</f>
        <v>0</v>
      </c>
      <c r="W79" s="114"/>
    </row>
    <row r="80" spans="1:23" ht="57" customHeight="1" x14ac:dyDescent="0.3">
      <c r="A80" s="114"/>
      <c r="B80" s="464" t="s">
        <v>67</v>
      </c>
      <c r="C80" s="465"/>
      <c r="D80" s="465"/>
      <c r="E80" s="465"/>
      <c r="F80" s="465"/>
      <c r="G80" s="465"/>
      <c r="H80" s="465"/>
      <c r="I80" s="465"/>
      <c r="J80" s="465"/>
      <c r="K80" s="465"/>
      <c r="L80" s="465"/>
      <c r="M80" s="465"/>
      <c r="N80" s="465"/>
      <c r="O80" s="465"/>
      <c r="P80" s="465"/>
      <c r="Q80" s="466"/>
      <c r="R80" s="156">
        <f>SUM(R79+R75+R65+R59+R53+R47+R40+R34+R29+R24+R14)</f>
        <v>0</v>
      </c>
      <c r="S80" s="114"/>
      <c r="T80" s="79"/>
      <c r="U80" s="195" t="s">
        <v>390</v>
      </c>
      <c r="V80" s="126">
        <f>V24+V34+V47+V53+V65+V79</f>
        <v>0</v>
      </c>
      <c r="W80" s="114"/>
    </row>
    <row r="81" spans="1:23" ht="34.5" customHeight="1" x14ac:dyDescent="0.3">
      <c r="A81" s="114"/>
      <c r="B81" s="114"/>
      <c r="C81" s="114"/>
      <c r="D81" s="114"/>
      <c r="E81" s="114"/>
      <c r="F81" s="114"/>
      <c r="G81" s="114"/>
      <c r="H81" s="114"/>
      <c r="I81" s="114"/>
      <c r="J81" s="114"/>
      <c r="K81" s="114"/>
      <c r="L81" s="114"/>
      <c r="M81" s="114"/>
      <c r="N81" s="114"/>
      <c r="O81" s="114"/>
      <c r="P81" s="114"/>
      <c r="Q81" s="114"/>
      <c r="R81" s="114"/>
      <c r="S81" s="114"/>
      <c r="T81" s="79" t="s">
        <v>142</v>
      </c>
      <c r="U81" s="114"/>
      <c r="V81" s="114"/>
      <c r="W81" s="114"/>
    </row>
    <row r="82" spans="1:23" x14ac:dyDescent="0.3">
      <c r="A82" s="114"/>
      <c r="B82" s="114"/>
      <c r="C82" s="114"/>
      <c r="D82" s="114"/>
      <c r="E82" s="114"/>
      <c r="F82" s="114"/>
      <c r="G82" s="114"/>
      <c r="H82" s="114"/>
      <c r="I82" s="114"/>
      <c r="J82" s="114"/>
      <c r="K82" s="114"/>
      <c r="L82" s="114"/>
      <c r="M82" s="114"/>
      <c r="N82" s="114"/>
      <c r="O82" s="114"/>
      <c r="P82" s="114"/>
      <c r="Q82" s="114"/>
      <c r="R82" s="114"/>
      <c r="S82" s="114"/>
      <c r="T82" s="114"/>
      <c r="U82" s="114"/>
      <c r="V82" s="114"/>
      <c r="W82" s="114"/>
    </row>
    <row r="85" spans="1:23" hidden="1" x14ac:dyDescent="0.3"/>
    <row r="86" spans="1:23" hidden="1" x14ac:dyDescent="0.3">
      <c r="C86" s="285" t="s">
        <v>475</v>
      </c>
      <c r="D86" s="285"/>
      <c r="E86" s="286"/>
      <c r="F86" s="287"/>
    </row>
    <row r="87" spans="1:23" hidden="1" x14ac:dyDescent="0.3">
      <c r="C87" s="285" t="s">
        <v>469</v>
      </c>
      <c r="D87" s="285"/>
      <c r="E87" s="286"/>
      <c r="F87" s="288">
        <f>R34</f>
        <v>0</v>
      </c>
    </row>
    <row r="88" spans="1:23" hidden="1" x14ac:dyDescent="0.3">
      <c r="C88" s="285" t="s">
        <v>471</v>
      </c>
      <c r="D88" s="285"/>
      <c r="E88" s="286">
        <f>R43</f>
        <v>0</v>
      </c>
      <c r="F88" s="287">
        <f>IF(E88&gt;25000,(E88-25000),0)</f>
        <v>0</v>
      </c>
    </row>
    <row r="89" spans="1:23" hidden="1" x14ac:dyDescent="0.3">
      <c r="C89" s="285" t="s">
        <v>472</v>
      </c>
      <c r="D89" s="285"/>
      <c r="E89" s="286">
        <f t="shared" ref="E89:E91" si="16">R44</f>
        <v>0</v>
      </c>
      <c r="F89" s="287">
        <f>IF(E89&gt;25000,(E89-25000),0)</f>
        <v>0</v>
      </c>
    </row>
    <row r="90" spans="1:23" hidden="1" x14ac:dyDescent="0.3">
      <c r="C90" s="285" t="s">
        <v>473</v>
      </c>
      <c r="D90" s="285"/>
      <c r="E90" s="286">
        <f t="shared" si="16"/>
        <v>0</v>
      </c>
      <c r="F90" s="287">
        <f>IF(E90&gt;25000,(E90-25000),0)</f>
        <v>0</v>
      </c>
    </row>
    <row r="91" spans="1:23" hidden="1" x14ac:dyDescent="0.3">
      <c r="C91" s="285" t="s">
        <v>474</v>
      </c>
      <c r="D91" s="285"/>
      <c r="E91" s="286">
        <f t="shared" si="16"/>
        <v>0</v>
      </c>
      <c r="F91" s="287">
        <f>IF(E91&gt;25000,(E91-25000),0)</f>
        <v>0</v>
      </c>
    </row>
    <row r="92" spans="1:23" hidden="1" x14ac:dyDescent="0.3">
      <c r="C92" s="285" t="s">
        <v>470</v>
      </c>
      <c r="D92" s="285"/>
      <c r="E92" s="286"/>
      <c r="F92" s="288">
        <f>R79</f>
        <v>0</v>
      </c>
    </row>
    <row r="93" spans="1:23" hidden="1" x14ac:dyDescent="0.3">
      <c r="F93" s="289">
        <f>SUM(F87:F92)</f>
        <v>0</v>
      </c>
    </row>
  </sheetData>
  <sheetProtection algorithmName="SHA-512" hashValue="7uZMpr8sTicXnzXokxGpI5dgXbrDkXJsyZrGzyYf/bl2PJ9rTjHiVNeyjsTx5S8sIlTYkO/Qw4ny1sQrPv7pZA==" saltValue="FILjD7NRZuxFn2teRPkdSg==" spinCount="100000" sheet="1" formatCells="0" formatRows="0" insertRows="0" deleteRows="0" selectLockedCells="1"/>
  <mergeCells count="134">
    <mergeCell ref="D74:F74"/>
    <mergeCell ref="M74:Q74"/>
    <mergeCell ref="C75:E75"/>
    <mergeCell ref="I75:Q75"/>
    <mergeCell ref="B80:Q80"/>
    <mergeCell ref="B76:Q76"/>
    <mergeCell ref="B77:Q77"/>
    <mergeCell ref="B78:Q78"/>
    <mergeCell ref="B79:Q79"/>
    <mergeCell ref="I69:M69"/>
    <mergeCell ref="N69:P69"/>
    <mergeCell ref="N70:P70"/>
    <mergeCell ref="C71:F71"/>
    <mergeCell ref="C72:F72"/>
    <mergeCell ref="C73:F73"/>
    <mergeCell ref="I73:M73"/>
    <mergeCell ref="N73:P73"/>
    <mergeCell ref="B59:P59"/>
    <mergeCell ref="B60:R60"/>
    <mergeCell ref="B61:C61"/>
    <mergeCell ref="D61:Q61"/>
    <mergeCell ref="B62:C62"/>
    <mergeCell ref="D62:Q62"/>
    <mergeCell ref="B63:C63"/>
    <mergeCell ref="D63:Q63"/>
    <mergeCell ref="B64:C64"/>
    <mergeCell ref="D64:Q64"/>
    <mergeCell ref="B65:Q65"/>
    <mergeCell ref="B66:R66"/>
    <mergeCell ref="C68:G68"/>
    <mergeCell ref="I68:M68"/>
    <mergeCell ref="N68:P68"/>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U15:V15"/>
    <mergeCell ref="B16:C16"/>
    <mergeCell ref="D16:G16"/>
    <mergeCell ref="B17:C17"/>
    <mergeCell ref="D17:G17"/>
    <mergeCell ref="B14:P14"/>
    <mergeCell ref="B15:R15"/>
    <mergeCell ref="B11:C11"/>
    <mergeCell ref="D11:G11"/>
    <mergeCell ref="B12:C12"/>
    <mergeCell ref="D12:G12"/>
    <mergeCell ref="B13:C13"/>
    <mergeCell ref="D13:G13"/>
    <mergeCell ref="B2:R2"/>
    <mergeCell ref="B3:R3"/>
    <mergeCell ref="B5:C5"/>
    <mergeCell ref="B7:C7"/>
    <mergeCell ref="B9:R9"/>
    <mergeCell ref="B10:C10"/>
    <mergeCell ref="D10:G10"/>
  </mergeCells>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2" operator="greaterThan" id="{13D93833-10E0-4E00-B13D-335E0AB53D36}">
            <xm:f>'IET Budget'!$N$73</xm:f>
            <x14:dxf>
              <font>
                <color rgb="FF9C0006"/>
              </font>
              <fill>
                <patternFill>
                  <bgColor rgb="FFFFC7CE"/>
                </patternFill>
              </fill>
            </x14:dxf>
          </x14:cfRule>
          <xm:sqref>R75</xm:sqref>
        </x14:conditionalFormatting>
        <x14:conditionalFormatting xmlns:xm="http://schemas.microsoft.com/office/excel/2006/main">
          <x14:cfRule type="cellIs" priority="1" operator="notEqual" id="{B661588A-8C04-43FA-A70D-CC20E7A0AF3B}">
            <xm:f>Cover!$C$7</xm:f>
            <x14:dxf>
              <font>
                <color rgb="FFFF0000"/>
              </font>
            </x14:dxf>
          </x14:cfRule>
          <xm:sqref>R80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1100-000000000000}">
          <x14:formula1>
            <xm:f>'DROP-DOWNS'!$J$2:$J$3</xm:f>
          </x14:formula1>
          <xm:sqref>B43:C46</xm:sqref>
        </x14:dataValidation>
        <x14:dataValidation type="list" allowBlank="1" showInputMessage="1" showErrorMessage="1" xr:uid="{00000000-0002-0000-1100-000001000000}">
          <x14:formula1>
            <xm:f>'DROP-DOWNS'!$L$2:$L$3</xm:f>
          </x14:formula1>
          <xm:sqref>B56:C58</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5" tint="0.39997558519241921"/>
  </sheetPr>
  <dimension ref="A1:Z79"/>
  <sheetViews>
    <sheetView showGridLines="0" zoomScale="80" zoomScaleNormal="80" workbookViewId="0"/>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hidden="1" customWidth="1"/>
    <col min="22" max="22" width="16.7109375" hidden="1" customWidth="1"/>
    <col min="23" max="23" width="3.7109375"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407" t="s">
        <v>395</v>
      </c>
      <c r="C3" s="408"/>
      <c r="D3" s="408"/>
      <c r="E3" s="408"/>
      <c r="F3" s="408"/>
      <c r="G3" s="408"/>
      <c r="H3" s="408"/>
      <c r="I3" s="408"/>
      <c r="J3" s="408"/>
      <c r="K3" s="408"/>
      <c r="L3" s="408"/>
      <c r="M3" s="408"/>
      <c r="N3" s="408"/>
      <c r="O3" s="408"/>
      <c r="P3" s="408"/>
      <c r="Q3" s="408"/>
      <c r="R3" s="409"/>
      <c r="S3" s="114"/>
      <c r="T3" s="114"/>
      <c r="U3" s="114"/>
      <c r="V3" s="114"/>
      <c r="W3" s="114"/>
    </row>
    <row r="4" spans="1:24" ht="8.25" customHeight="1" x14ac:dyDescent="0.3">
      <c r="A4" s="114"/>
      <c r="B4" s="114"/>
      <c r="C4" s="114"/>
      <c r="D4" s="114"/>
      <c r="E4" s="114"/>
      <c r="F4" s="114"/>
      <c r="G4" s="114"/>
      <c r="H4" s="114"/>
      <c r="I4" s="114"/>
      <c r="J4" s="114"/>
      <c r="K4" s="114"/>
      <c r="L4" s="114"/>
      <c r="M4" s="114"/>
      <c r="N4" s="114"/>
      <c r="O4" s="114"/>
      <c r="P4" s="114"/>
      <c r="Q4" s="114"/>
      <c r="R4" s="114"/>
      <c r="S4" s="114"/>
      <c r="T4" s="114"/>
      <c r="U4" s="114"/>
      <c r="V4" s="114"/>
      <c r="W4" s="114"/>
    </row>
    <row r="5" spans="1:24" ht="21" customHeight="1" x14ac:dyDescent="0.3">
      <c r="A5" s="114"/>
      <c r="B5" s="499" t="s">
        <v>362</v>
      </c>
      <c r="C5" s="499"/>
      <c r="D5" s="113">
        <f>Cover!C7</f>
        <v>0</v>
      </c>
      <c r="E5" s="114"/>
      <c r="F5" s="114"/>
      <c r="G5" s="114"/>
      <c r="H5" s="114"/>
      <c r="I5" s="114"/>
      <c r="J5" s="114"/>
      <c r="K5" s="114"/>
      <c r="L5" s="114"/>
      <c r="M5" s="114"/>
      <c r="N5" s="114"/>
      <c r="O5" s="114"/>
      <c r="P5" s="114"/>
      <c r="Q5" s="114"/>
      <c r="R5" s="114"/>
      <c r="S5" s="114"/>
      <c r="T5" s="114"/>
      <c r="U5" s="114"/>
      <c r="V5" s="114"/>
      <c r="W5" s="114"/>
    </row>
    <row r="6" spans="1:24" ht="8.25" customHeight="1" x14ac:dyDescent="0.3">
      <c r="A6" s="114"/>
      <c r="B6" s="114"/>
      <c r="C6" s="114"/>
      <c r="D6" s="114"/>
      <c r="E6" s="114"/>
      <c r="F6" s="114"/>
      <c r="G6" s="114"/>
      <c r="H6" s="114"/>
      <c r="I6" s="114"/>
      <c r="J6" s="114"/>
      <c r="K6" s="114"/>
      <c r="L6" s="114"/>
      <c r="M6" s="114"/>
      <c r="N6" s="114"/>
      <c r="O6" s="114"/>
      <c r="P6" s="114"/>
      <c r="Q6" s="114"/>
      <c r="R6" s="114"/>
      <c r="S6" s="114"/>
      <c r="T6" s="114"/>
      <c r="U6" s="114"/>
      <c r="V6" s="114"/>
      <c r="W6" s="114"/>
    </row>
    <row r="7" spans="1:24" x14ac:dyDescent="0.3">
      <c r="A7" s="114"/>
      <c r="B7" s="410" t="s">
        <v>120</v>
      </c>
      <c r="C7" s="410"/>
      <c r="D7" s="275"/>
      <c r="E7" s="114"/>
      <c r="F7" s="114"/>
      <c r="G7" s="114"/>
      <c r="H7" s="114"/>
      <c r="I7" s="114"/>
      <c r="J7" s="114"/>
      <c r="K7" s="114"/>
      <c r="L7" s="114"/>
      <c r="M7" s="114"/>
      <c r="N7" s="114"/>
      <c r="O7" s="114"/>
      <c r="P7" s="114"/>
      <c r="Q7" s="114"/>
      <c r="R7" s="114"/>
      <c r="S7" s="114"/>
      <c r="T7" s="114"/>
      <c r="U7" s="114"/>
      <c r="V7" s="114"/>
      <c r="W7" s="114"/>
    </row>
    <row r="8" spans="1:24" ht="9" customHeight="1" x14ac:dyDescent="0.3">
      <c r="A8" s="114"/>
      <c r="B8" s="114"/>
      <c r="C8" s="114"/>
      <c r="D8" s="114"/>
      <c r="E8" s="114"/>
      <c r="F8" s="114"/>
      <c r="G8" s="114"/>
      <c r="H8" s="114"/>
      <c r="I8" s="114"/>
      <c r="J8" s="114"/>
      <c r="K8" s="114"/>
      <c r="L8" s="114"/>
      <c r="M8" s="114"/>
      <c r="N8" s="114"/>
      <c r="O8" s="114"/>
      <c r="P8" s="114"/>
      <c r="Q8" s="114"/>
      <c r="R8" s="114"/>
      <c r="S8" s="114"/>
      <c r="T8" s="114"/>
      <c r="U8" s="114"/>
      <c r="V8" s="114"/>
      <c r="W8" s="114"/>
    </row>
    <row r="9" spans="1:24" ht="15.75" customHeight="1" x14ac:dyDescent="0.3">
      <c r="A9" s="114"/>
      <c r="B9" s="411" t="s">
        <v>45</v>
      </c>
      <c r="C9" s="412"/>
      <c r="D9" s="412"/>
      <c r="E9" s="412"/>
      <c r="F9" s="412"/>
      <c r="G9" s="412"/>
      <c r="H9" s="412"/>
      <c r="I9" s="412"/>
      <c r="J9" s="412"/>
      <c r="K9" s="412"/>
      <c r="L9" s="412"/>
      <c r="M9" s="412"/>
      <c r="N9" s="412"/>
      <c r="O9" s="412"/>
      <c r="P9" s="412"/>
      <c r="Q9" s="412"/>
      <c r="R9" s="413"/>
      <c r="S9" s="114"/>
      <c r="T9" s="114"/>
      <c r="U9" s="114"/>
      <c r="V9" s="114"/>
      <c r="W9" s="114"/>
    </row>
    <row r="10" spans="1:24" ht="54" customHeight="1" x14ac:dyDescent="0.3">
      <c r="A10" s="114"/>
      <c r="B10" s="425" t="s">
        <v>46</v>
      </c>
      <c r="C10" s="426"/>
      <c r="D10" s="425" t="s">
        <v>47</v>
      </c>
      <c r="E10" s="427"/>
      <c r="F10" s="427"/>
      <c r="G10" s="426"/>
      <c r="H10" s="246" t="s">
        <v>115</v>
      </c>
      <c r="I10" s="246" t="s">
        <v>117</v>
      </c>
      <c r="J10" s="246" t="s">
        <v>118</v>
      </c>
      <c r="K10" s="246"/>
      <c r="L10" s="245" t="s">
        <v>48</v>
      </c>
      <c r="M10" s="245" t="s">
        <v>49</v>
      </c>
      <c r="N10" s="245" t="s">
        <v>1</v>
      </c>
      <c r="O10" s="245" t="s">
        <v>76</v>
      </c>
      <c r="P10" s="245" t="s">
        <v>4</v>
      </c>
      <c r="Q10" s="245" t="s">
        <v>119</v>
      </c>
      <c r="R10" s="245" t="s">
        <v>50</v>
      </c>
      <c r="S10" s="114"/>
      <c r="T10" s="114"/>
      <c r="U10" s="114"/>
      <c r="V10" s="114"/>
      <c r="W10" s="114"/>
    </row>
    <row r="11" spans="1:24" s="13" customFormat="1" ht="78.599999999999994" customHeight="1" x14ac:dyDescent="0.3">
      <c r="A11" s="114"/>
      <c r="B11" s="414"/>
      <c r="C11" s="415"/>
      <c r="D11" s="416"/>
      <c r="E11" s="417"/>
      <c r="F11" s="417"/>
      <c r="G11" s="418"/>
      <c r="H11" s="244"/>
      <c r="I11" s="244"/>
      <c r="J11" s="244"/>
      <c r="K11" s="246"/>
      <c r="L11" s="121"/>
      <c r="M11" s="122"/>
      <c r="N11" s="123" t="e">
        <f>L11/$D$7</f>
        <v>#DIV/0!</v>
      </c>
      <c r="O11" s="124">
        <f>L11*M11</f>
        <v>0</v>
      </c>
      <c r="P11" s="125"/>
      <c r="Q11" s="124">
        <f>O11*P11</f>
        <v>0</v>
      </c>
      <c r="R11" s="126">
        <f>ROUND(O11,0)</f>
        <v>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 t="shared" ref="N12:N13" si="0">L12/$D$7</f>
        <v>#DIV/0!</v>
      </c>
      <c r="O12" s="124">
        <f>L12*M12</f>
        <v>0</v>
      </c>
      <c r="P12" s="125"/>
      <c r="Q12" s="124">
        <f>O12*P12</f>
        <v>0</v>
      </c>
      <c r="R12" s="126">
        <f t="shared" ref="R12:R13" si="1">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si="0"/>
        <v>#DIV/0!</v>
      </c>
      <c r="O13" s="124">
        <f>L13*M13</f>
        <v>0</v>
      </c>
      <c r="P13" s="125"/>
      <c r="Q13" s="124">
        <f>O13*P13</f>
        <v>0</v>
      </c>
      <c r="R13" s="126">
        <f t="shared" si="1"/>
        <v>0</v>
      </c>
      <c r="S13" s="114"/>
      <c r="T13" s="114" t="s">
        <v>386</v>
      </c>
      <c r="U13" s="114"/>
      <c r="V13" s="114"/>
      <c r="W13" s="114"/>
    </row>
    <row r="14" spans="1:24" ht="18.600000000000001" customHeight="1" x14ac:dyDescent="0.3">
      <c r="A14" s="114"/>
      <c r="B14" s="419" t="s">
        <v>363</v>
      </c>
      <c r="C14" s="420"/>
      <c r="D14" s="420"/>
      <c r="E14" s="420"/>
      <c r="F14" s="420"/>
      <c r="G14" s="420"/>
      <c r="H14" s="420"/>
      <c r="I14" s="420"/>
      <c r="J14" s="420"/>
      <c r="K14" s="420"/>
      <c r="L14" s="420"/>
      <c r="M14" s="420"/>
      <c r="N14" s="420"/>
      <c r="O14" s="420"/>
      <c r="P14" s="421"/>
      <c r="Q14" s="116">
        <f>SUM(Q11:Q13)</f>
        <v>0</v>
      </c>
      <c r="R14" s="128">
        <f>SUM(R11:R13)</f>
        <v>0</v>
      </c>
      <c r="S14" s="114"/>
      <c r="T14" s="114">
        <f>R14+Q14</f>
        <v>0</v>
      </c>
      <c r="U14" s="114"/>
      <c r="V14" s="114"/>
      <c r="W14" s="114"/>
      <c r="X14" s="191"/>
    </row>
    <row r="15" spans="1:24" ht="15.75" customHeight="1" x14ac:dyDescent="0.3">
      <c r="A15" s="114"/>
      <c r="B15" s="411" t="s">
        <v>51</v>
      </c>
      <c r="C15" s="412"/>
      <c r="D15" s="412"/>
      <c r="E15" s="412"/>
      <c r="F15" s="412"/>
      <c r="G15" s="412"/>
      <c r="H15" s="412"/>
      <c r="I15" s="412"/>
      <c r="J15" s="412"/>
      <c r="K15" s="412"/>
      <c r="L15" s="412"/>
      <c r="M15" s="412"/>
      <c r="N15" s="412"/>
      <c r="O15" s="412"/>
      <c r="P15" s="412"/>
      <c r="Q15" s="412"/>
      <c r="R15" s="413"/>
      <c r="S15" s="114"/>
      <c r="T15" s="114"/>
      <c r="U15" s="538"/>
      <c r="V15" s="538"/>
      <c r="W15" s="114"/>
    </row>
    <row r="16" spans="1:24" ht="66" customHeight="1" x14ac:dyDescent="0.3">
      <c r="A16" s="114"/>
      <c r="B16" s="425" t="s">
        <v>46</v>
      </c>
      <c r="C16" s="426"/>
      <c r="D16" s="422" t="s">
        <v>52</v>
      </c>
      <c r="E16" s="423"/>
      <c r="F16" s="423"/>
      <c r="G16" s="424"/>
      <c r="H16" s="245" t="s">
        <v>115</v>
      </c>
      <c r="I16" s="246" t="s">
        <v>117</v>
      </c>
      <c r="J16" s="246" t="s">
        <v>118</v>
      </c>
      <c r="K16" s="170" t="s">
        <v>116</v>
      </c>
      <c r="L16" s="245" t="s">
        <v>48</v>
      </c>
      <c r="M16" s="245" t="s">
        <v>49</v>
      </c>
      <c r="N16" s="245" t="s">
        <v>1</v>
      </c>
      <c r="O16" s="245" t="s">
        <v>76</v>
      </c>
      <c r="P16" s="245" t="s">
        <v>4</v>
      </c>
      <c r="Q16" s="245" t="s">
        <v>36</v>
      </c>
      <c r="R16" s="245" t="s">
        <v>121</v>
      </c>
      <c r="S16" s="114"/>
      <c r="T16" s="114"/>
      <c r="U16" s="193"/>
      <c r="V16" s="193"/>
      <c r="W16" s="114"/>
    </row>
    <row r="17" spans="1:25" s="13" customFormat="1" ht="60" customHeight="1" x14ac:dyDescent="0.3">
      <c r="A17" s="114"/>
      <c r="B17" s="414"/>
      <c r="C17" s="415"/>
      <c r="D17" s="416"/>
      <c r="E17" s="417"/>
      <c r="F17" s="417"/>
      <c r="G17" s="418"/>
      <c r="H17" s="244"/>
      <c r="I17" s="244"/>
      <c r="J17" s="244"/>
      <c r="K17" s="244"/>
      <c r="L17" s="121"/>
      <c r="M17" s="122"/>
      <c r="N17" s="123" t="e">
        <f t="shared" ref="N17:N23" si="2">L17/$D$7</f>
        <v>#DIV/0!</v>
      </c>
      <c r="O17" s="124">
        <f t="shared" ref="O17:O23" si="3">L17*M17</f>
        <v>0</v>
      </c>
      <c r="P17" s="125"/>
      <c r="Q17" s="129">
        <f t="shared" ref="Q17:Q23" si="4">O17*P17</f>
        <v>0</v>
      </c>
      <c r="R17" s="126">
        <f t="shared" ref="R17:R23" si="5">ROUND(O17,0)</f>
        <v>0</v>
      </c>
      <c r="S17" s="114"/>
      <c r="T17" s="114"/>
      <c r="U17" s="121"/>
      <c r="V17" s="126"/>
      <c r="W17" s="114"/>
    </row>
    <row r="18" spans="1:25" s="13" customFormat="1" ht="60" customHeight="1" x14ac:dyDescent="0.3">
      <c r="A18" s="114"/>
      <c r="B18" s="414"/>
      <c r="C18" s="415"/>
      <c r="D18" s="416"/>
      <c r="E18" s="417"/>
      <c r="F18" s="417"/>
      <c r="G18" s="418"/>
      <c r="H18" s="244"/>
      <c r="I18" s="244"/>
      <c r="J18" s="244"/>
      <c r="K18" s="244"/>
      <c r="L18" s="121"/>
      <c r="M18" s="122"/>
      <c r="N18" s="123" t="e">
        <f t="shared" si="2"/>
        <v>#DIV/0!</v>
      </c>
      <c r="O18" s="124">
        <f t="shared" si="3"/>
        <v>0</v>
      </c>
      <c r="P18" s="125"/>
      <c r="Q18" s="129">
        <f t="shared" si="4"/>
        <v>0</v>
      </c>
      <c r="R18" s="126">
        <f t="shared" si="5"/>
        <v>0</v>
      </c>
      <c r="S18" s="114"/>
      <c r="T18" s="114"/>
      <c r="U18" s="121"/>
      <c r="V18" s="126"/>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c r="V21" s="126"/>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c r="V22" s="126"/>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t="s">
        <v>386</v>
      </c>
      <c r="U23" s="121"/>
      <c r="V23" s="126"/>
      <c r="W23" s="114"/>
    </row>
    <row r="24" spans="1:25" ht="18.600000000000001" customHeight="1" x14ac:dyDescent="0.3">
      <c r="A24" s="114"/>
      <c r="B24" s="419" t="s">
        <v>364</v>
      </c>
      <c r="C24" s="420"/>
      <c r="D24" s="420"/>
      <c r="E24" s="420"/>
      <c r="F24" s="420"/>
      <c r="G24" s="420"/>
      <c r="H24" s="420"/>
      <c r="I24" s="420"/>
      <c r="J24" s="420"/>
      <c r="K24" s="420"/>
      <c r="L24" s="420"/>
      <c r="M24" s="420"/>
      <c r="N24" s="420"/>
      <c r="O24" s="420"/>
      <c r="P24" s="421"/>
      <c r="Q24" s="117">
        <f>SUM(Q17:Q23)</f>
        <v>0</v>
      </c>
      <c r="R24" s="128">
        <f>SUM(R17:R23)</f>
        <v>0</v>
      </c>
      <c r="S24" s="114"/>
      <c r="T24" s="114">
        <f>R24+Q24</f>
        <v>0</v>
      </c>
      <c r="U24" s="193"/>
      <c r="V24" s="128"/>
      <c r="W24" s="114"/>
      <c r="X24" s="191"/>
    </row>
    <row r="25" spans="1:25" ht="15.75" customHeight="1" x14ac:dyDescent="0.3">
      <c r="A25" s="114"/>
      <c r="B25" s="404" t="s">
        <v>53</v>
      </c>
      <c r="C25" s="405"/>
      <c r="D25" s="405"/>
      <c r="E25" s="405"/>
      <c r="F25" s="405"/>
      <c r="G25" s="405"/>
      <c r="H25" s="405"/>
      <c r="I25" s="405"/>
      <c r="J25" s="405"/>
      <c r="K25" s="405"/>
      <c r="L25" s="405"/>
      <c r="M25" s="405"/>
      <c r="N25" s="405"/>
      <c r="O25" s="405"/>
      <c r="P25" s="405"/>
      <c r="Q25" s="405"/>
      <c r="R25" s="406"/>
      <c r="S25" s="114"/>
      <c r="T25" s="114"/>
      <c r="U25" s="114"/>
      <c r="V25" s="114"/>
      <c r="W25" s="114"/>
    </row>
    <row r="26" spans="1:25" ht="49.5" customHeight="1" x14ac:dyDescent="0.3">
      <c r="A26" s="114"/>
      <c r="B26" s="425" t="s">
        <v>46</v>
      </c>
      <c r="C26" s="426"/>
      <c r="D26" s="425" t="s">
        <v>47</v>
      </c>
      <c r="E26" s="427"/>
      <c r="F26" s="427"/>
      <c r="G26" s="427"/>
      <c r="H26" s="425"/>
      <c r="I26" s="427"/>
      <c r="J26" s="427"/>
      <c r="K26" s="426"/>
      <c r="L26" s="245" t="s">
        <v>48</v>
      </c>
      <c r="M26" s="245" t="s">
        <v>49</v>
      </c>
      <c r="N26" s="245" t="s">
        <v>1</v>
      </c>
      <c r="O26" s="245" t="s">
        <v>76</v>
      </c>
      <c r="P26" s="245" t="s">
        <v>4</v>
      </c>
      <c r="Q26" s="245" t="s">
        <v>36</v>
      </c>
      <c r="R26" s="245" t="s">
        <v>50</v>
      </c>
      <c r="S26" s="114"/>
      <c r="T26" s="114"/>
      <c r="U26" s="114"/>
      <c r="V26" s="114"/>
      <c r="W26" s="114"/>
      <c r="Y26" s="13"/>
    </row>
    <row r="27" spans="1:25" s="13" customFormat="1" ht="60" customHeight="1" x14ac:dyDescent="0.3">
      <c r="A27" s="114"/>
      <c r="B27" s="416"/>
      <c r="C27" s="418"/>
      <c r="D27" s="416"/>
      <c r="E27" s="417"/>
      <c r="F27" s="417"/>
      <c r="G27" s="418"/>
      <c r="H27" s="435"/>
      <c r="I27" s="436"/>
      <c r="J27" s="436"/>
      <c r="K27" s="437"/>
      <c r="L27" s="131"/>
      <c r="M27" s="132"/>
      <c r="N27" s="123" t="e">
        <f t="shared" ref="N27:N28" si="6">L27/$D$7</f>
        <v>#DIV/0!</v>
      </c>
      <c r="O27" s="124">
        <f t="shared" ref="O27:O28" si="7">L27*M27</f>
        <v>0</v>
      </c>
      <c r="P27" s="133"/>
      <c r="Q27" s="129">
        <f t="shared" ref="Q27:Q28" si="8">O27*P27</f>
        <v>0</v>
      </c>
      <c r="R27" s="126">
        <f t="shared" ref="R27:R28" si="9">ROUND(O27,0)</f>
        <v>0</v>
      </c>
      <c r="S27" s="114"/>
      <c r="T27" s="114"/>
      <c r="U27" s="114"/>
      <c r="V27" s="114"/>
      <c r="W27" s="114"/>
    </row>
    <row r="28" spans="1:25" s="13" customFormat="1" ht="60" customHeight="1" x14ac:dyDescent="0.3">
      <c r="A28" s="114"/>
      <c r="B28" s="416"/>
      <c r="C28" s="418"/>
      <c r="D28" s="416"/>
      <c r="E28" s="417"/>
      <c r="F28" s="417"/>
      <c r="G28" s="418"/>
      <c r="H28" s="435"/>
      <c r="I28" s="436"/>
      <c r="J28" s="436"/>
      <c r="K28" s="437"/>
      <c r="L28" s="131"/>
      <c r="M28" s="132"/>
      <c r="N28" s="123" t="e">
        <f t="shared" si="6"/>
        <v>#DIV/0!</v>
      </c>
      <c r="O28" s="124">
        <f t="shared" si="7"/>
        <v>0</v>
      </c>
      <c r="P28" s="133"/>
      <c r="Q28" s="129">
        <f t="shared" si="8"/>
        <v>0</v>
      </c>
      <c r="R28" s="126">
        <f t="shared" si="9"/>
        <v>0</v>
      </c>
      <c r="S28" s="114"/>
      <c r="T28" s="114" t="s">
        <v>386</v>
      </c>
      <c r="U28" s="114"/>
      <c r="V28" s="114"/>
      <c r="W28" s="114"/>
    </row>
    <row r="29" spans="1:25" ht="18.600000000000001" customHeight="1" x14ac:dyDescent="0.3">
      <c r="A29" s="114"/>
      <c r="B29" s="431" t="s">
        <v>86</v>
      </c>
      <c r="C29" s="432"/>
      <c r="D29" s="432"/>
      <c r="E29" s="432"/>
      <c r="F29" s="432"/>
      <c r="G29" s="432"/>
      <c r="H29" s="432"/>
      <c r="I29" s="432"/>
      <c r="J29" s="432"/>
      <c r="K29" s="432"/>
      <c r="L29" s="432"/>
      <c r="M29" s="432"/>
      <c r="N29" s="432"/>
      <c r="O29" s="432"/>
      <c r="P29" s="433"/>
      <c r="Q29" s="130">
        <f>SUM(Q27:Q28)</f>
        <v>0</v>
      </c>
      <c r="R29" s="134">
        <f>SUM(R27:R28)</f>
        <v>0</v>
      </c>
      <c r="S29" s="114"/>
      <c r="T29" s="114">
        <f>R29+Q29</f>
        <v>0</v>
      </c>
      <c r="U29" s="114"/>
      <c r="V29" s="114"/>
      <c r="W29" s="114"/>
      <c r="X29" s="191"/>
    </row>
    <row r="30" spans="1:25" ht="15.75" customHeight="1" x14ac:dyDescent="0.3">
      <c r="A30" s="114"/>
      <c r="B30" s="404" t="s">
        <v>68</v>
      </c>
      <c r="C30" s="405"/>
      <c r="D30" s="405"/>
      <c r="E30" s="405"/>
      <c r="F30" s="405"/>
      <c r="G30" s="405"/>
      <c r="H30" s="405"/>
      <c r="I30" s="405"/>
      <c r="J30" s="405"/>
      <c r="K30" s="405"/>
      <c r="L30" s="405"/>
      <c r="M30" s="405"/>
      <c r="N30" s="405"/>
      <c r="O30" s="405"/>
      <c r="P30" s="405"/>
      <c r="Q30" s="405"/>
      <c r="R30" s="406"/>
      <c r="S30" s="114"/>
      <c r="T30" s="114"/>
      <c r="U30" s="114"/>
      <c r="V30" s="114"/>
      <c r="W30" s="114"/>
    </row>
    <row r="31" spans="1:25" ht="15.95" customHeight="1" x14ac:dyDescent="0.3">
      <c r="A31" s="114"/>
      <c r="B31" s="434" t="s">
        <v>78</v>
      </c>
      <c r="C31" s="434"/>
      <c r="D31" s="425" t="s">
        <v>77</v>
      </c>
      <c r="E31" s="427"/>
      <c r="F31" s="427"/>
      <c r="G31" s="427"/>
      <c r="H31" s="427"/>
      <c r="I31" s="427"/>
      <c r="J31" s="427"/>
      <c r="K31" s="427"/>
      <c r="L31" s="427"/>
      <c r="M31" s="427"/>
      <c r="N31" s="427"/>
      <c r="O31" s="427"/>
      <c r="P31" s="427"/>
      <c r="Q31" s="246"/>
      <c r="R31" s="245" t="s">
        <v>50</v>
      </c>
      <c r="S31" s="114"/>
      <c r="T31" s="114"/>
      <c r="U31" s="114"/>
      <c r="V31" s="193"/>
      <c r="W31" s="114"/>
    </row>
    <row r="32" spans="1:25" s="13" customFormat="1" ht="30" customHeight="1" x14ac:dyDescent="0.3">
      <c r="A32" s="114"/>
      <c r="B32" s="440"/>
      <c r="C32" s="440"/>
      <c r="D32" s="416"/>
      <c r="E32" s="417"/>
      <c r="F32" s="417"/>
      <c r="G32" s="417"/>
      <c r="H32" s="417"/>
      <c r="I32" s="417"/>
      <c r="J32" s="417"/>
      <c r="K32" s="417"/>
      <c r="L32" s="417"/>
      <c r="M32" s="417"/>
      <c r="N32" s="417"/>
      <c r="O32" s="417"/>
      <c r="P32" s="417"/>
      <c r="Q32" s="243"/>
      <c r="R32" s="138"/>
      <c r="S32" s="114"/>
      <c r="T32" s="114"/>
      <c r="U32" s="114"/>
      <c r="V32" s="197"/>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197"/>
      <c r="W33" s="114"/>
    </row>
    <row r="34" spans="1:26" ht="18.600000000000001" customHeight="1" x14ac:dyDescent="0.3">
      <c r="A34" s="114"/>
      <c r="B34" s="431" t="s">
        <v>56</v>
      </c>
      <c r="C34" s="432"/>
      <c r="D34" s="432"/>
      <c r="E34" s="432"/>
      <c r="F34" s="432"/>
      <c r="G34" s="432"/>
      <c r="H34" s="432"/>
      <c r="I34" s="432"/>
      <c r="J34" s="432"/>
      <c r="K34" s="432"/>
      <c r="L34" s="432"/>
      <c r="M34" s="432"/>
      <c r="N34" s="432"/>
      <c r="O34" s="432"/>
      <c r="P34" s="432"/>
      <c r="Q34" s="433"/>
      <c r="R34" s="134">
        <f>R32+R33</f>
        <v>0</v>
      </c>
      <c r="S34" s="114"/>
      <c r="T34" s="114"/>
      <c r="U34" s="114"/>
      <c r="V34" s="134"/>
      <c r="W34" s="114"/>
    </row>
    <row r="35" spans="1:26" ht="15.75" customHeight="1" x14ac:dyDescent="0.3">
      <c r="A35" s="114"/>
      <c r="B35" s="404" t="s">
        <v>69</v>
      </c>
      <c r="C35" s="405"/>
      <c r="D35" s="405"/>
      <c r="E35" s="405"/>
      <c r="F35" s="405"/>
      <c r="G35" s="405"/>
      <c r="H35" s="405"/>
      <c r="I35" s="405"/>
      <c r="J35" s="405"/>
      <c r="K35" s="405"/>
      <c r="L35" s="405"/>
      <c r="M35" s="405"/>
      <c r="N35" s="405"/>
      <c r="O35" s="405"/>
      <c r="P35" s="405"/>
      <c r="Q35" s="405"/>
      <c r="R35" s="406"/>
      <c r="S35" s="114"/>
      <c r="T35" s="114"/>
      <c r="U35" s="114"/>
      <c r="V35" s="114"/>
      <c r="W35" s="114"/>
    </row>
    <row r="36" spans="1:26" ht="16.5" customHeight="1" x14ac:dyDescent="0.3">
      <c r="A36" s="114"/>
      <c r="B36" s="422"/>
      <c r="C36" s="423"/>
      <c r="D36" s="423" t="s">
        <v>54</v>
      </c>
      <c r="E36" s="423"/>
      <c r="F36" s="423"/>
      <c r="G36" s="423"/>
      <c r="H36" s="423"/>
      <c r="I36" s="423"/>
      <c r="J36" s="423"/>
      <c r="K36" s="423"/>
      <c r="L36" s="423"/>
      <c r="M36" s="423"/>
      <c r="N36" s="423"/>
      <c r="O36" s="423"/>
      <c r="P36" s="423"/>
      <c r="Q36" s="424"/>
      <c r="R36" s="245" t="s">
        <v>55</v>
      </c>
      <c r="S36" s="114"/>
      <c r="T36" s="114"/>
      <c r="U36" s="114"/>
      <c r="V36" s="114"/>
      <c r="W36" s="114"/>
    </row>
    <row r="37" spans="1:26" s="13" customFormat="1" ht="30" customHeight="1" x14ac:dyDescent="0.3">
      <c r="A37" s="114"/>
      <c r="B37" s="438" t="s">
        <v>79</v>
      </c>
      <c r="C37" s="438"/>
      <c r="D37" s="439"/>
      <c r="E37" s="439"/>
      <c r="F37" s="439"/>
      <c r="G37" s="439"/>
      <c r="H37" s="439"/>
      <c r="I37" s="439"/>
      <c r="J37" s="439"/>
      <c r="K37" s="439"/>
      <c r="L37" s="439"/>
      <c r="M37" s="439"/>
      <c r="N37" s="439"/>
      <c r="O37" s="439"/>
      <c r="P37" s="439"/>
      <c r="Q37" s="439"/>
      <c r="R37" s="139">
        <f>ROUND(Q14,0)</f>
        <v>0</v>
      </c>
      <c r="S37" s="114"/>
      <c r="T37" s="114"/>
      <c r="U37" s="114"/>
      <c r="V37" s="114"/>
      <c r="W37" s="114"/>
    </row>
    <row r="38" spans="1:26" s="13" customFormat="1" ht="30" customHeight="1" x14ac:dyDescent="0.3">
      <c r="A38" s="114"/>
      <c r="B38" s="438" t="s">
        <v>80</v>
      </c>
      <c r="C38" s="438"/>
      <c r="D38" s="439"/>
      <c r="E38" s="439"/>
      <c r="F38" s="439"/>
      <c r="G38" s="439"/>
      <c r="H38" s="439"/>
      <c r="I38" s="439"/>
      <c r="J38" s="439"/>
      <c r="K38" s="439"/>
      <c r="L38" s="439"/>
      <c r="M38" s="439"/>
      <c r="N38" s="439"/>
      <c r="O38" s="439"/>
      <c r="P38" s="439"/>
      <c r="Q38" s="439"/>
      <c r="R38" s="139">
        <f>ROUND(Q24,0)</f>
        <v>0</v>
      </c>
      <c r="S38" s="114"/>
      <c r="T38" s="114"/>
      <c r="U38" s="114"/>
      <c r="V38" s="114"/>
      <c r="W38" s="114"/>
    </row>
    <row r="39" spans="1:26" s="13" customFormat="1" ht="30" customHeight="1" x14ac:dyDescent="0.3">
      <c r="A39" s="114"/>
      <c r="B39" s="438" t="s">
        <v>81</v>
      </c>
      <c r="C39" s="438"/>
      <c r="D39" s="439"/>
      <c r="E39" s="439"/>
      <c r="F39" s="439"/>
      <c r="G39" s="439"/>
      <c r="H39" s="439"/>
      <c r="I39" s="439"/>
      <c r="J39" s="439"/>
      <c r="K39" s="439"/>
      <c r="L39" s="439"/>
      <c r="M39" s="439"/>
      <c r="N39" s="439"/>
      <c r="O39" s="439"/>
      <c r="P39" s="439"/>
      <c r="Q39" s="439"/>
      <c r="R39" s="139">
        <f>ROUND(Q29,0)</f>
        <v>0</v>
      </c>
      <c r="S39" s="114"/>
      <c r="T39" s="114"/>
      <c r="U39" s="114"/>
      <c r="V39" s="114"/>
      <c r="W39" s="114"/>
    </row>
    <row r="40" spans="1:26" ht="18.600000000000001" customHeight="1" x14ac:dyDescent="0.3">
      <c r="A40" s="114"/>
      <c r="B40" s="419" t="s">
        <v>60</v>
      </c>
      <c r="C40" s="420"/>
      <c r="D40" s="420"/>
      <c r="E40" s="420"/>
      <c r="F40" s="420"/>
      <c r="G40" s="420"/>
      <c r="H40" s="420"/>
      <c r="I40" s="420"/>
      <c r="J40" s="420"/>
      <c r="K40" s="420"/>
      <c r="L40" s="420"/>
      <c r="M40" s="420"/>
      <c r="N40" s="420"/>
      <c r="O40" s="420"/>
      <c r="P40" s="420"/>
      <c r="Q40" s="421"/>
      <c r="R40" s="140">
        <f>SUM(R37:R39)</f>
        <v>0</v>
      </c>
      <c r="S40" s="114"/>
      <c r="T40" s="114"/>
      <c r="U40" s="114"/>
      <c r="V40" s="114"/>
      <c r="W40" s="114"/>
    </row>
    <row r="41" spans="1:26" ht="15.75" customHeight="1" x14ac:dyDescent="0.3">
      <c r="A41" s="114"/>
      <c r="B41" s="411" t="s">
        <v>70</v>
      </c>
      <c r="C41" s="412"/>
      <c r="D41" s="412"/>
      <c r="E41" s="412"/>
      <c r="F41" s="412"/>
      <c r="G41" s="412"/>
      <c r="H41" s="412"/>
      <c r="I41" s="412"/>
      <c r="J41" s="412"/>
      <c r="K41" s="412"/>
      <c r="L41" s="412"/>
      <c r="M41" s="412"/>
      <c r="N41" s="412"/>
      <c r="O41" s="412"/>
      <c r="P41" s="412"/>
      <c r="Q41" s="412"/>
      <c r="R41" s="413"/>
      <c r="S41" s="114"/>
      <c r="T41" s="114"/>
      <c r="U41" s="114"/>
      <c r="V41" s="114"/>
      <c r="W41" s="114"/>
    </row>
    <row r="42" spans="1:26" ht="49.5" customHeight="1" x14ac:dyDescent="0.3">
      <c r="A42" s="114"/>
      <c r="B42" s="444" t="s">
        <v>373</v>
      </c>
      <c r="C42" s="445"/>
      <c r="D42" s="450" t="s">
        <v>374</v>
      </c>
      <c r="E42" s="448"/>
      <c r="F42" s="448" t="s">
        <v>122</v>
      </c>
      <c r="G42" s="448"/>
      <c r="H42" s="448"/>
      <c r="I42" s="448"/>
      <c r="J42" s="448"/>
      <c r="K42" s="448"/>
      <c r="L42" s="448"/>
      <c r="M42" s="449"/>
      <c r="N42" s="165" t="s">
        <v>58</v>
      </c>
      <c r="O42" s="166"/>
      <c r="P42" s="141" t="s">
        <v>59</v>
      </c>
      <c r="Q42" s="142"/>
      <c r="R42" s="115" t="s">
        <v>50</v>
      </c>
      <c r="S42" s="114"/>
      <c r="T42" s="114"/>
      <c r="U42" s="114"/>
      <c r="V42" s="193"/>
      <c r="W42" s="114"/>
    </row>
    <row r="43" spans="1:26" ht="39.950000000000003" customHeight="1" x14ac:dyDescent="0.3">
      <c r="A43" s="114"/>
      <c r="B43" s="446"/>
      <c r="C43" s="446"/>
      <c r="D43" s="447"/>
      <c r="E43" s="447"/>
      <c r="F43" s="447"/>
      <c r="G43" s="447"/>
      <c r="H43" s="447"/>
      <c r="I43" s="447"/>
      <c r="J43" s="447"/>
      <c r="K43" s="447"/>
      <c r="L43" s="447"/>
      <c r="M43" s="447"/>
      <c r="N43" s="163"/>
      <c r="O43" s="164"/>
      <c r="P43" s="192"/>
      <c r="Q43" s="135"/>
      <c r="R43" s="143">
        <f>ROUND(N43*P43,0)</f>
        <v>0</v>
      </c>
      <c r="S43" s="114"/>
      <c r="T43" s="184">
        <f>IF(B43="Sub Grantee",R43,0)</f>
        <v>0</v>
      </c>
      <c r="U43" s="114"/>
      <c r="V43" s="197"/>
      <c r="W43" s="114"/>
      <c r="Y43" s="184">
        <f t="shared" ref="Y43:Z46" si="10">IF(A43="Sub Grantee",C43,0)</f>
        <v>0</v>
      </c>
      <c r="Z43" s="184">
        <f t="shared" si="10"/>
        <v>0</v>
      </c>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 t="shared" ref="R44:R46" si="11">ROUND(N44*P44,0)</f>
        <v>0</v>
      </c>
      <c r="S44" s="114"/>
      <c r="T44" s="184">
        <f t="shared" ref="T44:T46" si="12">IF(B44="Sub Grantee",R44,0)</f>
        <v>0</v>
      </c>
      <c r="U44" s="114"/>
      <c r="V44" s="197"/>
      <c r="W44" s="114"/>
      <c r="Y44" s="184">
        <f t="shared" si="10"/>
        <v>0</v>
      </c>
      <c r="Z44" s="184">
        <f t="shared" si="10"/>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si="11"/>
        <v>0</v>
      </c>
      <c r="S45" s="114"/>
      <c r="T45" s="184">
        <f t="shared" si="12"/>
        <v>0</v>
      </c>
      <c r="U45" s="114"/>
      <c r="V45" s="197"/>
      <c r="W45" s="114"/>
      <c r="Y45" s="184">
        <f t="shared" si="10"/>
        <v>0</v>
      </c>
      <c r="Z45" s="184">
        <f t="shared" si="10"/>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1"/>
        <v>0</v>
      </c>
      <c r="S46" s="114"/>
      <c r="T46" s="184">
        <f t="shared" si="12"/>
        <v>0</v>
      </c>
      <c r="U46" s="114"/>
      <c r="V46" s="197"/>
      <c r="W46" s="114"/>
      <c r="Y46" s="184">
        <f t="shared" si="10"/>
        <v>0</v>
      </c>
      <c r="Z46" s="184">
        <f t="shared" si="10"/>
        <v>0</v>
      </c>
    </row>
    <row r="47" spans="1:26" ht="18.600000000000001" customHeight="1" x14ac:dyDescent="0.3">
      <c r="A47" s="114"/>
      <c r="B47" s="441" t="s">
        <v>62</v>
      </c>
      <c r="C47" s="442"/>
      <c r="D47" s="442"/>
      <c r="E47" s="442"/>
      <c r="F47" s="442"/>
      <c r="G47" s="442"/>
      <c r="H47" s="442"/>
      <c r="I47" s="442"/>
      <c r="J47" s="442"/>
      <c r="K47" s="442"/>
      <c r="L47" s="442"/>
      <c r="M47" s="442"/>
      <c r="N47" s="442"/>
      <c r="O47" s="442"/>
      <c r="P47" s="442"/>
      <c r="Q47" s="443"/>
      <c r="R47" s="143">
        <f>SUM(R43:R46)</f>
        <v>0</v>
      </c>
      <c r="S47" s="114"/>
      <c r="T47" s="184">
        <f>SUM(T43:T46)</f>
        <v>0</v>
      </c>
      <c r="U47" s="114"/>
      <c r="V47" s="134"/>
      <c r="W47" s="114"/>
    </row>
    <row r="48" spans="1:26" ht="15.75" customHeight="1" x14ac:dyDescent="0.3">
      <c r="A48" s="114"/>
      <c r="B48" s="411" t="s">
        <v>71</v>
      </c>
      <c r="C48" s="412"/>
      <c r="D48" s="412"/>
      <c r="E48" s="412"/>
      <c r="F48" s="412"/>
      <c r="G48" s="412"/>
      <c r="H48" s="412"/>
      <c r="I48" s="412"/>
      <c r="J48" s="412"/>
      <c r="K48" s="412"/>
      <c r="L48" s="412"/>
      <c r="M48" s="412"/>
      <c r="N48" s="412"/>
      <c r="O48" s="412"/>
      <c r="P48" s="412"/>
      <c r="Q48" s="412"/>
      <c r="R48" s="413"/>
      <c r="S48" s="114"/>
      <c r="T48" s="114"/>
      <c r="U48" s="114"/>
      <c r="V48" s="251"/>
      <c r="W48" s="114"/>
    </row>
    <row r="49" spans="1:23" ht="49.5" customHeight="1" x14ac:dyDescent="0.3">
      <c r="A49" s="114"/>
      <c r="B49" s="435" t="s">
        <v>57</v>
      </c>
      <c r="C49" s="437"/>
      <c r="D49" s="435" t="s">
        <v>61</v>
      </c>
      <c r="E49" s="436"/>
      <c r="F49" s="436"/>
      <c r="G49" s="436"/>
      <c r="H49" s="436"/>
      <c r="I49" s="436"/>
      <c r="J49" s="436"/>
      <c r="K49" s="436"/>
      <c r="L49" s="436"/>
      <c r="M49" s="436"/>
      <c r="N49" s="436"/>
      <c r="O49" s="436"/>
      <c r="P49" s="436"/>
      <c r="Q49" s="437"/>
      <c r="R49" s="245" t="s">
        <v>50</v>
      </c>
      <c r="S49" s="114"/>
      <c r="T49" s="114"/>
      <c r="U49" s="114"/>
      <c r="V49" s="193"/>
      <c r="W49" s="114"/>
    </row>
    <row r="50" spans="1:23" ht="50.1" customHeight="1" x14ac:dyDescent="0.3">
      <c r="A50" s="114"/>
      <c r="B50" s="416"/>
      <c r="C50" s="418"/>
      <c r="D50" s="416"/>
      <c r="E50" s="417"/>
      <c r="F50" s="417"/>
      <c r="G50" s="417"/>
      <c r="H50" s="417"/>
      <c r="I50" s="417"/>
      <c r="J50" s="417"/>
      <c r="K50" s="417"/>
      <c r="L50" s="417"/>
      <c r="M50" s="417"/>
      <c r="N50" s="417"/>
      <c r="O50" s="417"/>
      <c r="P50" s="417"/>
      <c r="Q50" s="418"/>
      <c r="R50" s="144"/>
      <c r="S50" s="114"/>
      <c r="T50" s="114"/>
      <c r="U50" s="114"/>
      <c r="V50" s="197"/>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18" customHeight="1" x14ac:dyDescent="0.3">
      <c r="A53" s="114"/>
      <c r="B53" s="419" t="s">
        <v>64</v>
      </c>
      <c r="C53" s="420"/>
      <c r="D53" s="420"/>
      <c r="E53" s="420"/>
      <c r="F53" s="420"/>
      <c r="G53" s="420"/>
      <c r="H53" s="420"/>
      <c r="I53" s="420"/>
      <c r="J53" s="420"/>
      <c r="K53" s="420"/>
      <c r="L53" s="420"/>
      <c r="M53" s="420"/>
      <c r="N53" s="420"/>
      <c r="O53" s="420"/>
      <c r="P53" s="420"/>
      <c r="Q53" s="421"/>
      <c r="R53" s="128">
        <f>SUM(R50:R52)</f>
        <v>0</v>
      </c>
      <c r="S53" s="114"/>
      <c r="T53" s="114"/>
      <c r="U53" s="114"/>
      <c r="V53" s="134"/>
      <c r="W53" s="114"/>
    </row>
    <row r="54" spans="1:23" ht="15.75" customHeight="1" x14ac:dyDescent="0.3">
      <c r="A54" s="114"/>
      <c r="B54" s="404" t="s">
        <v>72</v>
      </c>
      <c r="C54" s="405"/>
      <c r="D54" s="405"/>
      <c r="E54" s="405"/>
      <c r="F54" s="405"/>
      <c r="G54" s="405"/>
      <c r="H54" s="405"/>
      <c r="I54" s="405"/>
      <c r="J54" s="405"/>
      <c r="K54" s="405"/>
      <c r="L54" s="405"/>
      <c r="M54" s="405"/>
      <c r="N54" s="405"/>
      <c r="O54" s="405"/>
      <c r="P54" s="405"/>
      <c r="Q54" s="405"/>
      <c r="R54" s="406"/>
      <c r="S54" s="114"/>
      <c r="T54" s="114"/>
      <c r="U54" s="114"/>
      <c r="V54" s="114"/>
      <c r="W54" s="114"/>
    </row>
    <row r="55" spans="1:23" s="13" customFormat="1" ht="33.75" customHeight="1" x14ac:dyDescent="0.3">
      <c r="A55" s="114"/>
      <c r="B55" s="399" t="s">
        <v>377</v>
      </c>
      <c r="C55" s="399"/>
      <c r="D55" s="399" t="s">
        <v>375</v>
      </c>
      <c r="E55" s="399"/>
      <c r="F55" s="400" t="s">
        <v>376</v>
      </c>
      <c r="G55" s="401"/>
      <c r="H55" s="401"/>
      <c r="I55" s="401"/>
      <c r="J55" s="401"/>
      <c r="K55" s="401"/>
      <c r="L55" s="401"/>
      <c r="M55" s="402"/>
      <c r="N55" s="185" t="s">
        <v>63</v>
      </c>
      <c r="O55" s="145"/>
      <c r="P55" s="185" t="s">
        <v>143</v>
      </c>
      <c r="Q55" s="185" t="s">
        <v>59</v>
      </c>
      <c r="R55" s="186" t="s">
        <v>55</v>
      </c>
      <c r="S55" s="114"/>
      <c r="T55" s="114"/>
      <c r="U55" s="114"/>
      <c r="V55" s="114"/>
      <c r="W55" s="114"/>
    </row>
    <row r="56" spans="1:23" s="13" customFormat="1" ht="33.75" customHeight="1" x14ac:dyDescent="0.3">
      <c r="A56" s="114"/>
      <c r="B56" s="403"/>
      <c r="C56" s="403"/>
      <c r="D56" s="403"/>
      <c r="E56" s="403"/>
      <c r="F56" s="403"/>
      <c r="G56" s="403"/>
      <c r="H56" s="403"/>
      <c r="I56" s="403"/>
      <c r="J56" s="403"/>
      <c r="K56" s="403"/>
      <c r="L56" s="403"/>
      <c r="M56" s="403"/>
      <c r="N56" s="356"/>
      <c r="O56" s="276"/>
      <c r="P56" s="357"/>
      <c r="Q56" s="187"/>
      <c r="R56" s="143">
        <f t="shared" ref="R56:R58" si="13">ROUND(N56*P56,0)</f>
        <v>0</v>
      </c>
      <c r="S56" s="114"/>
      <c r="T56" s="184">
        <f>IF(B56="Yes",R56,0)</f>
        <v>0</v>
      </c>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si="13"/>
        <v>0</v>
      </c>
      <c r="S57" s="114"/>
      <c r="T57" s="184">
        <f t="shared" ref="T57:T58" si="14">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7"/>
      <c r="Q58" s="187"/>
      <c r="R58" s="143">
        <f t="shared" si="13"/>
        <v>0</v>
      </c>
      <c r="S58" s="114"/>
      <c r="T58" s="184">
        <f t="shared" si="14"/>
        <v>0</v>
      </c>
      <c r="U58" s="114"/>
      <c r="V58" s="114"/>
      <c r="W58" s="114"/>
    </row>
    <row r="59" spans="1:23" ht="18" customHeight="1" x14ac:dyDescent="0.3">
      <c r="A59" s="114"/>
      <c r="B59" s="419" t="s">
        <v>66</v>
      </c>
      <c r="C59" s="420"/>
      <c r="D59" s="420"/>
      <c r="E59" s="420"/>
      <c r="F59" s="420"/>
      <c r="G59" s="420"/>
      <c r="H59" s="420"/>
      <c r="I59" s="420"/>
      <c r="J59" s="420"/>
      <c r="K59" s="420"/>
      <c r="L59" s="420"/>
      <c r="M59" s="420"/>
      <c r="N59" s="420"/>
      <c r="O59" s="420"/>
      <c r="P59" s="421"/>
      <c r="Q59" s="136"/>
      <c r="R59" s="128">
        <f>SUM(R56:R58)</f>
        <v>0</v>
      </c>
      <c r="S59" s="114"/>
      <c r="T59" s="157">
        <f>SUM(T56:T58)</f>
        <v>0</v>
      </c>
      <c r="U59" s="114"/>
      <c r="V59" s="114"/>
      <c r="W59" s="114"/>
    </row>
    <row r="60" spans="1:23" ht="15.75" customHeight="1" x14ac:dyDescent="0.3">
      <c r="A60" s="114"/>
      <c r="B60" s="404" t="s">
        <v>73</v>
      </c>
      <c r="C60" s="405"/>
      <c r="D60" s="405"/>
      <c r="E60" s="405"/>
      <c r="F60" s="405"/>
      <c r="G60" s="405"/>
      <c r="H60" s="405"/>
      <c r="I60" s="405"/>
      <c r="J60" s="405"/>
      <c r="K60" s="405"/>
      <c r="L60" s="405"/>
      <c r="M60" s="405"/>
      <c r="N60" s="405"/>
      <c r="O60" s="405"/>
      <c r="P60" s="405"/>
      <c r="Q60" s="405"/>
      <c r="R60" s="406"/>
      <c r="S60" s="114"/>
      <c r="T60" s="114"/>
      <c r="U60" s="114"/>
      <c r="V60" s="251"/>
      <c r="W60" s="114"/>
    </row>
    <row r="61" spans="1:23" ht="27.75" customHeight="1" x14ac:dyDescent="0.3">
      <c r="A61" s="114"/>
      <c r="B61" s="478" t="s">
        <v>82</v>
      </c>
      <c r="C61" s="478"/>
      <c r="D61" s="479" t="s">
        <v>65</v>
      </c>
      <c r="E61" s="480"/>
      <c r="F61" s="480"/>
      <c r="G61" s="480"/>
      <c r="H61" s="480"/>
      <c r="I61" s="480"/>
      <c r="J61" s="480"/>
      <c r="K61" s="480"/>
      <c r="L61" s="480"/>
      <c r="M61" s="480"/>
      <c r="N61" s="480"/>
      <c r="O61" s="480"/>
      <c r="P61" s="480"/>
      <c r="Q61" s="481"/>
      <c r="R61" s="245" t="s">
        <v>50</v>
      </c>
      <c r="S61" s="114"/>
      <c r="T61" s="114"/>
      <c r="U61" s="114"/>
      <c r="V61" s="193"/>
      <c r="W61" s="114"/>
    </row>
    <row r="62" spans="1:23" ht="39.950000000000003" customHeight="1" x14ac:dyDescent="0.3">
      <c r="A62" s="114"/>
      <c r="B62" s="475"/>
      <c r="C62" s="476"/>
      <c r="D62" s="475"/>
      <c r="E62" s="477"/>
      <c r="F62" s="477"/>
      <c r="G62" s="477"/>
      <c r="H62" s="477"/>
      <c r="I62" s="477"/>
      <c r="J62" s="477"/>
      <c r="K62" s="477"/>
      <c r="L62" s="477"/>
      <c r="M62" s="477"/>
      <c r="N62" s="477"/>
      <c r="O62" s="477"/>
      <c r="P62" s="477"/>
      <c r="Q62" s="476"/>
      <c r="R62" s="144"/>
      <c r="S62" s="114"/>
      <c r="T62" s="114"/>
      <c r="U62" s="114"/>
      <c r="V62" s="197"/>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c r="W64" s="114"/>
    </row>
    <row r="65" spans="1:23" ht="19.350000000000001" customHeight="1" x14ac:dyDescent="0.3">
      <c r="A65" s="114"/>
      <c r="B65" s="419" t="s">
        <v>83</v>
      </c>
      <c r="C65" s="420"/>
      <c r="D65" s="420"/>
      <c r="E65" s="420"/>
      <c r="F65" s="420"/>
      <c r="G65" s="420"/>
      <c r="H65" s="420"/>
      <c r="I65" s="420"/>
      <c r="J65" s="420"/>
      <c r="K65" s="420"/>
      <c r="L65" s="420"/>
      <c r="M65" s="420"/>
      <c r="N65" s="420"/>
      <c r="O65" s="420"/>
      <c r="P65" s="420"/>
      <c r="Q65" s="421"/>
      <c r="R65" s="128">
        <f>SUM(R62:R64)</f>
        <v>0</v>
      </c>
      <c r="S65" s="114"/>
      <c r="T65" s="114"/>
      <c r="U65" s="114"/>
      <c r="V65" s="134"/>
      <c r="W65" s="114"/>
    </row>
    <row r="66" spans="1:23" ht="15.75" customHeight="1" x14ac:dyDescent="0.3">
      <c r="A66" s="114"/>
      <c r="B66" s="470" t="s">
        <v>74</v>
      </c>
      <c r="C66" s="471"/>
      <c r="D66" s="471"/>
      <c r="E66" s="471"/>
      <c r="F66" s="471"/>
      <c r="G66" s="471"/>
      <c r="H66" s="471"/>
      <c r="I66" s="471"/>
      <c r="J66" s="471"/>
      <c r="K66" s="471"/>
      <c r="L66" s="471"/>
      <c r="M66" s="471"/>
      <c r="N66" s="471"/>
      <c r="O66" s="471"/>
      <c r="P66" s="471"/>
      <c r="Q66" s="471"/>
      <c r="R66" s="406"/>
      <c r="S66" s="114"/>
      <c r="T66" s="114"/>
      <c r="U66" s="114"/>
      <c r="V66" s="114"/>
      <c r="W66" s="114"/>
    </row>
    <row r="67" spans="1:23" ht="15.75" customHeight="1" x14ac:dyDescent="0.3">
      <c r="A67" s="114"/>
      <c r="B67" s="491"/>
      <c r="C67" s="492"/>
      <c r="D67" s="492"/>
      <c r="E67" s="492"/>
      <c r="F67" s="492"/>
      <c r="G67" s="492"/>
      <c r="H67" s="492"/>
      <c r="I67" s="454" t="s">
        <v>139</v>
      </c>
      <c r="J67" s="454"/>
      <c r="K67" s="454"/>
      <c r="L67" s="454"/>
      <c r="M67" s="454"/>
      <c r="N67" s="493">
        <f>Cover!C8</f>
        <v>0</v>
      </c>
      <c r="O67" s="493"/>
      <c r="P67" s="493"/>
      <c r="Q67" s="146"/>
      <c r="R67" s="147"/>
      <c r="S67" s="114"/>
      <c r="T67" s="114"/>
      <c r="U67" s="114"/>
      <c r="V67" s="114"/>
      <c r="W67" s="114"/>
    </row>
    <row r="68" spans="1:23" ht="15.75" hidden="1" customHeight="1" x14ac:dyDescent="0.3">
      <c r="A68" s="114"/>
      <c r="B68" s="489"/>
      <c r="C68" s="461"/>
      <c r="D68" s="461"/>
      <c r="E68" s="461"/>
      <c r="F68" s="461"/>
      <c r="G68" s="461"/>
      <c r="H68" s="461"/>
      <c r="I68" s="454" t="s">
        <v>138</v>
      </c>
      <c r="J68" s="454"/>
      <c r="K68" s="454"/>
      <c r="L68" s="454"/>
      <c r="M68" s="454"/>
      <c r="N68" s="462">
        <f>R65+R59+R53+R47+R40+R34+R29+R24+R14</f>
        <v>0</v>
      </c>
      <c r="O68" s="462"/>
      <c r="P68" s="462"/>
      <c r="Q68" s="148"/>
      <c r="R68" s="149"/>
      <c r="S68" s="114"/>
      <c r="T68" s="114"/>
      <c r="U68" s="114"/>
      <c r="V68" s="114"/>
      <c r="W68" s="114"/>
    </row>
    <row r="69" spans="1:23" ht="15.75" hidden="1" customHeight="1" x14ac:dyDescent="0.3">
      <c r="A69" s="114"/>
      <c r="B69" s="489" t="s">
        <v>140</v>
      </c>
      <c r="C69" s="461"/>
      <c r="D69" s="461"/>
      <c r="E69" s="461"/>
      <c r="F69" s="461"/>
      <c r="G69" s="461"/>
      <c r="H69" s="461"/>
      <c r="I69" s="241"/>
      <c r="J69" s="241"/>
      <c r="K69" s="241"/>
      <c r="L69" s="241"/>
      <c r="M69" s="241"/>
      <c r="N69" s="501">
        <f>(N67+1)*N68</f>
        <v>0</v>
      </c>
      <c r="O69" s="462"/>
      <c r="P69" s="462"/>
      <c r="Q69" s="148"/>
      <c r="R69" s="149"/>
      <c r="S69" s="114"/>
      <c r="T69" s="114"/>
      <c r="U69" s="114"/>
      <c r="V69" s="114"/>
      <c r="W69" s="114"/>
    </row>
    <row r="70" spans="1:23" ht="15.75" customHeight="1" x14ac:dyDescent="0.3">
      <c r="A70" s="114"/>
      <c r="B70" s="489"/>
      <c r="C70" s="461"/>
      <c r="D70" s="461"/>
      <c r="E70" s="461"/>
      <c r="F70" s="461"/>
      <c r="G70" s="461"/>
      <c r="H70" s="461"/>
      <c r="I70" s="454" t="s">
        <v>137</v>
      </c>
      <c r="J70" s="454"/>
      <c r="K70" s="454"/>
      <c r="L70" s="454"/>
      <c r="M70" s="454"/>
      <c r="N70" s="462">
        <f>'Indirect Cost Calculator'!D13</f>
        <v>0</v>
      </c>
      <c r="O70" s="462"/>
      <c r="P70" s="462"/>
      <c r="Q70" s="148"/>
      <c r="R70" s="150"/>
      <c r="S70" s="114"/>
      <c r="T70" s="114"/>
      <c r="U70" s="114"/>
      <c r="V70" s="114"/>
      <c r="W70" s="114"/>
    </row>
    <row r="71" spans="1:23" ht="16.5" customHeight="1" x14ac:dyDescent="0.3">
      <c r="A71" s="114"/>
      <c r="B71" s="240"/>
      <c r="C71" s="461"/>
      <c r="D71" s="461"/>
      <c r="E71" s="461"/>
      <c r="F71" s="461"/>
      <c r="G71" s="461"/>
      <c r="H71" s="461"/>
      <c r="I71" s="461"/>
      <c r="J71" s="461"/>
      <c r="K71" s="461"/>
      <c r="L71" s="461"/>
      <c r="M71" s="461"/>
      <c r="N71" s="461"/>
      <c r="O71" s="461"/>
      <c r="P71" s="461"/>
      <c r="Q71" s="490"/>
      <c r="R71" s="245" t="s">
        <v>55</v>
      </c>
      <c r="S71" s="114"/>
      <c r="T71" s="114"/>
      <c r="U71" s="114"/>
      <c r="V71" s="114"/>
      <c r="W71" s="114"/>
    </row>
    <row r="72" spans="1:23" x14ac:dyDescent="0.3">
      <c r="A72" s="114"/>
      <c r="B72" s="151"/>
      <c r="C72" s="486"/>
      <c r="D72" s="486"/>
      <c r="E72" s="486"/>
      <c r="F72" s="239"/>
      <c r="G72" s="239"/>
      <c r="H72" s="239"/>
      <c r="I72" s="487" t="s">
        <v>538</v>
      </c>
      <c r="J72" s="487"/>
      <c r="K72" s="487"/>
      <c r="L72" s="487"/>
      <c r="M72" s="487"/>
      <c r="N72" s="487"/>
      <c r="O72" s="487"/>
      <c r="P72" s="487"/>
      <c r="Q72" s="488"/>
      <c r="R72" s="152"/>
      <c r="S72" s="114"/>
      <c r="T72" s="114"/>
      <c r="U72" s="114"/>
      <c r="V72" s="114"/>
      <c r="W72" s="114"/>
    </row>
    <row r="73" spans="1:23" ht="15.75" customHeight="1" x14ac:dyDescent="0.3">
      <c r="A73" s="114"/>
      <c r="B73" s="470" t="s">
        <v>75</v>
      </c>
      <c r="C73" s="471"/>
      <c r="D73" s="471"/>
      <c r="E73" s="471"/>
      <c r="F73" s="471"/>
      <c r="G73" s="471"/>
      <c r="H73" s="471"/>
      <c r="I73" s="471"/>
      <c r="J73" s="471"/>
      <c r="K73" s="471"/>
      <c r="L73" s="471"/>
      <c r="M73" s="471"/>
      <c r="N73" s="471"/>
      <c r="O73" s="471"/>
      <c r="P73" s="471"/>
      <c r="Q73" s="471"/>
      <c r="R73" s="242"/>
      <c r="S73" s="114"/>
      <c r="T73" s="114"/>
      <c r="U73" s="114"/>
      <c r="V73" s="114"/>
      <c r="W73" s="114"/>
    </row>
    <row r="74" spans="1:23" ht="15.6" customHeight="1" x14ac:dyDescent="0.3">
      <c r="A74" s="114"/>
      <c r="B74" s="435" t="s">
        <v>84</v>
      </c>
      <c r="C74" s="436"/>
      <c r="D74" s="436"/>
      <c r="E74" s="436"/>
      <c r="F74" s="436"/>
      <c r="G74" s="436"/>
      <c r="H74" s="436"/>
      <c r="I74" s="436"/>
      <c r="J74" s="436"/>
      <c r="K74" s="436"/>
      <c r="L74" s="436"/>
      <c r="M74" s="436"/>
      <c r="N74" s="436"/>
      <c r="O74" s="436"/>
      <c r="P74" s="436"/>
      <c r="Q74" s="437"/>
      <c r="R74" s="246" t="s">
        <v>55</v>
      </c>
      <c r="S74" s="114"/>
      <c r="T74" s="114"/>
      <c r="U74" s="114"/>
      <c r="V74" s="114"/>
      <c r="W74" s="114"/>
    </row>
    <row r="75" spans="1:23" ht="30" customHeight="1" x14ac:dyDescent="0.3">
      <c r="A75" s="114"/>
      <c r="B75" s="472"/>
      <c r="C75" s="473"/>
      <c r="D75" s="473"/>
      <c r="E75" s="473"/>
      <c r="F75" s="473"/>
      <c r="G75" s="473"/>
      <c r="H75" s="473"/>
      <c r="I75" s="473"/>
      <c r="J75" s="473"/>
      <c r="K75" s="473"/>
      <c r="L75" s="473"/>
      <c r="M75" s="473"/>
      <c r="N75" s="473"/>
      <c r="O75" s="473"/>
      <c r="P75" s="473"/>
      <c r="Q75" s="474"/>
      <c r="R75" s="155"/>
      <c r="S75" s="114"/>
      <c r="T75" s="114"/>
      <c r="U75" s="114"/>
      <c r="V75" s="114"/>
      <c r="W75" s="114"/>
    </row>
    <row r="76" spans="1:23" ht="18.600000000000001" customHeight="1" x14ac:dyDescent="0.3">
      <c r="A76" s="114"/>
      <c r="B76" s="419" t="s">
        <v>85</v>
      </c>
      <c r="C76" s="420"/>
      <c r="D76" s="420"/>
      <c r="E76" s="420"/>
      <c r="F76" s="420"/>
      <c r="G76" s="420"/>
      <c r="H76" s="420"/>
      <c r="I76" s="420"/>
      <c r="J76" s="420"/>
      <c r="K76" s="420"/>
      <c r="L76" s="420"/>
      <c r="M76" s="420"/>
      <c r="N76" s="420"/>
      <c r="O76" s="420"/>
      <c r="P76" s="420"/>
      <c r="Q76" s="421"/>
      <c r="R76" s="154">
        <f>SUM(R75:R75)</f>
        <v>0</v>
      </c>
      <c r="S76" s="114"/>
      <c r="T76" s="114"/>
      <c r="U76" s="196"/>
      <c r="V76" s="196"/>
      <c r="W76" s="114"/>
    </row>
    <row r="77" spans="1:23" ht="34.5" customHeight="1" x14ac:dyDescent="0.3">
      <c r="A77" s="114"/>
      <c r="B77" s="464" t="s">
        <v>67</v>
      </c>
      <c r="C77" s="465"/>
      <c r="D77" s="465"/>
      <c r="E77" s="465"/>
      <c r="F77" s="465"/>
      <c r="G77" s="465"/>
      <c r="H77" s="465"/>
      <c r="I77" s="465"/>
      <c r="J77" s="465"/>
      <c r="K77" s="465"/>
      <c r="L77" s="465"/>
      <c r="M77" s="465"/>
      <c r="N77" s="465"/>
      <c r="O77" s="465"/>
      <c r="P77" s="465"/>
      <c r="Q77" s="466"/>
      <c r="R77" s="156">
        <f>SUM(R76+R72+R65+R59+R53+R47+R40+R34+R29+R24+R14)</f>
        <v>0</v>
      </c>
      <c r="S77" s="114"/>
      <c r="T77" s="79"/>
      <c r="U77" s="195"/>
      <c r="V77" s="126"/>
      <c r="W77" s="114"/>
    </row>
    <row r="78" spans="1:23" ht="34.5" customHeight="1" x14ac:dyDescent="0.3">
      <c r="A78" s="114"/>
      <c r="B78" s="114"/>
      <c r="C78" s="114"/>
      <c r="D78" s="114"/>
      <c r="E78" s="114"/>
      <c r="F78" s="114"/>
      <c r="G78" s="114"/>
      <c r="H78" s="114"/>
      <c r="I78" s="114"/>
      <c r="J78" s="114"/>
      <c r="K78" s="114"/>
      <c r="L78" s="114"/>
      <c r="M78" s="114"/>
      <c r="N78" s="114"/>
      <c r="O78" s="114"/>
      <c r="P78" s="114"/>
      <c r="Q78" s="114"/>
      <c r="R78" s="114"/>
      <c r="S78" s="114"/>
      <c r="T78" s="79" t="s">
        <v>142</v>
      </c>
      <c r="U78" s="114"/>
      <c r="V78" s="114"/>
      <c r="W78" s="114"/>
    </row>
    <row r="79" spans="1:23" x14ac:dyDescent="0.3">
      <c r="A79" s="114"/>
      <c r="B79" s="114"/>
      <c r="C79" s="114"/>
      <c r="D79" s="114"/>
      <c r="E79" s="114"/>
      <c r="F79" s="114"/>
      <c r="G79" s="114"/>
      <c r="H79" s="114"/>
      <c r="I79" s="114"/>
      <c r="J79" s="114"/>
      <c r="K79" s="114"/>
      <c r="L79" s="114"/>
      <c r="M79" s="114"/>
      <c r="N79" s="114"/>
      <c r="O79" s="114"/>
      <c r="P79" s="114"/>
      <c r="Q79" s="114"/>
      <c r="R79" s="114"/>
      <c r="S79" s="114"/>
      <c r="T79" s="114"/>
      <c r="U79" s="114"/>
      <c r="V79" s="114"/>
      <c r="W79" s="114"/>
    </row>
  </sheetData>
  <sheetProtection algorithmName="SHA-512" hashValue="el+l5KNk1mHK05/JPN/gLlfBKsgHjI4DkRAq6vU9sJ7Ifj1F0ciaMLj7/pU08stJfM2kRoxybhzB3WQFVlN87Q==" saltValue="R+9dKwmxxk4XGAezntHiOw==" spinCount="100000" sheet="1" formatCells="0" formatRows="0" insertRows="0" deleteRows="0" selectLockedCells="1"/>
  <mergeCells count="135">
    <mergeCell ref="B77:Q77"/>
    <mergeCell ref="C72:E72"/>
    <mergeCell ref="I72:Q72"/>
    <mergeCell ref="B73:Q73"/>
    <mergeCell ref="B74:Q74"/>
    <mergeCell ref="B75:Q75"/>
    <mergeCell ref="B76:Q76"/>
    <mergeCell ref="B69:H69"/>
    <mergeCell ref="N69:P69"/>
    <mergeCell ref="B70:H70"/>
    <mergeCell ref="I70:M70"/>
    <mergeCell ref="N70:P70"/>
    <mergeCell ref="C71:E71"/>
    <mergeCell ref="F71:L71"/>
    <mergeCell ref="M71:Q71"/>
    <mergeCell ref="B67:H67"/>
    <mergeCell ref="I67:M67"/>
    <mergeCell ref="N67:P67"/>
    <mergeCell ref="B68:H68"/>
    <mergeCell ref="I68:M68"/>
    <mergeCell ref="N68:P68"/>
    <mergeCell ref="B63:C63"/>
    <mergeCell ref="D63:Q63"/>
    <mergeCell ref="B64:C64"/>
    <mergeCell ref="D64:Q64"/>
    <mergeCell ref="B65:Q65"/>
    <mergeCell ref="B66:R66"/>
    <mergeCell ref="B59:P59"/>
    <mergeCell ref="B60:R60"/>
    <mergeCell ref="B61:C61"/>
    <mergeCell ref="D61:Q61"/>
    <mergeCell ref="B62:C62"/>
    <mergeCell ref="D62:Q62"/>
    <mergeCell ref="B57:C57"/>
    <mergeCell ref="D57:E57"/>
    <mergeCell ref="F57:M57"/>
    <mergeCell ref="B58:C58"/>
    <mergeCell ref="D58:E58"/>
    <mergeCell ref="F58:M58"/>
    <mergeCell ref="B55:C55"/>
    <mergeCell ref="D55:E55"/>
    <mergeCell ref="F55:M55"/>
    <mergeCell ref="B56:C56"/>
    <mergeCell ref="D56:E56"/>
    <mergeCell ref="F56:M56"/>
    <mergeCell ref="B51:C51"/>
    <mergeCell ref="D51:Q51"/>
    <mergeCell ref="B52:C52"/>
    <mergeCell ref="D52:Q52"/>
    <mergeCell ref="B53:Q53"/>
    <mergeCell ref="B54:R54"/>
    <mergeCell ref="B47:Q47"/>
    <mergeCell ref="B48:R48"/>
    <mergeCell ref="B49:C49"/>
    <mergeCell ref="D49:Q49"/>
    <mergeCell ref="B50:C50"/>
    <mergeCell ref="D50:Q50"/>
    <mergeCell ref="B45:C45"/>
    <mergeCell ref="D45:E45"/>
    <mergeCell ref="F45:M45"/>
    <mergeCell ref="B46:C46"/>
    <mergeCell ref="D46:E46"/>
    <mergeCell ref="F46:M46"/>
    <mergeCell ref="B43:C43"/>
    <mergeCell ref="D43:E43"/>
    <mergeCell ref="F43:M43"/>
    <mergeCell ref="B44:C44"/>
    <mergeCell ref="D44:E44"/>
    <mergeCell ref="F44:M44"/>
    <mergeCell ref="B39:C39"/>
    <mergeCell ref="D39:Q39"/>
    <mergeCell ref="B40:Q40"/>
    <mergeCell ref="B41:R41"/>
    <mergeCell ref="B42:C42"/>
    <mergeCell ref="D42:E42"/>
    <mergeCell ref="F42:M42"/>
    <mergeCell ref="B36:C36"/>
    <mergeCell ref="D36:Q36"/>
    <mergeCell ref="B37:C37"/>
    <mergeCell ref="D37:Q37"/>
    <mergeCell ref="B38:C38"/>
    <mergeCell ref="D38:Q38"/>
    <mergeCell ref="B32:C32"/>
    <mergeCell ref="D32:P32"/>
    <mergeCell ref="B33:C33"/>
    <mergeCell ref="D33:P33"/>
    <mergeCell ref="B34:Q34"/>
    <mergeCell ref="B35:R35"/>
    <mergeCell ref="B28:C28"/>
    <mergeCell ref="D28:G28"/>
    <mergeCell ref="H28:K28"/>
    <mergeCell ref="B29:P29"/>
    <mergeCell ref="B30:R30"/>
    <mergeCell ref="B31:C31"/>
    <mergeCell ref="D31:P31"/>
    <mergeCell ref="B24:P24"/>
    <mergeCell ref="B25:R25"/>
    <mergeCell ref="B26:C26"/>
    <mergeCell ref="D26:G26"/>
    <mergeCell ref="H26:K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U15:V15"/>
    <mergeCell ref="B16:C16"/>
    <mergeCell ref="D16:G16"/>
    <mergeCell ref="B17:C17"/>
    <mergeCell ref="D17:G17"/>
    <mergeCell ref="B11:C11"/>
    <mergeCell ref="D11:G11"/>
    <mergeCell ref="B12:C12"/>
    <mergeCell ref="D12:G12"/>
    <mergeCell ref="B13:C13"/>
    <mergeCell ref="D13:G13"/>
    <mergeCell ref="B2:R2"/>
    <mergeCell ref="B3:R3"/>
    <mergeCell ref="B5:C5"/>
    <mergeCell ref="B7:C7"/>
    <mergeCell ref="B9:R9"/>
    <mergeCell ref="B10:C10"/>
    <mergeCell ref="D10:G10"/>
    <mergeCell ref="B14:P14"/>
    <mergeCell ref="B15:R15"/>
  </mergeCells>
  <conditionalFormatting sqref="R72">
    <cfRule type="cellIs" dxfId="37" priority="1" operator="greaterThan">
      <formula>$N$70</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1200-000000000000}">
          <x14:formula1>
            <xm:f>'DROP-DOWNS'!$L$2:$L$3</xm:f>
          </x14:formula1>
          <xm:sqref>B56:C58</xm:sqref>
        </x14:dataValidation>
        <x14:dataValidation type="list" allowBlank="1" showInputMessage="1" showErrorMessage="1" xr:uid="{00000000-0002-0000-1200-000001000000}">
          <x14:formula1>
            <xm:f>'DROP-DOWNS'!$J$2:$J$3</xm:f>
          </x14:formula1>
          <xm:sqref>B43:C46</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theme="5" tint="0.39997558519241921"/>
  </sheetPr>
  <dimension ref="A1:Z80"/>
  <sheetViews>
    <sheetView showGridLines="0" topLeftCell="A61" zoomScale="80" zoomScaleNormal="8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7.85546875" style="3"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46" t="s">
        <v>115</v>
      </c>
      <c r="I11" s="246" t="s">
        <v>117</v>
      </c>
      <c r="J11" s="246" t="s">
        <v>118</v>
      </c>
      <c r="K11" s="246"/>
      <c r="L11" s="245" t="s">
        <v>48</v>
      </c>
      <c r="M11" s="245" t="s">
        <v>49</v>
      </c>
      <c r="N11" s="245" t="s">
        <v>1</v>
      </c>
      <c r="O11" s="245" t="s">
        <v>76</v>
      </c>
      <c r="P11" s="245" t="s">
        <v>4</v>
      </c>
      <c r="Q11" s="245" t="s">
        <v>119</v>
      </c>
      <c r="R11" s="245" t="s">
        <v>50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44"/>
      <c r="I14" s="244"/>
      <c r="J14" s="244"/>
      <c r="K14" s="246"/>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45" t="s">
        <v>115</v>
      </c>
      <c r="I17" s="246" t="s">
        <v>117</v>
      </c>
      <c r="J17" s="246" t="s">
        <v>118</v>
      </c>
      <c r="K17" s="170" t="s">
        <v>116</v>
      </c>
      <c r="L17" s="245" t="s">
        <v>48</v>
      </c>
      <c r="M17" s="245" t="s">
        <v>49</v>
      </c>
      <c r="N17" s="245" t="s">
        <v>1</v>
      </c>
      <c r="O17" s="245" t="s">
        <v>76</v>
      </c>
      <c r="P17" s="245" t="s">
        <v>4</v>
      </c>
      <c r="Q17" s="245" t="s">
        <v>36</v>
      </c>
      <c r="R17" s="245" t="s">
        <v>121</v>
      </c>
      <c r="S17" s="114"/>
      <c r="T17" s="114"/>
      <c r="U17" s="193" t="s">
        <v>388</v>
      </c>
      <c r="V17" s="193" t="s">
        <v>389</v>
      </c>
      <c r="W17" s="114"/>
    </row>
    <row r="18" spans="1:25" s="13" customFormat="1" ht="60" customHeight="1" x14ac:dyDescent="0.3">
      <c r="A18" s="114"/>
      <c r="B18" s="414"/>
      <c r="C18" s="415"/>
      <c r="D18" s="416"/>
      <c r="E18" s="417"/>
      <c r="F18" s="417"/>
      <c r="G18" s="418"/>
      <c r="H18" s="244"/>
      <c r="I18" s="244"/>
      <c r="J18" s="244"/>
      <c r="K18" s="244"/>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v>0</v>
      </c>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v>0</v>
      </c>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v>0</v>
      </c>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c r="U23" s="121">
        <v>0</v>
      </c>
      <c r="V23" s="126">
        <f t="shared" si="6"/>
        <v>0</v>
      </c>
      <c r="W23" s="114"/>
    </row>
    <row r="24" spans="1:25" s="13" customFormat="1" ht="60" customHeight="1" x14ac:dyDescent="0.3">
      <c r="A24" s="114"/>
      <c r="B24" s="414"/>
      <c r="C24" s="415"/>
      <c r="D24" s="416"/>
      <c r="E24" s="417"/>
      <c r="F24" s="417"/>
      <c r="G24" s="418"/>
      <c r="H24" s="244"/>
      <c r="I24" s="244"/>
      <c r="J24" s="244"/>
      <c r="K24" s="244"/>
      <c r="L24" s="121"/>
      <c r="M24" s="122"/>
      <c r="N24" s="123" t="e">
        <f t="shared" si="2"/>
        <v>#DIV/0!</v>
      </c>
      <c r="O24" s="124">
        <f t="shared" si="3"/>
        <v>0</v>
      </c>
      <c r="P24" s="125"/>
      <c r="Q24" s="129">
        <f t="shared" si="4"/>
        <v>0</v>
      </c>
      <c r="R24" s="126">
        <f t="shared" si="5"/>
        <v>0</v>
      </c>
      <c r="S24" s="114"/>
      <c r="T24" s="114" t="s">
        <v>386</v>
      </c>
      <c r="U24" s="121">
        <v>0</v>
      </c>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45" t="s">
        <v>48</v>
      </c>
      <c r="M27" s="245" t="s">
        <v>49</v>
      </c>
      <c r="N27" s="245" t="s">
        <v>1</v>
      </c>
      <c r="O27" s="245" t="s">
        <v>76</v>
      </c>
      <c r="P27" s="245" t="s">
        <v>4</v>
      </c>
      <c r="Q27" s="245" t="s">
        <v>36</v>
      </c>
      <c r="R27" s="245"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15.7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15.95" customHeight="1" x14ac:dyDescent="0.3">
      <c r="A32" s="114"/>
      <c r="B32" s="434" t="s">
        <v>78</v>
      </c>
      <c r="C32" s="434"/>
      <c r="D32" s="425" t="s">
        <v>77</v>
      </c>
      <c r="E32" s="427"/>
      <c r="F32" s="427"/>
      <c r="G32" s="427"/>
      <c r="H32" s="427"/>
      <c r="I32" s="427"/>
      <c r="J32" s="427"/>
      <c r="K32" s="427"/>
      <c r="L32" s="427"/>
      <c r="M32" s="427"/>
      <c r="N32" s="427"/>
      <c r="O32" s="427"/>
      <c r="P32" s="427"/>
      <c r="Q32" s="246"/>
      <c r="R32" s="245"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43"/>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45"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197"/>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197">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197">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197">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51"/>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45"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197">
        <v>0</v>
      </c>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ref="R57:R59" si="14">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 t="shared" si="14"/>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 t="shared" si="14"/>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51"/>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45"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197">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41"/>
      <c r="J70" s="241"/>
      <c r="K70" s="241"/>
      <c r="L70" s="241"/>
      <c r="M70" s="241"/>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40"/>
      <c r="C72" s="461"/>
      <c r="D72" s="461"/>
      <c r="E72" s="461"/>
      <c r="F72" s="461"/>
      <c r="G72" s="461"/>
      <c r="H72" s="461"/>
      <c r="I72" s="461"/>
      <c r="J72" s="461"/>
      <c r="K72" s="461"/>
      <c r="L72" s="461"/>
      <c r="M72" s="461"/>
      <c r="N72" s="461"/>
      <c r="O72" s="461"/>
      <c r="P72" s="461"/>
      <c r="Q72" s="490"/>
      <c r="R72" s="245" t="s">
        <v>55</v>
      </c>
      <c r="S72" s="114"/>
      <c r="T72" s="114"/>
      <c r="U72" s="114"/>
      <c r="V72" s="114"/>
      <c r="W72" s="114"/>
    </row>
    <row r="73" spans="1:23" x14ac:dyDescent="0.3">
      <c r="A73" s="114"/>
      <c r="B73" s="151"/>
      <c r="C73" s="486"/>
      <c r="D73" s="486"/>
      <c r="E73" s="486"/>
      <c r="F73" s="239"/>
      <c r="G73" s="239"/>
      <c r="H73" s="239"/>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42"/>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46"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V25+V35+V48+V54+V66+V77</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tZcKKjeIFD2fxtzui4KYkmMZxCRGgQUh4sz6ohvhuTn08U0nQsgWxdoBpO6+K3EvZGpCRGlff+y/0ecQqj7nOA==" saltValue="j44iAdOF8wOCEcXkTs/zUw=="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6"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3D4E1055-0D68-4908-9178-47B261BEAF4B}">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300-000000000000}">
          <x14:formula1>
            <xm:f>'IET Budget'!$Z$43:$Z$46</xm:f>
          </x14:formula1>
          <xm:sqref>B3:R3</xm:sqref>
        </x14:dataValidation>
        <x14:dataValidation type="list" allowBlank="1" showInputMessage="1" showErrorMessage="1" xr:uid="{00000000-0002-0000-1300-000001000000}">
          <x14:formula1>
            <xm:f>'DROP-DOWNS'!$L$2:$L$3</xm:f>
          </x14:formula1>
          <xm:sqref>B57:C59</xm:sqref>
        </x14:dataValidation>
        <x14:dataValidation type="list" allowBlank="1" showInputMessage="1" showErrorMessage="1" xr:uid="{00000000-0002-0000-1300-000002000000}">
          <x14:formula1>
            <xm:f>'DROP-DOWNS'!$J$2:$J$3</xm:f>
          </x14:formula1>
          <xm:sqref>B44:C47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5" tint="0.39997558519241921"/>
  </sheetPr>
  <dimension ref="A1:Z80"/>
  <sheetViews>
    <sheetView showGridLines="0" topLeftCell="A49" zoomScale="70" zoomScaleNormal="70" workbookViewId="0">
      <selection activeCell="V79" sqref="V79"/>
    </sheetView>
  </sheetViews>
  <sheetFormatPr defaultRowHeight="16.5" x14ac:dyDescent="0.3"/>
  <cols>
    <col min="1" max="1" width="3.42578125" customWidth="1"/>
    <col min="2" max="2" width="8.140625" customWidth="1"/>
    <col min="3" max="3" width="8.42578125" customWidth="1"/>
    <col min="4" max="4" width="11.85546875" customWidth="1"/>
    <col min="5" max="5" width="11.85546875" style="1" customWidth="1"/>
    <col min="6" max="6" width="11.85546875" style="12" customWidth="1"/>
    <col min="7" max="11" width="11.85546875" style="11" customWidth="1"/>
    <col min="12" max="12" width="7.85546875" style="8" customWidth="1"/>
    <col min="13" max="13" width="8.85546875" style="3" bestFit="1" customWidth="1"/>
    <col min="14" max="14" width="7.42578125" style="8" customWidth="1"/>
    <col min="15" max="15" width="10.85546875" style="7" hidden="1" customWidth="1"/>
    <col min="16" max="16" width="10.5703125" style="12" customWidth="1"/>
    <col min="17" max="17" width="10.85546875" hidden="1" customWidth="1"/>
    <col min="18" max="18" width="12.85546875" customWidth="1"/>
    <col min="19" max="19" width="3.5703125" style="46" customWidth="1"/>
    <col min="20" max="20" width="20.7109375" hidden="1" customWidth="1"/>
    <col min="21" max="21" width="14.7109375" customWidth="1"/>
    <col min="22" max="22" width="16.7109375" customWidth="1"/>
    <col min="23" max="23" width="4.28515625" customWidth="1"/>
    <col min="25" max="26" width="0" hidden="1" customWidth="1"/>
  </cols>
  <sheetData>
    <row r="1" spans="1:24" x14ac:dyDescent="0.3">
      <c r="A1" s="114"/>
      <c r="B1" s="114"/>
      <c r="C1" s="114"/>
      <c r="D1" s="114"/>
      <c r="E1" s="114"/>
      <c r="F1" s="114"/>
      <c r="G1" s="114"/>
      <c r="H1" s="114"/>
      <c r="I1" s="114"/>
      <c r="J1" s="114"/>
      <c r="K1" s="114"/>
      <c r="L1" s="114"/>
      <c r="M1" s="114"/>
      <c r="N1" s="114"/>
      <c r="O1" s="114"/>
      <c r="P1" s="114"/>
      <c r="Q1" s="114"/>
      <c r="R1" s="114"/>
      <c r="S1" s="114"/>
      <c r="T1" s="114"/>
      <c r="U1" s="114"/>
      <c r="V1" s="114"/>
      <c r="W1" s="114"/>
    </row>
    <row r="2" spans="1:24" ht="29.45" customHeight="1" x14ac:dyDescent="0.3">
      <c r="A2" s="114"/>
      <c r="B2" s="467">
        <f>Cover!C5</f>
        <v>0</v>
      </c>
      <c r="C2" s="468"/>
      <c r="D2" s="468"/>
      <c r="E2" s="468"/>
      <c r="F2" s="468"/>
      <c r="G2" s="468"/>
      <c r="H2" s="468"/>
      <c r="I2" s="468"/>
      <c r="J2" s="468"/>
      <c r="K2" s="468"/>
      <c r="L2" s="468"/>
      <c r="M2" s="468"/>
      <c r="N2" s="468"/>
      <c r="O2" s="468"/>
      <c r="P2" s="468"/>
      <c r="Q2" s="468"/>
      <c r="R2" s="469"/>
      <c r="S2" s="114"/>
      <c r="T2" s="114"/>
      <c r="U2" s="114"/>
      <c r="V2" s="114"/>
      <c r="W2" s="114"/>
    </row>
    <row r="3" spans="1:24" ht="29.45" customHeight="1" x14ac:dyDescent="0.3">
      <c r="A3" s="114"/>
      <c r="B3" s="540" t="s">
        <v>384</v>
      </c>
      <c r="C3" s="541"/>
      <c r="D3" s="541"/>
      <c r="E3" s="541"/>
      <c r="F3" s="541"/>
      <c r="G3" s="541"/>
      <c r="H3" s="541"/>
      <c r="I3" s="541"/>
      <c r="J3" s="541"/>
      <c r="K3" s="541"/>
      <c r="L3" s="541"/>
      <c r="M3" s="541"/>
      <c r="N3" s="541"/>
      <c r="O3" s="541"/>
      <c r="P3" s="541"/>
      <c r="Q3" s="541"/>
      <c r="R3" s="542"/>
      <c r="S3" s="114"/>
      <c r="T3" s="114"/>
      <c r="U3" s="114"/>
      <c r="V3" s="114"/>
      <c r="W3" s="114"/>
    </row>
    <row r="4" spans="1:24" ht="29.45" customHeight="1" x14ac:dyDescent="0.3">
      <c r="A4" s="114"/>
      <c r="B4" s="407" t="s">
        <v>395</v>
      </c>
      <c r="C4" s="408"/>
      <c r="D4" s="408"/>
      <c r="E4" s="408"/>
      <c r="F4" s="408"/>
      <c r="G4" s="408"/>
      <c r="H4" s="408"/>
      <c r="I4" s="408"/>
      <c r="J4" s="408"/>
      <c r="K4" s="408"/>
      <c r="L4" s="408"/>
      <c r="M4" s="408"/>
      <c r="N4" s="408"/>
      <c r="O4" s="408"/>
      <c r="P4" s="408"/>
      <c r="Q4" s="408"/>
      <c r="R4" s="409"/>
      <c r="S4" s="114"/>
      <c r="T4" s="114"/>
      <c r="U4" s="114"/>
      <c r="V4" s="114"/>
      <c r="W4" s="114"/>
    </row>
    <row r="5" spans="1:24" ht="8.25" customHeight="1" x14ac:dyDescent="0.3">
      <c r="A5" s="114"/>
      <c r="B5" s="114"/>
      <c r="C5" s="114"/>
      <c r="D5" s="114"/>
      <c r="E5" s="114"/>
      <c r="F5" s="114"/>
      <c r="G5" s="114"/>
      <c r="H5" s="114"/>
      <c r="I5" s="114"/>
      <c r="J5" s="114"/>
      <c r="K5" s="114"/>
      <c r="L5" s="114"/>
      <c r="M5" s="114"/>
      <c r="N5" s="114"/>
      <c r="O5" s="114"/>
      <c r="P5" s="114"/>
      <c r="Q5" s="114"/>
      <c r="R5" s="114"/>
      <c r="S5" s="114"/>
      <c r="T5" s="114"/>
      <c r="U5" s="114"/>
      <c r="V5" s="114"/>
      <c r="W5" s="114"/>
    </row>
    <row r="6" spans="1:24" ht="21" customHeight="1" x14ac:dyDescent="0.3">
      <c r="A6" s="114"/>
      <c r="B6" s="499" t="s">
        <v>383</v>
      </c>
      <c r="C6" s="499"/>
      <c r="D6" s="113"/>
      <c r="E6" s="114"/>
      <c r="F6" s="114"/>
      <c r="G6" s="114"/>
      <c r="H6" s="114"/>
      <c r="I6" s="114"/>
      <c r="J6" s="114"/>
      <c r="K6" s="114"/>
      <c r="L6" s="114"/>
      <c r="M6" s="114"/>
      <c r="N6" s="114"/>
      <c r="O6" s="114"/>
      <c r="P6" s="114"/>
      <c r="Q6" s="114"/>
      <c r="R6" s="114"/>
      <c r="S6" s="114"/>
      <c r="T6" s="114"/>
      <c r="U6" s="114"/>
      <c r="V6" s="114"/>
      <c r="W6" s="114"/>
    </row>
    <row r="7" spans="1:24" ht="8.25" customHeight="1" x14ac:dyDescent="0.3">
      <c r="A7" s="114"/>
      <c r="B7" s="114"/>
      <c r="C7" s="114"/>
      <c r="D7" s="114"/>
      <c r="E7" s="114"/>
      <c r="F7" s="114"/>
      <c r="G7" s="114"/>
      <c r="H7" s="114"/>
      <c r="I7" s="114"/>
      <c r="J7" s="114"/>
      <c r="K7" s="114"/>
      <c r="L7" s="114"/>
      <c r="M7" s="114"/>
      <c r="N7" s="114"/>
      <c r="O7" s="114"/>
      <c r="P7" s="114"/>
      <c r="Q7" s="114"/>
      <c r="R7" s="114"/>
      <c r="S7" s="114"/>
      <c r="T7" s="114"/>
      <c r="U7" s="114"/>
      <c r="V7" s="114"/>
      <c r="W7" s="114"/>
    </row>
    <row r="8" spans="1:24" x14ac:dyDescent="0.3">
      <c r="A8" s="114"/>
      <c r="B8" s="410" t="s">
        <v>120</v>
      </c>
      <c r="C8" s="410"/>
      <c r="D8" s="275"/>
      <c r="E8" s="114"/>
      <c r="F8" s="114"/>
      <c r="G8" s="114"/>
      <c r="H8" s="114"/>
      <c r="I8" s="114"/>
      <c r="J8" s="114"/>
      <c r="K8" s="114"/>
      <c r="L8" s="114"/>
      <c r="M8" s="114"/>
      <c r="N8" s="114"/>
      <c r="O8" s="114"/>
      <c r="P8" s="114"/>
      <c r="Q8" s="114"/>
      <c r="R8" s="114"/>
      <c r="S8" s="114"/>
      <c r="T8" s="114"/>
      <c r="U8" s="114"/>
      <c r="V8" s="114"/>
      <c r="W8" s="114"/>
    </row>
    <row r="9" spans="1:24" ht="9" customHeight="1" x14ac:dyDescent="0.3">
      <c r="A9" s="114"/>
      <c r="B9" s="114"/>
      <c r="C9" s="114"/>
      <c r="D9" s="114"/>
      <c r="E9" s="114"/>
      <c r="F9" s="114"/>
      <c r="G9" s="114"/>
      <c r="H9" s="114"/>
      <c r="I9" s="114"/>
      <c r="J9" s="114"/>
      <c r="K9" s="114"/>
      <c r="L9" s="114"/>
      <c r="M9" s="114"/>
      <c r="N9" s="114"/>
      <c r="O9" s="114"/>
      <c r="P9" s="114"/>
      <c r="Q9" s="114"/>
      <c r="R9" s="114"/>
      <c r="S9" s="114"/>
      <c r="T9" s="114"/>
      <c r="U9" s="114"/>
      <c r="V9" s="114"/>
      <c r="W9" s="114"/>
    </row>
    <row r="10" spans="1:24" ht="15.75" customHeight="1" x14ac:dyDescent="0.3">
      <c r="A10" s="114"/>
      <c r="B10" s="411" t="s">
        <v>45</v>
      </c>
      <c r="C10" s="412"/>
      <c r="D10" s="412"/>
      <c r="E10" s="412"/>
      <c r="F10" s="412"/>
      <c r="G10" s="412"/>
      <c r="H10" s="412"/>
      <c r="I10" s="412"/>
      <c r="J10" s="412"/>
      <c r="K10" s="412"/>
      <c r="L10" s="412"/>
      <c r="M10" s="412"/>
      <c r="N10" s="412"/>
      <c r="O10" s="412"/>
      <c r="P10" s="412"/>
      <c r="Q10" s="412"/>
      <c r="R10" s="413"/>
      <c r="S10" s="114"/>
      <c r="T10" s="114"/>
      <c r="U10" s="114"/>
      <c r="V10" s="114"/>
      <c r="W10" s="114"/>
    </row>
    <row r="11" spans="1:24" ht="54" customHeight="1" x14ac:dyDescent="0.3">
      <c r="A11" s="114"/>
      <c r="B11" s="425" t="s">
        <v>46</v>
      </c>
      <c r="C11" s="426"/>
      <c r="D11" s="425" t="s">
        <v>47</v>
      </c>
      <c r="E11" s="427"/>
      <c r="F11" s="427"/>
      <c r="G11" s="426"/>
      <c r="H11" s="246" t="s">
        <v>115</v>
      </c>
      <c r="I11" s="246" t="s">
        <v>117</v>
      </c>
      <c r="J11" s="246" t="s">
        <v>118</v>
      </c>
      <c r="K11" s="246"/>
      <c r="L11" s="245" t="s">
        <v>48</v>
      </c>
      <c r="M11" s="245" t="s">
        <v>49</v>
      </c>
      <c r="N11" s="245" t="s">
        <v>1</v>
      </c>
      <c r="O11" s="245" t="s">
        <v>76</v>
      </c>
      <c r="P11" s="245" t="s">
        <v>4</v>
      </c>
      <c r="Q11" s="245" t="s">
        <v>119</v>
      </c>
      <c r="R11" s="245" t="s">
        <v>50</v>
      </c>
      <c r="S11" s="114"/>
      <c r="T11" s="114"/>
      <c r="U11" s="114"/>
      <c r="V11" s="114"/>
      <c r="W11" s="114"/>
    </row>
    <row r="12" spans="1:24" s="13" customFormat="1" ht="78.599999999999994" customHeight="1" x14ac:dyDescent="0.3">
      <c r="A12" s="114"/>
      <c r="B12" s="414"/>
      <c r="C12" s="415"/>
      <c r="D12" s="416"/>
      <c r="E12" s="417"/>
      <c r="F12" s="417"/>
      <c r="G12" s="418"/>
      <c r="H12" s="244"/>
      <c r="I12" s="244"/>
      <c r="J12" s="244"/>
      <c r="K12" s="246"/>
      <c r="L12" s="121"/>
      <c r="M12" s="122"/>
      <c r="N12" s="123" t="e">
        <f>L12/$D$8</f>
        <v>#DIV/0!</v>
      </c>
      <c r="O12" s="124">
        <f>L12*M12</f>
        <v>0</v>
      </c>
      <c r="P12" s="125"/>
      <c r="Q12" s="124">
        <f>O12*P12</f>
        <v>0</v>
      </c>
      <c r="R12" s="126">
        <f>ROUND(O12,0)</f>
        <v>0</v>
      </c>
      <c r="S12" s="114"/>
      <c r="T12" s="114"/>
      <c r="U12" s="114"/>
      <c r="V12" s="114"/>
      <c r="W12" s="114"/>
    </row>
    <row r="13" spans="1:24" s="13" customFormat="1" ht="78.599999999999994" customHeight="1" x14ac:dyDescent="0.3">
      <c r="A13" s="114"/>
      <c r="B13" s="414"/>
      <c r="C13" s="415"/>
      <c r="D13" s="416"/>
      <c r="E13" s="417"/>
      <c r="F13" s="417"/>
      <c r="G13" s="418"/>
      <c r="H13" s="244"/>
      <c r="I13" s="244"/>
      <c r="J13" s="244"/>
      <c r="K13" s="246"/>
      <c r="L13" s="121"/>
      <c r="M13" s="122"/>
      <c r="N13" s="123" t="e">
        <f t="shared" ref="N13:N14" si="0">L13/$D$8</f>
        <v>#DIV/0!</v>
      </c>
      <c r="O13" s="124">
        <f>L13*M13</f>
        <v>0</v>
      </c>
      <c r="P13" s="125"/>
      <c r="Q13" s="124">
        <f>O13*P13</f>
        <v>0</v>
      </c>
      <c r="R13" s="126">
        <f t="shared" ref="R13:R14" si="1">ROUND(O13,0)</f>
        <v>0</v>
      </c>
      <c r="S13" s="114"/>
      <c r="T13" s="114"/>
      <c r="U13" s="114"/>
      <c r="V13" s="114"/>
      <c r="W13" s="114"/>
    </row>
    <row r="14" spans="1:24" s="13" customFormat="1" ht="78.599999999999994" customHeight="1" x14ac:dyDescent="0.3">
      <c r="A14" s="114"/>
      <c r="B14" s="414"/>
      <c r="C14" s="415"/>
      <c r="D14" s="416"/>
      <c r="E14" s="417"/>
      <c r="F14" s="417"/>
      <c r="G14" s="418"/>
      <c r="H14" s="244"/>
      <c r="I14" s="244"/>
      <c r="J14" s="244"/>
      <c r="K14" s="246"/>
      <c r="L14" s="121"/>
      <c r="M14" s="122"/>
      <c r="N14" s="123" t="e">
        <f t="shared" si="0"/>
        <v>#DIV/0!</v>
      </c>
      <c r="O14" s="124">
        <f>L14*M14</f>
        <v>0</v>
      </c>
      <c r="P14" s="125"/>
      <c r="Q14" s="124">
        <f>O14*P14</f>
        <v>0</v>
      </c>
      <c r="R14" s="126">
        <f t="shared" si="1"/>
        <v>0</v>
      </c>
      <c r="S14" s="114"/>
      <c r="T14" s="114" t="s">
        <v>386</v>
      </c>
      <c r="U14" s="114"/>
      <c r="V14" s="114"/>
      <c r="W14" s="114"/>
    </row>
    <row r="15" spans="1:24" ht="18.600000000000001" customHeight="1" x14ac:dyDescent="0.3">
      <c r="A15" s="114"/>
      <c r="B15" s="419" t="s">
        <v>363</v>
      </c>
      <c r="C15" s="420"/>
      <c r="D15" s="420"/>
      <c r="E15" s="420"/>
      <c r="F15" s="420"/>
      <c r="G15" s="420"/>
      <c r="H15" s="420"/>
      <c r="I15" s="420"/>
      <c r="J15" s="420"/>
      <c r="K15" s="420"/>
      <c r="L15" s="420"/>
      <c r="M15" s="420"/>
      <c r="N15" s="420"/>
      <c r="O15" s="420"/>
      <c r="P15" s="421"/>
      <c r="Q15" s="116">
        <f>SUM(Q12:Q14)</f>
        <v>0</v>
      </c>
      <c r="R15" s="128">
        <f>SUM(R12:R14)</f>
        <v>0</v>
      </c>
      <c r="S15" s="114"/>
      <c r="T15" s="114">
        <f>R15+Q15</f>
        <v>0</v>
      </c>
      <c r="U15" s="114"/>
      <c r="V15" s="114"/>
      <c r="W15" s="114"/>
      <c r="X15" s="191"/>
    </row>
    <row r="16" spans="1:24" ht="15.75" customHeight="1" x14ac:dyDescent="0.3">
      <c r="A16" s="114"/>
      <c r="B16" s="411" t="s">
        <v>51</v>
      </c>
      <c r="C16" s="412"/>
      <c r="D16" s="412"/>
      <c r="E16" s="412"/>
      <c r="F16" s="412"/>
      <c r="G16" s="412"/>
      <c r="H16" s="412"/>
      <c r="I16" s="412"/>
      <c r="J16" s="412"/>
      <c r="K16" s="412"/>
      <c r="L16" s="412"/>
      <c r="M16" s="412"/>
      <c r="N16" s="412"/>
      <c r="O16" s="412"/>
      <c r="P16" s="412"/>
      <c r="Q16" s="412"/>
      <c r="R16" s="413"/>
      <c r="S16" s="114"/>
      <c r="T16" s="114"/>
      <c r="U16" s="538"/>
      <c r="V16" s="538"/>
      <c r="W16" s="114"/>
    </row>
    <row r="17" spans="1:25" ht="66" customHeight="1" x14ac:dyDescent="0.3">
      <c r="A17" s="114"/>
      <c r="B17" s="425" t="s">
        <v>46</v>
      </c>
      <c r="C17" s="426"/>
      <c r="D17" s="422" t="s">
        <v>52</v>
      </c>
      <c r="E17" s="423"/>
      <c r="F17" s="423"/>
      <c r="G17" s="424"/>
      <c r="H17" s="245" t="s">
        <v>115</v>
      </c>
      <c r="I17" s="246" t="s">
        <v>117</v>
      </c>
      <c r="J17" s="246" t="s">
        <v>118</v>
      </c>
      <c r="K17" s="170" t="s">
        <v>116</v>
      </c>
      <c r="L17" s="245" t="s">
        <v>48</v>
      </c>
      <c r="M17" s="245" t="s">
        <v>49</v>
      </c>
      <c r="N17" s="245" t="s">
        <v>1</v>
      </c>
      <c r="O17" s="245" t="s">
        <v>76</v>
      </c>
      <c r="P17" s="245" t="s">
        <v>4</v>
      </c>
      <c r="Q17" s="245" t="s">
        <v>36</v>
      </c>
      <c r="R17" s="245" t="s">
        <v>121</v>
      </c>
      <c r="S17" s="114"/>
      <c r="T17" s="114"/>
      <c r="U17" s="193" t="s">
        <v>388</v>
      </c>
      <c r="V17" s="193" t="s">
        <v>389</v>
      </c>
      <c r="W17" s="114"/>
    </row>
    <row r="18" spans="1:25" s="13" customFormat="1" ht="60" customHeight="1" x14ac:dyDescent="0.3">
      <c r="A18" s="114"/>
      <c r="B18" s="414"/>
      <c r="C18" s="415"/>
      <c r="D18" s="416"/>
      <c r="E18" s="417"/>
      <c r="F18" s="417"/>
      <c r="G18" s="418"/>
      <c r="H18" s="244"/>
      <c r="I18" s="244"/>
      <c r="J18" s="244"/>
      <c r="K18" s="244"/>
      <c r="L18" s="121"/>
      <c r="M18" s="122"/>
      <c r="N18" s="123" t="e">
        <f t="shared" ref="N18:N24" si="2">L18/$D$8</f>
        <v>#DIV/0!</v>
      </c>
      <c r="O18" s="124">
        <f t="shared" ref="O18:O24" si="3">L18*M18</f>
        <v>0</v>
      </c>
      <c r="P18" s="125"/>
      <c r="Q18" s="129">
        <f t="shared" ref="Q18:Q24" si="4">O18*P18</f>
        <v>0</v>
      </c>
      <c r="R18" s="126">
        <f t="shared" ref="R18:R24" si="5">ROUND(O18,0)</f>
        <v>0</v>
      </c>
      <c r="S18" s="114"/>
      <c r="T18" s="114"/>
      <c r="U18" s="121"/>
      <c r="V18" s="126">
        <f t="shared" ref="V18:V24" si="6">((M18)+((M18*P18)))*U18</f>
        <v>0</v>
      </c>
      <c r="W18" s="114"/>
    </row>
    <row r="19" spans="1:25" s="13" customFormat="1" ht="60" customHeight="1" x14ac:dyDescent="0.3">
      <c r="A19" s="114"/>
      <c r="B19" s="414"/>
      <c r="C19" s="415"/>
      <c r="D19" s="416"/>
      <c r="E19" s="417"/>
      <c r="F19" s="417"/>
      <c r="G19" s="418"/>
      <c r="H19" s="244"/>
      <c r="I19" s="244"/>
      <c r="J19" s="244"/>
      <c r="K19" s="244"/>
      <c r="L19" s="121"/>
      <c r="M19" s="122"/>
      <c r="N19" s="123" t="e">
        <f t="shared" si="2"/>
        <v>#DIV/0!</v>
      </c>
      <c r="O19" s="124">
        <f t="shared" si="3"/>
        <v>0</v>
      </c>
      <c r="P19" s="125"/>
      <c r="Q19" s="129">
        <f t="shared" si="4"/>
        <v>0</v>
      </c>
      <c r="R19" s="126">
        <f t="shared" si="5"/>
        <v>0</v>
      </c>
      <c r="S19" s="114"/>
      <c r="T19" s="114"/>
      <c r="U19" s="121"/>
      <c r="V19" s="126">
        <f t="shared" si="6"/>
        <v>0</v>
      </c>
      <c r="W19" s="114"/>
    </row>
    <row r="20" spans="1:25" s="13" customFormat="1" ht="60" customHeight="1" x14ac:dyDescent="0.3">
      <c r="A20" s="114"/>
      <c r="B20" s="414"/>
      <c r="C20" s="415"/>
      <c r="D20" s="416"/>
      <c r="E20" s="417"/>
      <c r="F20" s="417"/>
      <c r="G20" s="418"/>
      <c r="H20" s="244"/>
      <c r="I20" s="244"/>
      <c r="J20" s="244"/>
      <c r="K20" s="244"/>
      <c r="L20" s="121"/>
      <c r="M20" s="122"/>
      <c r="N20" s="123" t="e">
        <f t="shared" si="2"/>
        <v>#DIV/0!</v>
      </c>
      <c r="O20" s="124">
        <f t="shared" si="3"/>
        <v>0</v>
      </c>
      <c r="P20" s="125"/>
      <c r="Q20" s="129">
        <f t="shared" si="4"/>
        <v>0</v>
      </c>
      <c r="R20" s="126">
        <f t="shared" si="5"/>
        <v>0</v>
      </c>
      <c r="S20" s="114"/>
      <c r="T20" s="114"/>
      <c r="U20" s="121"/>
      <c r="V20" s="126">
        <f t="shared" si="6"/>
        <v>0</v>
      </c>
      <c r="W20" s="114"/>
    </row>
    <row r="21" spans="1:25" s="13" customFormat="1" ht="60" customHeight="1" x14ac:dyDescent="0.3">
      <c r="A21" s="114"/>
      <c r="B21" s="414"/>
      <c r="C21" s="415"/>
      <c r="D21" s="416"/>
      <c r="E21" s="417"/>
      <c r="F21" s="417"/>
      <c r="G21" s="418"/>
      <c r="H21" s="244"/>
      <c r="I21" s="244"/>
      <c r="J21" s="244"/>
      <c r="K21" s="244"/>
      <c r="L21" s="121"/>
      <c r="M21" s="122"/>
      <c r="N21" s="123" t="e">
        <f t="shared" si="2"/>
        <v>#DIV/0!</v>
      </c>
      <c r="O21" s="124">
        <f t="shared" si="3"/>
        <v>0</v>
      </c>
      <c r="P21" s="125"/>
      <c r="Q21" s="129">
        <f t="shared" si="4"/>
        <v>0</v>
      </c>
      <c r="R21" s="126">
        <f t="shared" si="5"/>
        <v>0</v>
      </c>
      <c r="S21" s="114"/>
      <c r="T21" s="114"/>
      <c r="U21" s="121"/>
      <c r="V21" s="126">
        <f t="shared" si="6"/>
        <v>0</v>
      </c>
      <c r="W21" s="114"/>
    </row>
    <row r="22" spans="1:25" s="13" customFormat="1" ht="60" customHeight="1" x14ac:dyDescent="0.3">
      <c r="A22" s="114"/>
      <c r="B22" s="414"/>
      <c r="C22" s="415"/>
      <c r="D22" s="416"/>
      <c r="E22" s="417"/>
      <c r="F22" s="417"/>
      <c r="G22" s="418"/>
      <c r="H22" s="244"/>
      <c r="I22" s="244"/>
      <c r="J22" s="244"/>
      <c r="K22" s="244"/>
      <c r="L22" s="121"/>
      <c r="M22" s="122"/>
      <c r="N22" s="123" t="e">
        <f t="shared" si="2"/>
        <v>#DIV/0!</v>
      </c>
      <c r="O22" s="124">
        <f t="shared" si="3"/>
        <v>0</v>
      </c>
      <c r="P22" s="125"/>
      <c r="Q22" s="129">
        <f t="shared" si="4"/>
        <v>0</v>
      </c>
      <c r="R22" s="126">
        <f t="shared" si="5"/>
        <v>0</v>
      </c>
      <c r="S22" s="114"/>
      <c r="T22" s="114"/>
      <c r="U22" s="121"/>
      <c r="V22" s="126">
        <f t="shared" si="6"/>
        <v>0</v>
      </c>
      <c r="W22" s="114"/>
    </row>
    <row r="23" spans="1:25" s="13" customFormat="1" ht="60" customHeight="1" x14ac:dyDescent="0.3">
      <c r="A23" s="114"/>
      <c r="B23" s="414"/>
      <c r="C23" s="415"/>
      <c r="D23" s="416"/>
      <c r="E23" s="417"/>
      <c r="F23" s="417"/>
      <c r="G23" s="418"/>
      <c r="H23" s="244"/>
      <c r="I23" s="244"/>
      <c r="J23" s="244"/>
      <c r="K23" s="244"/>
      <c r="L23" s="121"/>
      <c r="M23" s="122"/>
      <c r="N23" s="123" t="e">
        <f t="shared" si="2"/>
        <v>#DIV/0!</v>
      </c>
      <c r="O23" s="124">
        <f t="shared" si="3"/>
        <v>0</v>
      </c>
      <c r="P23" s="125"/>
      <c r="Q23" s="129">
        <f t="shared" si="4"/>
        <v>0</v>
      </c>
      <c r="R23" s="126">
        <f t="shared" si="5"/>
        <v>0</v>
      </c>
      <c r="S23" s="114"/>
      <c r="T23" s="114"/>
      <c r="U23" s="121"/>
      <c r="V23" s="126">
        <f t="shared" si="6"/>
        <v>0</v>
      </c>
      <c r="W23" s="114"/>
    </row>
    <row r="24" spans="1:25" s="13" customFormat="1" ht="60" customHeight="1" x14ac:dyDescent="0.3">
      <c r="A24" s="114"/>
      <c r="B24" s="414"/>
      <c r="C24" s="415"/>
      <c r="D24" s="416"/>
      <c r="E24" s="417"/>
      <c r="F24" s="417"/>
      <c r="G24" s="418"/>
      <c r="H24" s="244"/>
      <c r="I24" s="244"/>
      <c r="J24" s="244"/>
      <c r="K24" s="244"/>
      <c r="L24" s="121"/>
      <c r="M24" s="122"/>
      <c r="N24" s="123" t="e">
        <f t="shared" si="2"/>
        <v>#DIV/0!</v>
      </c>
      <c r="O24" s="124">
        <f t="shared" si="3"/>
        <v>0</v>
      </c>
      <c r="P24" s="125"/>
      <c r="Q24" s="129">
        <f t="shared" si="4"/>
        <v>0</v>
      </c>
      <c r="R24" s="126">
        <f t="shared" si="5"/>
        <v>0</v>
      </c>
      <c r="S24" s="114"/>
      <c r="T24" s="114" t="s">
        <v>386</v>
      </c>
      <c r="U24" s="121"/>
      <c r="V24" s="126">
        <f t="shared" si="6"/>
        <v>0</v>
      </c>
      <c r="W24" s="114"/>
    </row>
    <row r="25" spans="1:25" ht="18.600000000000001" customHeight="1" x14ac:dyDescent="0.3">
      <c r="A25" s="114"/>
      <c r="B25" s="419" t="s">
        <v>364</v>
      </c>
      <c r="C25" s="420"/>
      <c r="D25" s="420"/>
      <c r="E25" s="420"/>
      <c r="F25" s="420"/>
      <c r="G25" s="420"/>
      <c r="H25" s="420"/>
      <c r="I25" s="420"/>
      <c r="J25" s="420"/>
      <c r="K25" s="420"/>
      <c r="L25" s="420"/>
      <c r="M25" s="420"/>
      <c r="N25" s="420"/>
      <c r="O25" s="420"/>
      <c r="P25" s="421"/>
      <c r="Q25" s="117">
        <f>SUM(Q18:Q24)</f>
        <v>0</v>
      </c>
      <c r="R25" s="128">
        <f>SUM(R18:R24)</f>
        <v>0</v>
      </c>
      <c r="S25" s="114"/>
      <c r="T25" s="114">
        <f>R25+Q25</f>
        <v>0</v>
      </c>
      <c r="U25" s="193"/>
      <c r="V25" s="128">
        <f>SUM(V18:V24)</f>
        <v>0</v>
      </c>
      <c r="W25" s="114"/>
      <c r="X25" s="191"/>
    </row>
    <row r="26" spans="1:25" ht="15.75" customHeight="1" x14ac:dyDescent="0.3">
      <c r="A26" s="114"/>
      <c r="B26" s="404" t="s">
        <v>53</v>
      </c>
      <c r="C26" s="405"/>
      <c r="D26" s="405"/>
      <c r="E26" s="405"/>
      <c r="F26" s="405"/>
      <c r="G26" s="405"/>
      <c r="H26" s="405"/>
      <c r="I26" s="405"/>
      <c r="J26" s="405"/>
      <c r="K26" s="405"/>
      <c r="L26" s="405"/>
      <c r="M26" s="405"/>
      <c r="N26" s="405"/>
      <c r="O26" s="405"/>
      <c r="P26" s="405"/>
      <c r="Q26" s="405"/>
      <c r="R26" s="406"/>
      <c r="S26" s="114"/>
      <c r="T26" s="114"/>
      <c r="U26" s="114"/>
      <c r="V26" s="114"/>
      <c r="W26" s="114"/>
    </row>
    <row r="27" spans="1:25" ht="49.5" customHeight="1" x14ac:dyDescent="0.3">
      <c r="A27" s="114"/>
      <c r="B27" s="425" t="s">
        <v>46</v>
      </c>
      <c r="C27" s="426"/>
      <c r="D27" s="425" t="s">
        <v>47</v>
      </c>
      <c r="E27" s="427"/>
      <c r="F27" s="427"/>
      <c r="G27" s="427"/>
      <c r="H27" s="425"/>
      <c r="I27" s="427"/>
      <c r="J27" s="427"/>
      <c r="K27" s="426"/>
      <c r="L27" s="245" t="s">
        <v>48</v>
      </c>
      <c r="M27" s="245" t="s">
        <v>49</v>
      </c>
      <c r="N27" s="245" t="s">
        <v>1</v>
      </c>
      <c r="O27" s="245" t="s">
        <v>76</v>
      </c>
      <c r="P27" s="245" t="s">
        <v>4</v>
      </c>
      <c r="Q27" s="245" t="s">
        <v>36</v>
      </c>
      <c r="R27" s="245" t="s">
        <v>50</v>
      </c>
      <c r="S27" s="114"/>
      <c r="T27" s="114"/>
      <c r="U27" s="114"/>
      <c r="V27" s="114"/>
      <c r="W27" s="114"/>
      <c r="Y27" s="13"/>
    </row>
    <row r="28" spans="1:25" s="13" customFormat="1" ht="60" customHeight="1" x14ac:dyDescent="0.3">
      <c r="A28" s="114"/>
      <c r="B28" s="416"/>
      <c r="C28" s="418"/>
      <c r="D28" s="416"/>
      <c r="E28" s="417"/>
      <c r="F28" s="417"/>
      <c r="G28" s="418"/>
      <c r="H28" s="435"/>
      <c r="I28" s="436"/>
      <c r="J28" s="436"/>
      <c r="K28" s="437"/>
      <c r="L28" s="131"/>
      <c r="M28" s="132"/>
      <c r="N28" s="123" t="e">
        <f t="shared" ref="N28:N29" si="7">L28/$D$8</f>
        <v>#DIV/0!</v>
      </c>
      <c r="O28" s="124">
        <f t="shared" ref="O28:O29" si="8">L28*M28</f>
        <v>0</v>
      </c>
      <c r="P28" s="133"/>
      <c r="Q28" s="129">
        <f t="shared" ref="Q28:Q29" si="9">O28*P28</f>
        <v>0</v>
      </c>
      <c r="R28" s="126">
        <f t="shared" ref="R28:R29" si="10">ROUND(O28,0)</f>
        <v>0</v>
      </c>
      <c r="S28" s="114"/>
      <c r="T28" s="114"/>
      <c r="U28" s="114"/>
      <c r="V28" s="114"/>
      <c r="W28" s="114"/>
    </row>
    <row r="29" spans="1:25" s="13" customFormat="1" ht="60" customHeight="1" x14ac:dyDescent="0.3">
      <c r="A29" s="114"/>
      <c r="B29" s="416"/>
      <c r="C29" s="418"/>
      <c r="D29" s="416"/>
      <c r="E29" s="417"/>
      <c r="F29" s="417"/>
      <c r="G29" s="418"/>
      <c r="H29" s="435"/>
      <c r="I29" s="436"/>
      <c r="J29" s="436"/>
      <c r="K29" s="437"/>
      <c r="L29" s="131"/>
      <c r="M29" s="132"/>
      <c r="N29" s="123" t="e">
        <f t="shared" si="7"/>
        <v>#DIV/0!</v>
      </c>
      <c r="O29" s="124">
        <f t="shared" si="8"/>
        <v>0</v>
      </c>
      <c r="P29" s="133"/>
      <c r="Q29" s="129">
        <f t="shared" si="9"/>
        <v>0</v>
      </c>
      <c r="R29" s="126">
        <f t="shared" si="10"/>
        <v>0</v>
      </c>
      <c r="S29" s="114"/>
      <c r="T29" s="114" t="s">
        <v>386</v>
      </c>
      <c r="U29" s="114"/>
      <c r="V29" s="114"/>
      <c r="W29" s="114"/>
    </row>
    <row r="30" spans="1:25" ht="18.600000000000001" customHeight="1" x14ac:dyDescent="0.3">
      <c r="A30" s="114"/>
      <c r="B30" s="431" t="s">
        <v>86</v>
      </c>
      <c r="C30" s="432"/>
      <c r="D30" s="432"/>
      <c r="E30" s="432"/>
      <c r="F30" s="432"/>
      <c r="G30" s="432"/>
      <c r="H30" s="432"/>
      <c r="I30" s="432"/>
      <c r="J30" s="432"/>
      <c r="K30" s="432"/>
      <c r="L30" s="432"/>
      <c r="M30" s="432"/>
      <c r="N30" s="432"/>
      <c r="O30" s="432"/>
      <c r="P30" s="433"/>
      <c r="Q30" s="130">
        <f>SUM(Q28:Q29)</f>
        <v>0</v>
      </c>
      <c r="R30" s="134">
        <f>SUM(R28:R29)</f>
        <v>0</v>
      </c>
      <c r="S30" s="114"/>
      <c r="T30" s="114">
        <f>R30+Q30</f>
        <v>0</v>
      </c>
      <c r="U30" s="114"/>
      <c r="V30" s="114"/>
      <c r="W30" s="114"/>
      <c r="X30" s="191"/>
    </row>
    <row r="31" spans="1:25" ht="23.25" customHeight="1" x14ac:dyDescent="0.3">
      <c r="A31" s="114"/>
      <c r="B31" s="404" t="s">
        <v>68</v>
      </c>
      <c r="C31" s="405"/>
      <c r="D31" s="405"/>
      <c r="E31" s="405"/>
      <c r="F31" s="405"/>
      <c r="G31" s="405"/>
      <c r="H31" s="405"/>
      <c r="I31" s="405"/>
      <c r="J31" s="405"/>
      <c r="K31" s="405"/>
      <c r="L31" s="405"/>
      <c r="M31" s="405"/>
      <c r="N31" s="405"/>
      <c r="O31" s="405"/>
      <c r="P31" s="405"/>
      <c r="Q31" s="405"/>
      <c r="R31" s="406"/>
      <c r="S31" s="114"/>
      <c r="T31" s="114"/>
      <c r="U31" s="114"/>
      <c r="V31" s="114"/>
      <c r="W31" s="114"/>
    </row>
    <row r="32" spans="1:25" ht="29.25" customHeight="1" x14ac:dyDescent="0.3">
      <c r="A32" s="114"/>
      <c r="B32" s="434" t="s">
        <v>78</v>
      </c>
      <c r="C32" s="434"/>
      <c r="D32" s="425" t="s">
        <v>77</v>
      </c>
      <c r="E32" s="427"/>
      <c r="F32" s="427"/>
      <c r="G32" s="427"/>
      <c r="H32" s="427"/>
      <c r="I32" s="427"/>
      <c r="J32" s="427"/>
      <c r="K32" s="427"/>
      <c r="L32" s="427"/>
      <c r="M32" s="427"/>
      <c r="N32" s="427"/>
      <c r="O32" s="427"/>
      <c r="P32" s="427"/>
      <c r="Q32" s="246"/>
      <c r="R32" s="245" t="s">
        <v>50</v>
      </c>
      <c r="S32" s="114"/>
      <c r="T32" s="114"/>
      <c r="U32" s="114"/>
      <c r="V32" s="193" t="s">
        <v>394</v>
      </c>
      <c r="W32" s="114"/>
    </row>
    <row r="33" spans="1:26" s="13" customFormat="1" ht="30" customHeight="1" x14ac:dyDescent="0.3">
      <c r="A33" s="114"/>
      <c r="B33" s="440"/>
      <c r="C33" s="440"/>
      <c r="D33" s="416"/>
      <c r="E33" s="417"/>
      <c r="F33" s="417"/>
      <c r="G33" s="417"/>
      <c r="H33" s="417"/>
      <c r="I33" s="417"/>
      <c r="J33" s="417"/>
      <c r="K33" s="417"/>
      <c r="L33" s="417"/>
      <c r="M33" s="417"/>
      <c r="N33" s="417"/>
      <c r="O33" s="417"/>
      <c r="P33" s="417"/>
      <c r="Q33" s="243"/>
      <c r="R33" s="138"/>
      <c r="S33" s="114"/>
      <c r="T33" s="114"/>
      <c r="U33" s="114"/>
      <c r="V33" s="359"/>
      <c r="W33" s="114"/>
    </row>
    <row r="34" spans="1:26" s="13" customFormat="1" ht="30" customHeight="1" x14ac:dyDescent="0.3">
      <c r="A34" s="114"/>
      <c r="B34" s="440"/>
      <c r="C34" s="440"/>
      <c r="D34" s="416"/>
      <c r="E34" s="417"/>
      <c r="F34" s="417"/>
      <c r="G34" s="417"/>
      <c r="H34" s="417"/>
      <c r="I34" s="417"/>
      <c r="J34" s="417"/>
      <c r="K34" s="417"/>
      <c r="L34" s="417"/>
      <c r="M34" s="417"/>
      <c r="N34" s="417"/>
      <c r="O34" s="417"/>
      <c r="P34" s="417"/>
      <c r="Q34" s="243"/>
      <c r="R34" s="138"/>
      <c r="S34" s="114"/>
      <c r="T34" s="114"/>
      <c r="U34" s="114"/>
      <c r="V34" s="359"/>
      <c r="W34" s="114"/>
    </row>
    <row r="35" spans="1:26" ht="18.600000000000001" customHeight="1" x14ac:dyDescent="0.3">
      <c r="A35" s="114"/>
      <c r="B35" s="431" t="s">
        <v>56</v>
      </c>
      <c r="C35" s="432"/>
      <c r="D35" s="432"/>
      <c r="E35" s="432"/>
      <c r="F35" s="432"/>
      <c r="G35" s="432"/>
      <c r="H35" s="432"/>
      <c r="I35" s="432"/>
      <c r="J35" s="432"/>
      <c r="K35" s="432"/>
      <c r="L35" s="432"/>
      <c r="M35" s="432"/>
      <c r="N35" s="432"/>
      <c r="O35" s="432"/>
      <c r="P35" s="432"/>
      <c r="Q35" s="433"/>
      <c r="R35" s="134">
        <f>R33+R34</f>
        <v>0</v>
      </c>
      <c r="S35" s="114"/>
      <c r="T35" s="114"/>
      <c r="U35" s="114"/>
      <c r="V35" s="134">
        <f>SUM(V33:V34)</f>
        <v>0</v>
      </c>
      <c r="W35" s="114"/>
    </row>
    <row r="36" spans="1:26" ht="15.75" customHeight="1" x14ac:dyDescent="0.3">
      <c r="A36" s="114"/>
      <c r="B36" s="404" t="s">
        <v>69</v>
      </c>
      <c r="C36" s="405"/>
      <c r="D36" s="405"/>
      <c r="E36" s="405"/>
      <c r="F36" s="405"/>
      <c r="G36" s="405"/>
      <c r="H36" s="405"/>
      <c r="I36" s="405"/>
      <c r="J36" s="405"/>
      <c r="K36" s="405"/>
      <c r="L36" s="405"/>
      <c r="M36" s="405"/>
      <c r="N36" s="405"/>
      <c r="O36" s="405"/>
      <c r="P36" s="405"/>
      <c r="Q36" s="405"/>
      <c r="R36" s="406"/>
      <c r="S36" s="114"/>
      <c r="T36" s="114"/>
      <c r="U36" s="114"/>
      <c r="V36" s="114"/>
      <c r="W36" s="114"/>
    </row>
    <row r="37" spans="1:26" ht="16.5" customHeight="1" x14ac:dyDescent="0.3">
      <c r="A37" s="114"/>
      <c r="B37" s="422"/>
      <c r="C37" s="423"/>
      <c r="D37" s="423" t="s">
        <v>54</v>
      </c>
      <c r="E37" s="423"/>
      <c r="F37" s="423"/>
      <c r="G37" s="423"/>
      <c r="H37" s="423"/>
      <c r="I37" s="423"/>
      <c r="J37" s="423"/>
      <c r="K37" s="423"/>
      <c r="L37" s="423"/>
      <c r="M37" s="423"/>
      <c r="N37" s="423"/>
      <c r="O37" s="423"/>
      <c r="P37" s="423"/>
      <c r="Q37" s="424"/>
      <c r="R37" s="245" t="s">
        <v>55</v>
      </c>
      <c r="S37" s="114"/>
      <c r="T37" s="114"/>
      <c r="U37" s="114"/>
      <c r="V37" s="114"/>
      <c r="W37" s="114"/>
    </row>
    <row r="38" spans="1:26" s="13" customFormat="1" ht="30" customHeight="1" x14ac:dyDescent="0.3">
      <c r="A38" s="114"/>
      <c r="B38" s="438" t="s">
        <v>79</v>
      </c>
      <c r="C38" s="438"/>
      <c r="D38" s="439"/>
      <c r="E38" s="439"/>
      <c r="F38" s="439"/>
      <c r="G38" s="439"/>
      <c r="H38" s="439"/>
      <c r="I38" s="439"/>
      <c r="J38" s="439"/>
      <c r="K38" s="439"/>
      <c r="L38" s="439"/>
      <c r="M38" s="439"/>
      <c r="N38" s="439"/>
      <c r="O38" s="439"/>
      <c r="P38" s="439"/>
      <c r="Q38" s="439"/>
      <c r="R38" s="139">
        <f>ROUND(Q15,0)</f>
        <v>0</v>
      </c>
      <c r="S38" s="114"/>
      <c r="T38" s="114"/>
      <c r="U38" s="114"/>
      <c r="V38" s="114"/>
      <c r="W38" s="114"/>
    </row>
    <row r="39" spans="1:26" s="13" customFormat="1" ht="30" customHeight="1" x14ac:dyDescent="0.3">
      <c r="A39" s="114"/>
      <c r="B39" s="438" t="s">
        <v>80</v>
      </c>
      <c r="C39" s="438"/>
      <c r="D39" s="439"/>
      <c r="E39" s="439"/>
      <c r="F39" s="439"/>
      <c r="G39" s="439"/>
      <c r="H39" s="439"/>
      <c r="I39" s="439"/>
      <c r="J39" s="439"/>
      <c r="K39" s="439"/>
      <c r="L39" s="439"/>
      <c r="M39" s="439"/>
      <c r="N39" s="439"/>
      <c r="O39" s="439"/>
      <c r="P39" s="439"/>
      <c r="Q39" s="439"/>
      <c r="R39" s="139">
        <f>ROUND(Q25,0)</f>
        <v>0</v>
      </c>
      <c r="S39" s="114"/>
      <c r="T39" s="114"/>
      <c r="U39" s="114"/>
      <c r="V39" s="114"/>
      <c r="W39" s="114"/>
    </row>
    <row r="40" spans="1:26" s="13" customFormat="1" ht="30" customHeight="1" x14ac:dyDescent="0.3">
      <c r="A40" s="114"/>
      <c r="B40" s="438" t="s">
        <v>81</v>
      </c>
      <c r="C40" s="438"/>
      <c r="D40" s="439"/>
      <c r="E40" s="439"/>
      <c r="F40" s="439"/>
      <c r="G40" s="439"/>
      <c r="H40" s="439"/>
      <c r="I40" s="439"/>
      <c r="J40" s="439"/>
      <c r="K40" s="439"/>
      <c r="L40" s="439"/>
      <c r="M40" s="439"/>
      <c r="N40" s="439"/>
      <c r="O40" s="439"/>
      <c r="P40" s="439"/>
      <c r="Q40" s="439"/>
      <c r="R40" s="139">
        <f>ROUND(Q30,0)</f>
        <v>0</v>
      </c>
      <c r="S40" s="114"/>
      <c r="T40" s="114"/>
      <c r="U40" s="114"/>
      <c r="V40" s="114"/>
      <c r="W40" s="114"/>
    </row>
    <row r="41" spans="1:26" ht="18.600000000000001" customHeight="1" x14ac:dyDescent="0.3">
      <c r="A41" s="114"/>
      <c r="B41" s="419" t="s">
        <v>60</v>
      </c>
      <c r="C41" s="420"/>
      <c r="D41" s="420"/>
      <c r="E41" s="420"/>
      <c r="F41" s="420"/>
      <c r="G41" s="420"/>
      <c r="H41" s="420"/>
      <c r="I41" s="420"/>
      <c r="J41" s="420"/>
      <c r="K41" s="420"/>
      <c r="L41" s="420"/>
      <c r="M41" s="420"/>
      <c r="N41" s="420"/>
      <c r="O41" s="420"/>
      <c r="P41" s="420"/>
      <c r="Q41" s="421"/>
      <c r="R41" s="140">
        <f>SUM(R38:R40)</f>
        <v>0</v>
      </c>
      <c r="S41" s="114"/>
      <c r="T41" s="114"/>
      <c r="U41" s="114"/>
      <c r="V41" s="114"/>
      <c r="W41" s="114"/>
    </row>
    <row r="42" spans="1:26" ht="15.75" customHeight="1" x14ac:dyDescent="0.3">
      <c r="A42" s="114"/>
      <c r="B42" s="411" t="s">
        <v>70</v>
      </c>
      <c r="C42" s="412"/>
      <c r="D42" s="412"/>
      <c r="E42" s="412"/>
      <c r="F42" s="412"/>
      <c r="G42" s="412"/>
      <c r="H42" s="412"/>
      <c r="I42" s="412"/>
      <c r="J42" s="412"/>
      <c r="K42" s="412"/>
      <c r="L42" s="412"/>
      <c r="M42" s="412"/>
      <c r="N42" s="412"/>
      <c r="O42" s="412"/>
      <c r="P42" s="412"/>
      <c r="Q42" s="412"/>
      <c r="R42" s="413"/>
      <c r="S42" s="114"/>
      <c r="T42" s="114"/>
      <c r="U42" s="114"/>
      <c r="V42" s="114"/>
      <c r="W42" s="114"/>
    </row>
    <row r="43" spans="1:26" ht="49.5" customHeight="1" x14ac:dyDescent="0.3">
      <c r="A43" s="114"/>
      <c r="B43" s="444" t="s">
        <v>373</v>
      </c>
      <c r="C43" s="445"/>
      <c r="D43" s="450" t="s">
        <v>374</v>
      </c>
      <c r="E43" s="448"/>
      <c r="F43" s="448" t="s">
        <v>122</v>
      </c>
      <c r="G43" s="448"/>
      <c r="H43" s="448"/>
      <c r="I43" s="448"/>
      <c r="J43" s="448"/>
      <c r="K43" s="448"/>
      <c r="L43" s="448"/>
      <c r="M43" s="449"/>
      <c r="N43" s="165" t="s">
        <v>58</v>
      </c>
      <c r="O43" s="166"/>
      <c r="P43" s="141" t="s">
        <v>59</v>
      </c>
      <c r="Q43" s="142"/>
      <c r="R43" s="115" t="s">
        <v>50</v>
      </c>
      <c r="S43" s="114"/>
      <c r="T43" s="114"/>
      <c r="U43" s="114"/>
      <c r="V43" s="193" t="s">
        <v>393</v>
      </c>
      <c r="W43" s="114"/>
    </row>
    <row r="44" spans="1:26" ht="39.950000000000003" customHeight="1" x14ac:dyDescent="0.3">
      <c r="A44" s="114"/>
      <c r="B44" s="446"/>
      <c r="C44" s="446"/>
      <c r="D44" s="447"/>
      <c r="E44" s="447"/>
      <c r="F44" s="447"/>
      <c r="G44" s="447"/>
      <c r="H44" s="447"/>
      <c r="I44" s="447"/>
      <c r="J44" s="447"/>
      <c r="K44" s="447"/>
      <c r="L44" s="447"/>
      <c r="M44" s="447"/>
      <c r="N44" s="163"/>
      <c r="O44" s="164"/>
      <c r="P44" s="192"/>
      <c r="Q44" s="135"/>
      <c r="R44" s="143">
        <f>ROUND(N44*P44,0)</f>
        <v>0</v>
      </c>
      <c r="S44" s="114"/>
      <c r="T44" s="184">
        <f>IF(B44="Sub Grantee",R44,0)</f>
        <v>0</v>
      </c>
      <c r="U44" s="114"/>
      <c r="V44" s="359"/>
      <c r="W44" s="114"/>
      <c r="Y44" s="184">
        <f t="shared" ref="Y44:Z47" si="11">IF(A44="Sub Grantee",C44,0)</f>
        <v>0</v>
      </c>
      <c r="Z44" s="184">
        <f t="shared" si="11"/>
        <v>0</v>
      </c>
    </row>
    <row r="45" spans="1:26" ht="39.950000000000003" customHeight="1" x14ac:dyDescent="0.3">
      <c r="A45" s="114"/>
      <c r="B45" s="446"/>
      <c r="C45" s="446"/>
      <c r="D45" s="447"/>
      <c r="E45" s="447"/>
      <c r="F45" s="447"/>
      <c r="G45" s="447"/>
      <c r="H45" s="447"/>
      <c r="I45" s="447"/>
      <c r="J45" s="447"/>
      <c r="K45" s="447"/>
      <c r="L45" s="447"/>
      <c r="M45" s="447"/>
      <c r="N45" s="163"/>
      <c r="O45" s="164"/>
      <c r="P45" s="192"/>
      <c r="Q45" s="135"/>
      <c r="R45" s="143">
        <f t="shared" ref="R45:R47" si="12">ROUND(N45*P45,0)</f>
        <v>0</v>
      </c>
      <c r="S45" s="114"/>
      <c r="T45" s="184">
        <f t="shared" ref="T45:T47" si="13">IF(B45="Sub Grantee",R45,0)</f>
        <v>0</v>
      </c>
      <c r="U45" s="114"/>
      <c r="V45" s="359">
        <v>0</v>
      </c>
      <c r="W45" s="114"/>
      <c r="Y45" s="184">
        <f t="shared" si="11"/>
        <v>0</v>
      </c>
      <c r="Z45" s="184">
        <f t="shared" si="11"/>
        <v>0</v>
      </c>
    </row>
    <row r="46" spans="1:26" ht="39.950000000000003" customHeight="1" x14ac:dyDescent="0.3">
      <c r="A46" s="114"/>
      <c r="B46" s="446"/>
      <c r="C46" s="446"/>
      <c r="D46" s="447"/>
      <c r="E46" s="447"/>
      <c r="F46" s="447"/>
      <c r="G46" s="447"/>
      <c r="H46" s="447"/>
      <c r="I46" s="447"/>
      <c r="J46" s="447"/>
      <c r="K46" s="447"/>
      <c r="L46" s="447"/>
      <c r="M46" s="447"/>
      <c r="N46" s="163"/>
      <c r="O46" s="164"/>
      <c r="P46" s="192"/>
      <c r="Q46" s="135"/>
      <c r="R46" s="143">
        <f t="shared" si="12"/>
        <v>0</v>
      </c>
      <c r="S46" s="114"/>
      <c r="T46" s="184">
        <f t="shared" si="13"/>
        <v>0</v>
      </c>
      <c r="U46" s="114"/>
      <c r="V46" s="359">
        <v>0</v>
      </c>
      <c r="W46" s="114"/>
      <c r="Y46" s="184">
        <f t="shared" si="11"/>
        <v>0</v>
      </c>
      <c r="Z46" s="184">
        <f t="shared" si="11"/>
        <v>0</v>
      </c>
    </row>
    <row r="47" spans="1:26" ht="39.950000000000003" customHeight="1" x14ac:dyDescent="0.3">
      <c r="A47" s="114"/>
      <c r="B47" s="446"/>
      <c r="C47" s="446"/>
      <c r="D47" s="447"/>
      <c r="E47" s="447"/>
      <c r="F47" s="447"/>
      <c r="G47" s="447"/>
      <c r="H47" s="447"/>
      <c r="I47" s="447"/>
      <c r="J47" s="447"/>
      <c r="K47" s="447"/>
      <c r="L47" s="447"/>
      <c r="M47" s="447"/>
      <c r="N47" s="163"/>
      <c r="O47" s="164"/>
      <c r="P47" s="192"/>
      <c r="Q47" s="135"/>
      <c r="R47" s="143">
        <f t="shared" si="12"/>
        <v>0</v>
      </c>
      <c r="S47" s="114"/>
      <c r="T47" s="184">
        <f t="shared" si="13"/>
        <v>0</v>
      </c>
      <c r="U47" s="114"/>
      <c r="V47" s="359">
        <v>0</v>
      </c>
      <c r="W47" s="114"/>
      <c r="Y47" s="184">
        <f t="shared" si="11"/>
        <v>0</v>
      </c>
      <c r="Z47" s="184">
        <f t="shared" si="11"/>
        <v>0</v>
      </c>
    </row>
    <row r="48" spans="1:26" ht="18.600000000000001" customHeight="1" x14ac:dyDescent="0.3">
      <c r="A48" s="114"/>
      <c r="B48" s="441" t="s">
        <v>62</v>
      </c>
      <c r="C48" s="442"/>
      <c r="D48" s="442"/>
      <c r="E48" s="442"/>
      <c r="F48" s="442"/>
      <c r="G48" s="442"/>
      <c r="H48" s="442"/>
      <c r="I48" s="442"/>
      <c r="J48" s="442"/>
      <c r="K48" s="442"/>
      <c r="L48" s="442"/>
      <c r="M48" s="442"/>
      <c r="N48" s="442"/>
      <c r="O48" s="442"/>
      <c r="P48" s="442"/>
      <c r="Q48" s="443"/>
      <c r="R48" s="143">
        <f>SUM(R44:R47)</f>
        <v>0</v>
      </c>
      <c r="S48" s="114"/>
      <c r="T48" s="184">
        <f>SUM(T44:T47)</f>
        <v>0</v>
      </c>
      <c r="U48" s="114"/>
      <c r="V48" s="134">
        <f>SUM(V44:V47)</f>
        <v>0</v>
      </c>
      <c r="W48" s="114"/>
    </row>
    <row r="49" spans="1:23" ht="15.75" customHeight="1" x14ac:dyDescent="0.3">
      <c r="A49" s="114"/>
      <c r="B49" s="411" t="s">
        <v>71</v>
      </c>
      <c r="C49" s="412"/>
      <c r="D49" s="412"/>
      <c r="E49" s="412"/>
      <c r="F49" s="412"/>
      <c r="G49" s="412"/>
      <c r="H49" s="412"/>
      <c r="I49" s="412"/>
      <c r="J49" s="412"/>
      <c r="K49" s="412"/>
      <c r="L49" s="412"/>
      <c r="M49" s="412"/>
      <c r="N49" s="412"/>
      <c r="O49" s="412"/>
      <c r="P49" s="412"/>
      <c r="Q49" s="412"/>
      <c r="R49" s="413"/>
      <c r="S49" s="114"/>
      <c r="T49" s="114"/>
      <c r="U49" s="114"/>
      <c r="V49" s="251"/>
      <c r="W49" s="114"/>
    </row>
    <row r="50" spans="1:23" ht="49.5" customHeight="1" x14ac:dyDescent="0.3">
      <c r="A50" s="114"/>
      <c r="B50" s="435" t="s">
        <v>57</v>
      </c>
      <c r="C50" s="437"/>
      <c r="D50" s="435" t="s">
        <v>61</v>
      </c>
      <c r="E50" s="436"/>
      <c r="F50" s="436"/>
      <c r="G50" s="436"/>
      <c r="H50" s="436"/>
      <c r="I50" s="436"/>
      <c r="J50" s="436"/>
      <c r="K50" s="436"/>
      <c r="L50" s="436"/>
      <c r="M50" s="436"/>
      <c r="N50" s="436"/>
      <c r="O50" s="436"/>
      <c r="P50" s="436"/>
      <c r="Q50" s="437"/>
      <c r="R50" s="245" t="s">
        <v>50</v>
      </c>
      <c r="S50" s="114"/>
      <c r="T50" s="114"/>
      <c r="U50" s="114"/>
      <c r="V50" s="193" t="s">
        <v>392</v>
      </c>
      <c r="W50" s="114"/>
    </row>
    <row r="51" spans="1:23" ht="50.1" customHeight="1" x14ac:dyDescent="0.3">
      <c r="A51" s="114"/>
      <c r="B51" s="416"/>
      <c r="C51" s="418"/>
      <c r="D51" s="416"/>
      <c r="E51" s="417"/>
      <c r="F51" s="417"/>
      <c r="G51" s="417"/>
      <c r="H51" s="417"/>
      <c r="I51" s="417"/>
      <c r="J51" s="417"/>
      <c r="K51" s="417"/>
      <c r="L51" s="417"/>
      <c r="M51" s="417"/>
      <c r="N51" s="417"/>
      <c r="O51" s="417"/>
      <c r="P51" s="417"/>
      <c r="Q51" s="418"/>
      <c r="R51" s="144"/>
      <c r="S51" s="114"/>
      <c r="T51" s="114"/>
      <c r="U51" s="114"/>
      <c r="V51" s="197"/>
      <c r="W51" s="114"/>
    </row>
    <row r="52" spans="1:23" ht="50.1" customHeight="1" x14ac:dyDescent="0.3">
      <c r="A52" s="114"/>
      <c r="B52" s="416"/>
      <c r="C52" s="418"/>
      <c r="D52" s="416"/>
      <c r="E52" s="417"/>
      <c r="F52" s="417"/>
      <c r="G52" s="417"/>
      <c r="H52" s="417"/>
      <c r="I52" s="417"/>
      <c r="J52" s="417"/>
      <c r="K52" s="417"/>
      <c r="L52" s="417"/>
      <c r="M52" s="417"/>
      <c r="N52" s="417"/>
      <c r="O52" s="417"/>
      <c r="P52" s="417"/>
      <c r="Q52" s="418"/>
      <c r="R52" s="144"/>
      <c r="S52" s="114"/>
      <c r="T52" s="114"/>
      <c r="U52" s="114"/>
      <c r="V52" s="197"/>
      <c r="W52" s="114"/>
    </row>
    <row r="53" spans="1:23" ht="50.1" customHeight="1" x14ac:dyDescent="0.3">
      <c r="A53" s="114"/>
      <c r="B53" s="416"/>
      <c r="C53" s="418"/>
      <c r="D53" s="416"/>
      <c r="E53" s="417"/>
      <c r="F53" s="417"/>
      <c r="G53" s="417"/>
      <c r="H53" s="417"/>
      <c r="I53" s="417"/>
      <c r="J53" s="417"/>
      <c r="K53" s="417"/>
      <c r="L53" s="417"/>
      <c r="M53" s="417"/>
      <c r="N53" s="417"/>
      <c r="O53" s="417"/>
      <c r="P53" s="417"/>
      <c r="Q53" s="418"/>
      <c r="R53" s="144"/>
      <c r="S53" s="114"/>
      <c r="T53" s="114"/>
      <c r="U53" s="114"/>
      <c r="V53" s="197"/>
      <c r="W53" s="114"/>
    </row>
    <row r="54" spans="1:23" ht="18" customHeight="1" x14ac:dyDescent="0.3">
      <c r="A54" s="114"/>
      <c r="B54" s="419" t="s">
        <v>64</v>
      </c>
      <c r="C54" s="420"/>
      <c r="D54" s="420"/>
      <c r="E54" s="420"/>
      <c r="F54" s="420"/>
      <c r="G54" s="420"/>
      <c r="H54" s="420"/>
      <c r="I54" s="420"/>
      <c r="J54" s="420"/>
      <c r="K54" s="420"/>
      <c r="L54" s="420"/>
      <c r="M54" s="420"/>
      <c r="N54" s="420"/>
      <c r="O54" s="420"/>
      <c r="P54" s="420"/>
      <c r="Q54" s="421"/>
      <c r="R54" s="128">
        <f>SUM(R51:R53)</f>
        <v>0</v>
      </c>
      <c r="S54" s="114"/>
      <c r="T54" s="114"/>
      <c r="U54" s="114"/>
      <c r="V54" s="134">
        <f>SUM(V51:V53)</f>
        <v>0</v>
      </c>
      <c r="W54" s="114"/>
    </row>
    <row r="55" spans="1:23" ht="15.75" customHeight="1" x14ac:dyDescent="0.3">
      <c r="A55" s="114"/>
      <c r="B55" s="404" t="s">
        <v>72</v>
      </c>
      <c r="C55" s="405"/>
      <c r="D55" s="405"/>
      <c r="E55" s="405"/>
      <c r="F55" s="405"/>
      <c r="G55" s="405"/>
      <c r="H55" s="405"/>
      <c r="I55" s="405"/>
      <c r="J55" s="405"/>
      <c r="K55" s="405"/>
      <c r="L55" s="405"/>
      <c r="M55" s="405"/>
      <c r="N55" s="405"/>
      <c r="O55" s="405"/>
      <c r="P55" s="405"/>
      <c r="Q55" s="405"/>
      <c r="R55" s="406"/>
      <c r="S55" s="114"/>
      <c r="T55" s="114"/>
      <c r="U55" s="114"/>
      <c r="V55" s="114"/>
      <c r="W55" s="114"/>
    </row>
    <row r="56" spans="1:23" s="13" customFormat="1" ht="33.75" customHeight="1" x14ac:dyDescent="0.3">
      <c r="A56" s="114"/>
      <c r="B56" s="399" t="s">
        <v>377</v>
      </c>
      <c r="C56" s="399"/>
      <c r="D56" s="399" t="s">
        <v>375</v>
      </c>
      <c r="E56" s="399"/>
      <c r="F56" s="400" t="s">
        <v>376</v>
      </c>
      <c r="G56" s="401"/>
      <c r="H56" s="401"/>
      <c r="I56" s="401"/>
      <c r="J56" s="401"/>
      <c r="K56" s="401"/>
      <c r="L56" s="401"/>
      <c r="M56" s="402"/>
      <c r="N56" s="185" t="s">
        <v>63</v>
      </c>
      <c r="O56" s="145"/>
      <c r="P56" s="185" t="s">
        <v>143</v>
      </c>
      <c r="Q56" s="185" t="s">
        <v>59</v>
      </c>
      <c r="R56" s="186" t="s">
        <v>55</v>
      </c>
      <c r="S56" s="114"/>
      <c r="T56" s="114"/>
      <c r="U56" s="114"/>
      <c r="V56" s="114"/>
      <c r="W56" s="114"/>
    </row>
    <row r="57" spans="1:23" s="13" customFormat="1" ht="33.75" customHeight="1" x14ac:dyDescent="0.3">
      <c r="A57" s="114"/>
      <c r="B57" s="403"/>
      <c r="C57" s="403"/>
      <c r="D57" s="403"/>
      <c r="E57" s="403"/>
      <c r="F57" s="403"/>
      <c r="G57" s="403"/>
      <c r="H57" s="403"/>
      <c r="I57" s="403"/>
      <c r="J57" s="403"/>
      <c r="K57" s="403"/>
      <c r="L57" s="403"/>
      <c r="M57" s="403"/>
      <c r="N57" s="356"/>
      <c r="O57" s="276"/>
      <c r="P57" s="357"/>
      <c r="Q57" s="187"/>
      <c r="R57" s="143">
        <f t="shared" ref="R57:R59" si="14">ROUND(N57*P57,0)</f>
        <v>0</v>
      </c>
      <c r="S57" s="114"/>
      <c r="T57" s="184">
        <f>IF(B57="Yes",R57,0)</f>
        <v>0</v>
      </c>
      <c r="U57" s="114"/>
      <c r="V57" s="114"/>
      <c r="W57" s="114"/>
    </row>
    <row r="58" spans="1:23" s="13" customFormat="1" ht="33.75" customHeight="1" x14ac:dyDescent="0.3">
      <c r="A58" s="114"/>
      <c r="B58" s="403"/>
      <c r="C58" s="403"/>
      <c r="D58" s="403"/>
      <c r="E58" s="403"/>
      <c r="F58" s="403"/>
      <c r="G58" s="403"/>
      <c r="H58" s="403"/>
      <c r="I58" s="403"/>
      <c r="J58" s="403"/>
      <c r="K58" s="403"/>
      <c r="L58" s="403"/>
      <c r="M58" s="403"/>
      <c r="N58" s="356"/>
      <c r="O58" s="276"/>
      <c r="P58" s="358"/>
      <c r="Q58" s="187"/>
      <c r="R58" s="143">
        <f t="shared" si="14"/>
        <v>0</v>
      </c>
      <c r="S58" s="114"/>
      <c r="T58" s="184">
        <f t="shared" ref="T58:T59" si="15">IF(B58="Yes",R58,0)</f>
        <v>0</v>
      </c>
      <c r="U58" s="114"/>
      <c r="V58" s="114"/>
      <c r="W58" s="114"/>
    </row>
    <row r="59" spans="1:23" s="13" customFormat="1" ht="33.75" customHeight="1" x14ac:dyDescent="0.3">
      <c r="A59" s="114"/>
      <c r="B59" s="403"/>
      <c r="C59" s="403"/>
      <c r="D59" s="403"/>
      <c r="E59" s="403"/>
      <c r="F59" s="403"/>
      <c r="G59" s="403"/>
      <c r="H59" s="403"/>
      <c r="I59" s="403"/>
      <c r="J59" s="403"/>
      <c r="K59" s="403"/>
      <c r="L59" s="403"/>
      <c r="M59" s="403"/>
      <c r="N59" s="356"/>
      <c r="O59" s="276"/>
      <c r="P59" s="357"/>
      <c r="Q59" s="187"/>
      <c r="R59" s="143">
        <f t="shared" si="14"/>
        <v>0</v>
      </c>
      <c r="S59" s="114"/>
      <c r="T59" s="184">
        <f t="shared" si="15"/>
        <v>0</v>
      </c>
      <c r="U59" s="114"/>
      <c r="V59" s="114"/>
      <c r="W59" s="114"/>
    </row>
    <row r="60" spans="1:23" ht="18" customHeight="1" x14ac:dyDescent="0.3">
      <c r="A60" s="114"/>
      <c r="B60" s="419" t="s">
        <v>66</v>
      </c>
      <c r="C60" s="420"/>
      <c r="D60" s="420"/>
      <c r="E60" s="420"/>
      <c r="F60" s="420"/>
      <c r="G60" s="420"/>
      <c r="H60" s="420"/>
      <c r="I60" s="420"/>
      <c r="J60" s="420"/>
      <c r="K60" s="420"/>
      <c r="L60" s="420"/>
      <c r="M60" s="420"/>
      <c r="N60" s="420"/>
      <c r="O60" s="420"/>
      <c r="P60" s="421"/>
      <c r="Q60" s="136"/>
      <c r="R60" s="128">
        <f>SUM(R57:R59)</f>
        <v>0</v>
      </c>
      <c r="S60" s="114"/>
      <c r="T60" s="157">
        <f>SUM(T57:T59)</f>
        <v>0</v>
      </c>
      <c r="U60" s="114"/>
      <c r="V60" s="114"/>
      <c r="W60" s="114"/>
    </row>
    <row r="61" spans="1:23" ht="15.75" customHeight="1" x14ac:dyDescent="0.3">
      <c r="A61" s="114"/>
      <c r="B61" s="404" t="s">
        <v>73</v>
      </c>
      <c r="C61" s="405"/>
      <c r="D61" s="405"/>
      <c r="E61" s="405"/>
      <c r="F61" s="405"/>
      <c r="G61" s="405"/>
      <c r="H61" s="405"/>
      <c r="I61" s="405"/>
      <c r="J61" s="405"/>
      <c r="K61" s="405"/>
      <c r="L61" s="405"/>
      <c r="M61" s="405"/>
      <c r="N61" s="405"/>
      <c r="O61" s="405"/>
      <c r="P61" s="405"/>
      <c r="Q61" s="405"/>
      <c r="R61" s="406"/>
      <c r="S61" s="114"/>
      <c r="T61" s="114"/>
      <c r="U61" s="114"/>
      <c r="V61" s="251"/>
      <c r="W61" s="114"/>
    </row>
    <row r="62" spans="1:23" ht="27.75" customHeight="1" x14ac:dyDescent="0.3">
      <c r="A62" s="114"/>
      <c r="B62" s="478" t="s">
        <v>82</v>
      </c>
      <c r="C62" s="478"/>
      <c r="D62" s="479" t="s">
        <v>65</v>
      </c>
      <c r="E62" s="480"/>
      <c r="F62" s="480"/>
      <c r="G62" s="480"/>
      <c r="H62" s="480"/>
      <c r="I62" s="480"/>
      <c r="J62" s="480"/>
      <c r="K62" s="480"/>
      <c r="L62" s="480"/>
      <c r="M62" s="480"/>
      <c r="N62" s="480"/>
      <c r="O62" s="480"/>
      <c r="P62" s="480"/>
      <c r="Q62" s="481"/>
      <c r="R62" s="245" t="s">
        <v>50</v>
      </c>
      <c r="S62" s="114"/>
      <c r="T62" s="114"/>
      <c r="U62" s="114"/>
      <c r="V62" s="193" t="s">
        <v>391</v>
      </c>
      <c r="W62" s="114"/>
    </row>
    <row r="63" spans="1:23" ht="39.950000000000003" customHeight="1" x14ac:dyDescent="0.3">
      <c r="A63" s="114"/>
      <c r="B63" s="475"/>
      <c r="C63" s="476"/>
      <c r="D63" s="475"/>
      <c r="E63" s="477"/>
      <c r="F63" s="477"/>
      <c r="G63" s="477"/>
      <c r="H63" s="477"/>
      <c r="I63" s="477"/>
      <c r="J63" s="477"/>
      <c r="K63" s="477"/>
      <c r="L63" s="477"/>
      <c r="M63" s="477"/>
      <c r="N63" s="477"/>
      <c r="O63" s="477"/>
      <c r="P63" s="477"/>
      <c r="Q63" s="476"/>
      <c r="R63" s="144"/>
      <c r="S63" s="114"/>
      <c r="T63" s="114"/>
      <c r="U63" s="114"/>
      <c r="V63" s="197"/>
      <c r="W63" s="114"/>
    </row>
    <row r="64" spans="1:23" ht="39.950000000000003" customHeight="1" x14ac:dyDescent="0.3">
      <c r="A64" s="114"/>
      <c r="B64" s="475"/>
      <c r="C64" s="476"/>
      <c r="D64" s="475"/>
      <c r="E64" s="477"/>
      <c r="F64" s="477"/>
      <c r="G64" s="477"/>
      <c r="H64" s="477"/>
      <c r="I64" s="477"/>
      <c r="J64" s="477"/>
      <c r="K64" s="477"/>
      <c r="L64" s="477"/>
      <c r="M64" s="477"/>
      <c r="N64" s="477"/>
      <c r="O64" s="477"/>
      <c r="P64" s="477"/>
      <c r="Q64" s="476"/>
      <c r="R64" s="144"/>
      <c r="S64" s="114"/>
      <c r="T64" s="114"/>
      <c r="U64" s="114"/>
      <c r="V64" s="197">
        <v>0</v>
      </c>
      <c r="W64" s="114"/>
    </row>
    <row r="65" spans="1:23" ht="39.950000000000003" customHeight="1" x14ac:dyDescent="0.3">
      <c r="A65" s="114"/>
      <c r="B65" s="475"/>
      <c r="C65" s="476"/>
      <c r="D65" s="475"/>
      <c r="E65" s="477"/>
      <c r="F65" s="477"/>
      <c r="G65" s="477"/>
      <c r="H65" s="477"/>
      <c r="I65" s="477"/>
      <c r="J65" s="477"/>
      <c r="K65" s="477"/>
      <c r="L65" s="477"/>
      <c r="M65" s="477"/>
      <c r="N65" s="477"/>
      <c r="O65" s="477"/>
      <c r="P65" s="477"/>
      <c r="Q65" s="476"/>
      <c r="R65" s="144"/>
      <c r="S65" s="114"/>
      <c r="T65" s="114"/>
      <c r="U65" s="114"/>
      <c r="V65" s="197">
        <v>0</v>
      </c>
      <c r="W65" s="114"/>
    </row>
    <row r="66" spans="1:23" ht="19.350000000000001" customHeight="1" x14ac:dyDescent="0.3">
      <c r="A66" s="114"/>
      <c r="B66" s="419" t="s">
        <v>83</v>
      </c>
      <c r="C66" s="420"/>
      <c r="D66" s="420"/>
      <c r="E66" s="420"/>
      <c r="F66" s="420"/>
      <c r="G66" s="420"/>
      <c r="H66" s="420"/>
      <c r="I66" s="420"/>
      <c r="J66" s="420"/>
      <c r="K66" s="420"/>
      <c r="L66" s="420"/>
      <c r="M66" s="420"/>
      <c r="N66" s="420"/>
      <c r="O66" s="420"/>
      <c r="P66" s="420"/>
      <c r="Q66" s="421"/>
      <c r="R66" s="128">
        <f>SUM(R63:R65)</f>
        <v>0</v>
      </c>
      <c r="S66" s="114"/>
      <c r="T66" s="114"/>
      <c r="U66" s="114"/>
      <c r="V66" s="134">
        <f>SUM(V63:V65)</f>
        <v>0</v>
      </c>
      <c r="W66" s="114"/>
    </row>
    <row r="67" spans="1:23" ht="15.75" customHeight="1" x14ac:dyDescent="0.3">
      <c r="A67" s="114"/>
      <c r="B67" s="470" t="s">
        <v>74</v>
      </c>
      <c r="C67" s="471"/>
      <c r="D67" s="471"/>
      <c r="E67" s="471"/>
      <c r="F67" s="471"/>
      <c r="G67" s="471"/>
      <c r="H67" s="471"/>
      <c r="I67" s="471"/>
      <c r="J67" s="471"/>
      <c r="K67" s="471"/>
      <c r="L67" s="471"/>
      <c r="M67" s="471"/>
      <c r="N67" s="471"/>
      <c r="O67" s="471"/>
      <c r="P67" s="471"/>
      <c r="Q67" s="471"/>
      <c r="R67" s="406"/>
      <c r="S67" s="114"/>
      <c r="T67" s="114"/>
      <c r="U67" s="114"/>
      <c r="V67" s="114"/>
      <c r="W67" s="114"/>
    </row>
    <row r="68" spans="1:23" ht="15.75" customHeight="1" x14ac:dyDescent="0.3">
      <c r="A68" s="114"/>
      <c r="B68" s="491"/>
      <c r="C68" s="492"/>
      <c r="D68" s="492"/>
      <c r="E68" s="492"/>
      <c r="F68" s="492"/>
      <c r="G68" s="492"/>
      <c r="H68" s="492"/>
      <c r="I68" s="454" t="s">
        <v>139</v>
      </c>
      <c r="J68" s="454"/>
      <c r="K68" s="454"/>
      <c r="L68" s="454"/>
      <c r="M68" s="454"/>
      <c r="N68" s="543"/>
      <c r="O68" s="543"/>
      <c r="P68" s="543"/>
      <c r="Q68" s="146"/>
      <c r="R68" s="147"/>
      <c r="S68" s="114"/>
      <c r="T68" s="114"/>
      <c r="U68" s="114"/>
      <c r="V68" s="114"/>
      <c r="W68" s="114"/>
    </row>
    <row r="69" spans="1:23" ht="15.75" hidden="1" customHeight="1" x14ac:dyDescent="0.3">
      <c r="A69" s="114"/>
      <c r="B69" s="489"/>
      <c r="C69" s="461"/>
      <c r="D69" s="461"/>
      <c r="E69" s="461"/>
      <c r="F69" s="461"/>
      <c r="G69" s="461"/>
      <c r="H69" s="461"/>
      <c r="I69" s="454" t="s">
        <v>138</v>
      </c>
      <c r="J69" s="454"/>
      <c r="K69" s="454"/>
      <c r="L69" s="454"/>
      <c r="M69" s="454"/>
      <c r="N69" s="462">
        <f>R66+R60+R54+R48+R41+R35+R30+R25+R15</f>
        <v>0</v>
      </c>
      <c r="O69" s="462"/>
      <c r="P69" s="462"/>
      <c r="Q69" s="148"/>
      <c r="R69" s="149"/>
      <c r="S69" s="114"/>
      <c r="T69" s="114"/>
      <c r="U69" s="114"/>
      <c r="V69" s="114"/>
      <c r="W69" s="114"/>
    </row>
    <row r="70" spans="1:23" ht="15.75" hidden="1" customHeight="1" x14ac:dyDescent="0.3">
      <c r="A70" s="114"/>
      <c r="B70" s="489" t="s">
        <v>140</v>
      </c>
      <c r="C70" s="461"/>
      <c r="D70" s="461"/>
      <c r="E70" s="461"/>
      <c r="F70" s="461"/>
      <c r="G70" s="461"/>
      <c r="H70" s="461"/>
      <c r="I70" s="241"/>
      <c r="J70" s="241"/>
      <c r="K70" s="241"/>
      <c r="L70" s="241"/>
      <c r="M70" s="241"/>
      <c r="N70" s="501">
        <f>(N68+1)*N69</f>
        <v>0</v>
      </c>
      <c r="O70" s="462"/>
      <c r="P70" s="462"/>
      <c r="Q70" s="148"/>
      <c r="R70" s="149"/>
      <c r="S70" s="114"/>
      <c r="T70" s="114"/>
      <c r="U70" s="114"/>
      <c r="V70" s="114"/>
      <c r="W70" s="114"/>
    </row>
    <row r="71" spans="1:23" ht="15.75" customHeight="1" x14ac:dyDescent="0.3">
      <c r="A71" s="114"/>
      <c r="B71" s="489"/>
      <c r="C71" s="461"/>
      <c r="D71" s="461"/>
      <c r="E71" s="461"/>
      <c r="F71" s="461"/>
      <c r="G71" s="461"/>
      <c r="H71" s="461"/>
      <c r="I71" s="454" t="s">
        <v>137</v>
      </c>
      <c r="J71" s="454"/>
      <c r="K71" s="454"/>
      <c r="L71" s="454"/>
      <c r="M71" s="454"/>
      <c r="N71" s="462">
        <f>'Indirect Cost Calculator'!D13</f>
        <v>0</v>
      </c>
      <c r="O71" s="462"/>
      <c r="P71" s="462"/>
      <c r="Q71" s="148"/>
      <c r="R71" s="150"/>
      <c r="S71" s="114"/>
      <c r="T71" s="114"/>
      <c r="U71" s="114"/>
      <c r="V71" s="114"/>
      <c r="W71" s="114"/>
    </row>
    <row r="72" spans="1:23" ht="16.5" customHeight="1" x14ac:dyDescent="0.3">
      <c r="A72" s="114"/>
      <c r="B72" s="240"/>
      <c r="C72" s="461"/>
      <c r="D72" s="461"/>
      <c r="E72" s="461"/>
      <c r="F72" s="461"/>
      <c r="G72" s="461"/>
      <c r="H72" s="461"/>
      <c r="I72" s="461"/>
      <c r="J72" s="461"/>
      <c r="K72" s="461"/>
      <c r="L72" s="461"/>
      <c r="M72" s="461"/>
      <c r="N72" s="461"/>
      <c r="O72" s="461"/>
      <c r="P72" s="461"/>
      <c r="Q72" s="490"/>
      <c r="R72" s="245" t="s">
        <v>55</v>
      </c>
      <c r="S72" s="114"/>
      <c r="T72" s="114"/>
      <c r="U72" s="114"/>
      <c r="V72" s="114"/>
      <c r="W72" s="114"/>
    </row>
    <row r="73" spans="1:23" x14ac:dyDescent="0.3">
      <c r="A73" s="114"/>
      <c r="B73" s="151"/>
      <c r="C73" s="486"/>
      <c r="D73" s="486"/>
      <c r="E73" s="486"/>
      <c r="F73" s="239"/>
      <c r="G73" s="239"/>
      <c r="H73" s="239"/>
      <c r="I73" s="487" t="s">
        <v>538</v>
      </c>
      <c r="J73" s="487"/>
      <c r="K73" s="487"/>
      <c r="L73" s="487"/>
      <c r="M73" s="487"/>
      <c r="N73" s="487"/>
      <c r="O73" s="487"/>
      <c r="P73" s="487"/>
      <c r="Q73" s="488"/>
      <c r="R73" s="152"/>
      <c r="S73" s="114"/>
      <c r="T73" s="114"/>
      <c r="U73" s="114"/>
      <c r="V73" s="114"/>
      <c r="W73" s="114"/>
    </row>
    <row r="74" spans="1:23" ht="15.75" customHeight="1" x14ac:dyDescent="0.3">
      <c r="A74" s="114"/>
      <c r="B74" s="470" t="s">
        <v>75</v>
      </c>
      <c r="C74" s="471"/>
      <c r="D74" s="471"/>
      <c r="E74" s="471"/>
      <c r="F74" s="471"/>
      <c r="G74" s="471"/>
      <c r="H74" s="471"/>
      <c r="I74" s="471"/>
      <c r="J74" s="471"/>
      <c r="K74" s="471"/>
      <c r="L74" s="471"/>
      <c r="M74" s="471"/>
      <c r="N74" s="471"/>
      <c r="O74" s="471"/>
      <c r="P74" s="471"/>
      <c r="Q74" s="471"/>
      <c r="R74" s="242"/>
      <c r="S74" s="114"/>
      <c r="T74" s="114"/>
      <c r="U74" s="114"/>
      <c r="V74" s="361"/>
      <c r="W74" s="114"/>
    </row>
    <row r="75" spans="1:23" ht="15.6" customHeight="1" x14ac:dyDescent="0.3">
      <c r="A75" s="114"/>
      <c r="B75" s="435" t="s">
        <v>84</v>
      </c>
      <c r="C75" s="436"/>
      <c r="D75" s="436"/>
      <c r="E75" s="436"/>
      <c r="F75" s="436"/>
      <c r="G75" s="436"/>
      <c r="H75" s="436"/>
      <c r="I75" s="436"/>
      <c r="J75" s="436"/>
      <c r="K75" s="436"/>
      <c r="L75" s="436"/>
      <c r="M75" s="436"/>
      <c r="N75" s="436"/>
      <c r="O75" s="436"/>
      <c r="P75" s="436"/>
      <c r="Q75" s="437"/>
      <c r="R75" s="246" t="s">
        <v>55</v>
      </c>
      <c r="S75" s="114"/>
      <c r="T75" s="114"/>
      <c r="U75" s="114"/>
      <c r="V75" s="193" t="s">
        <v>540</v>
      </c>
      <c r="W75" s="114"/>
    </row>
    <row r="76" spans="1:23" ht="30" customHeight="1" x14ac:dyDescent="0.3">
      <c r="A76" s="114"/>
      <c r="B76" s="472"/>
      <c r="C76" s="473"/>
      <c r="D76" s="473"/>
      <c r="E76" s="473"/>
      <c r="F76" s="473"/>
      <c r="G76" s="473"/>
      <c r="H76" s="473"/>
      <c r="I76" s="473"/>
      <c r="J76" s="473"/>
      <c r="K76" s="473"/>
      <c r="L76" s="473"/>
      <c r="M76" s="473"/>
      <c r="N76" s="473"/>
      <c r="O76" s="473"/>
      <c r="P76" s="473"/>
      <c r="Q76" s="474"/>
      <c r="R76" s="155"/>
      <c r="S76" s="114"/>
      <c r="T76" s="114"/>
      <c r="U76" s="114"/>
      <c r="V76" s="359"/>
      <c r="W76" s="114"/>
    </row>
    <row r="77" spans="1:23" ht="18.600000000000001" customHeight="1" x14ac:dyDescent="0.3">
      <c r="A77" s="114"/>
      <c r="B77" s="419" t="s">
        <v>85</v>
      </c>
      <c r="C77" s="420"/>
      <c r="D77" s="420"/>
      <c r="E77" s="420"/>
      <c r="F77" s="420"/>
      <c r="G77" s="420"/>
      <c r="H77" s="420"/>
      <c r="I77" s="420"/>
      <c r="J77" s="420"/>
      <c r="K77" s="420"/>
      <c r="L77" s="420"/>
      <c r="M77" s="420"/>
      <c r="N77" s="420"/>
      <c r="O77" s="420"/>
      <c r="P77" s="420"/>
      <c r="Q77" s="421"/>
      <c r="R77" s="154">
        <f>SUM(R76:R76)</f>
        <v>0</v>
      </c>
      <c r="S77" s="114"/>
      <c r="T77" s="114"/>
      <c r="U77" s="114"/>
      <c r="V77" s="134">
        <f>SUM(V74:V76)</f>
        <v>0</v>
      </c>
      <c r="W77" s="114"/>
    </row>
    <row r="78" spans="1:23" ht="34.5" customHeight="1" x14ac:dyDescent="0.3">
      <c r="A78" s="114"/>
      <c r="B78" s="464" t="s">
        <v>67</v>
      </c>
      <c r="C78" s="465"/>
      <c r="D78" s="465"/>
      <c r="E78" s="465"/>
      <c r="F78" s="465"/>
      <c r="G78" s="465"/>
      <c r="H78" s="465"/>
      <c r="I78" s="465"/>
      <c r="J78" s="465"/>
      <c r="K78" s="465"/>
      <c r="L78" s="465"/>
      <c r="M78" s="465"/>
      <c r="N78" s="465"/>
      <c r="O78" s="465"/>
      <c r="P78" s="465"/>
      <c r="Q78" s="466"/>
      <c r="R78" s="156">
        <f>SUM(R77+R73+R66+R60+R54+R48+R41+R35+R30+R25+R15)</f>
        <v>0</v>
      </c>
      <c r="S78" s="114"/>
      <c r="T78" s="79"/>
      <c r="U78" s="198" t="s">
        <v>390</v>
      </c>
      <c r="V78" s="201">
        <f>V25+V35+V48+V54+V66+V77</f>
        <v>0</v>
      </c>
      <c r="W78" s="114"/>
    </row>
    <row r="79" spans="1:23" ht="34.5" customHeight="1" x14ac:dyDescent="0.3">
      <c r="A79" s="114"/>
      <c r="B79" s="114"/>
      <c r="C79" s="114"/>
      <c r="D79" s="114"/>
      <c r="E79" s="114"/>
      <c r="F79" s="114"/>
      <c r="G79" s="114"/>
      <c r="H79" s="114"/>
      <c r="I79" s="114"/>
      <c r="J79" s="114"/>
      <c r="K79" s="114"/>
      <c r="L79" s="114"/>
      <c r="M79" s="114"/>
      <c r="N79" s="114"/>
      <c r="O79" s="114"/>
      <c r="P79" s="114"/>
      <c r="Q79" s="114"/>
      <c r="R79" s="114"/>
      <c r="S79" s="114"/>
      <c r="T79" s="79" t="s">
        <v>142</v>
      </c>
      <c r="U79" s="114"/>
      <c r="V79" s="114"/>
      <c r="W79" s="114"/>
    </row>
    <row r="80" spans="1:23" x14ac:dyDescent="0.3">
      <c r="A80" s="114"/>
      <c r="B80" s="114"/>
      <c r="C80" s="114"/>
      <c r="D80" s="114"/>
      <c r="E80" s="114"/>
      <c r="F80" s="114"/>
      <c r="G80" s="114"/>
      <c r="H80" s="114"/>
      <c r="I80" s="114"/>
      <c r="J80" s="114"/>
      <c r="K80" s="114"/>
      <c r="L80" s="114"/>
      <c r="M80" s="114"/>
      <c r="N80" s="114"/>
      <c r="O80" s="114"/>
      <c r="P80" s="114"/>
      <c r="Q80" s="114"/>
      <c r="R80" s="114"/>
      <c r="S80" s="114"/>
      <c r="T80" s="114"/>
      <c r="U80" s="114"/>
      <c r="V80" s="114"/>
      <c r="W80" s="114"/>
    </row>
  </sheetData>
  <sheetProtection algorithmName="SHA-512" hashValue="WzoowBjBAPnt7ZoJopFRUKNe7AF68Yv0G3u/Q0kHDVYk5W6PIw8U4/jWcU8JTuDvPjiz4ae8S2b+zrbXC8XbjA==" saltValue="dwgXIHciD+jUiKBPJPs2Bg==" spinCount="100000" sheet="1" formatCells="0" formatRows="0" insertRows="0" deleteRows="0" selectLockedCells="1"/>
  <mergeCells count="136">
    <mergeCell ref="B78:Q78"/>
    <mergeCell ref="C73:E73"/>
    <mergeCell ref="I73:Q73"/>
    <mergeCell ref="B74:Q74"/>
    <mergeCell ref="B75:Q75"/>
    <mergeCell ref="B76:Q76"/>
    <mergeCell ref="B77:Q77"/>
    <mergeCell ref="B70:H70"/>
    <mergeCell ref="N70:P70"/>
    <mergeCell ref="B71:H71"/>
    <mergeCell ref="I71:M71"/>
    <mergeCell ref="N71:P71"/>
    <mergeCell ref="C72:E72"/>
    <mergeCell ref="F72:L72"/>
    <mergeCell ref="M72:Q72"/>
    <mergeCell ref="B68:H68"/>
    <mergeCell ref="I68:M68"/>
    <mergeCell ref="N68:P68"/>
    <mergeCell ref="B69:H69"/>
    <mergeCell ref="I69:M69"/>
    <mergeCell ref="N69:P69"/>
    <mergeCell ref="B64:C64"/>
    <mergeCell ref="D64:Q64"/>
    <mergeCell ref="B65:C65"/>
    <mergeCell ref="D65:Q65"/>
    <mergeCell ref="B66:Q66"/>
    <mergeCell ref="B67:R67"/>
    <mergeCell ref="B60:P60"/>
    <mergeCell ref="B61:R61"/>
    <mergeCell ref="B62:C62"/>
    <mergeCell ref="D62:Q62"/>
    <mergeCell ref="B63:C63"/>
    <mergeCell ref="D63:Q63"/>
    <mergeCell ref="B58:C58"/>
    <mergeCell ref="D58:E58"/>
    <mergeCell ref="F58:M58"/>
    <mergeCell ref="B59:C59"/>
    <mergeCell ref="D59:E59"/>
    <mergeCell ref="F59:M59"/>
    <mergeCell ref="B54:Q54"/>
    <mergeCell ref="B55:R55"/>
    <mergeCell ref="B56:C56"/>
    <mergeCell ref="D56:E56"/>
    <mergeCell ref="F56:M56"/>
    <mergeCell ref="B57:C57"/>
    <mergeCell ref="D57:E57"/>
    <mergeCell ref="F57:M57"/>
    <mergeCell ref="B51:C51"/>
    <mergeCell ref="D51:Q51"/>
    <mergeCell ref="B52:C52"/>
    <mergeCell ref="D52:Q52"/>
    <mergeCell ref="B53:C53"/>
    <mergeCell ref="D53:Q53"/>
    <mergeCell ref="B47:C47"/>
    <mergeCell ref="D47:E47"/>
    <mergeCell ref="F47:M47"/>
    <mergeCell ref="B48:Q48"/>
    <mergeCell ref="B49:R49"/>
    <mergeCell ref="B50:C50"/>
    <mergeCell ref="D50:Q50"/>
    <mergeCell ref="B45:C45"/>
    <mergeCell ref="D45:E45"/>
    <mergeCell ref="F45:M45"/>
    <mergeCell ref="B46:C46"/>
    <mergeCell ref="D46:E46"/>
    <mergeCell ref="F46:M46"/>
    <mergeCell ref="B41:Q41"/>
    <mergeCell ref="B42:R42"/>
    <mergeCell ref="B43:C43"/>
    <mergeCell ref="D43:E43"/>
    <mergeCell ref="F43:M43"/>
    <mergeCell ref="B44:C44"/>
    <mergeCell ref="D44:E44"/>
    <mergeCell ref="F44:M44"/>
    <mergeCell ref="B38:C38"/>
    <mergeCell ref="D38:Q38"/>
    <mergeCell ref="B39:C39"/>
    <mergeCell ref="D39:Q39"/>
    <mergeCell ref="B40:C40"/>
    <mergeCell ref="D40:Q40"/>
    <mergeCell ref="B34:C34"/>
    <mergeCell ref="D34:P34"/>
    <mergeCell ref="B35:Q35"/>
    <mergeCell ref="B36:R36"/>
    <mergeCell ref="B37:C37"/>
    <mergeCell ref="D37:Q37"/>
    <mergeCell ref="B30:P30"/>
    <mergeCell ref="B31:R31"/>
    <mergeCell ref="B32:C32"/>
    <mergeCell ref="D32:P32"/>
    <mergeCell ref="B33:C33"/>
    <mergeCell ref="D33:P33"/>
    <mergeCell ref="B28:C28"/>
    <mergeCell ref="D28:G28"/>
    <mergeCell ref="H28:K28"/>
    <mergeCell ref="B29:C29"/>
    <mergeCell ref="D29:G29"/>
    <mergeCell ref="H29:K29"/>
    <mergeCell ref="B24:C24"/>
    <mergeCell ref="D24:G24"/>
    <mergeCell ref="B25:P25"/>
    <mergeCell ref="B26:R26"/>
    <mergeCell ref="B27:C27"/>
    <mergeCell ref="D27:G27"/>
    <mergeCell ref="H27:K27"/>
    <mergeCell ref="B21:C21"/>
    <mergeCell ref="D21:G21"/>
    <mergeCell ref="B22:C22"/>
    <mergeCell ref="D22:G22"/>
    <mergeCell ref="B23:C23"/>
    <mergeCell ref="D23:G23"/>
    <mergeCell ref="B18:C18"/>
    <mergeCell ref="D18:G18"/>
    <mergeCell ref="B19:C19"/>
    <mergeCell ref="D19:G19"/>
    <mergeCell ref="B20:C20"/>
    <mergeCell ref="D20:G20"/>
    <mergeCell ref="B16:R16"/>
    <mergeCell ref="U16:V16"/>
    <mergeCell ref="B17:C17"/>
    <mergeCell ref="D17:G17"/>
    <mergeCell ref="B11:C11"/>
    <mergeCell ref="D11:G11"/>
    <mergeCell ref="B12:C12"/>
    <mergeCell ref="D12:G12"/>
    <mergeCell ref="B13:C13"/>
    <mergeCell ref="D13:G13"/>
    <mergeCell ref="B2:R2"/>
    <mergeCell ref="B3:R3"/>
    <mergeCell ref="B4:R4"/>
    <mergeCell ref="B6:C6"/>
    <mergeCell ref="B8:C8"/>
    <mergeCell ref="B10:R10"/>
    <mergeCell ref="B14:C14"/>
    <mergeCell ref="D14:G14"/>
    <mergeCell ref="B15:P15"/>
  </mergeCells>
  <conditionalFormatting sqref="R73">
    <cfRule type="cellIs" dxfId="34" priority="2" operator="greaterThan">
      <formula>$N$71</formula>
    </cfRule>
  </conditionalFormatting>
  <pageMargins left="0.25" right="0.25" top="0.75" bottom="0.75" header="0.3" footer="0.3"/>
  <pageSetup scale="76" fitToHeight="50" orientation="landscape" r:id="rId1"/>
  <headerFooter>
    <oddFooter>Page &amp;P of &amp;N</oddFooter>
  </headerFooter>
  <extLst>
    <ext xmlns:x14="http://schemas.microsoft.com/office/spreadsheetml/2009/9/main" uri="{78C0D931-6437-407d-A8EE-F0AAD7539E65}">
      <x14:conditionalFormattings>
        <x14:conditionalFormatting xmlns:xm="http://schemas.microsoft.com/office/excel/2006/main">
          <x14:cfRule type="cellIs" priority="1" operator="notEqual" id="{63CF1A2E-3502-49E1-9183-E424D8030BB2}">
            <xm:f>Cover!$C$7</xm:f>
            <x14:dxf>
              <font>
                <color rgb="FFFF0000"/>
              </font>
            </x14:dxf>
          </x14:cfRule>
          <xm:sqref>R78</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1400-000000000000}">
          <x14:formula1>
            <xm:f>'DROP-DOWNS'!$J$2:$J$3</xm:f>
          </x14:formula1>
          <xm:sqref>B44:C47</xm:sqref>
        </x14:dataValidation>
        <x14:dataValidation type="list" allowBlank="1" showInputMessage="1" showErrorMessage="1" xr:uid="{00000000-0002-0000-1400-000001000000}">
          <x14:formula1>
            <xm:f>'DROP-DOWNS'!$L$2:$L$3</xm:f>
          </x14:formula1>
          <xm:sqref>B57:C59</xm:sqref>
        </x14:dataValidation>
        <x14:dataValidation type="list" allowBlank="1" showInputMessage="1" showErrorMessage="1" xr:uid="{00000000-0002-0000-1400-000002000000}">
          <x14:formula1>
            <xm:f>'IET Budget'!$Z$43:$Z$46</xm:f>
          </x14:formula1>
          <xm:sqref>B3:R3</xm:sqref>
        </x14:dataValidation>
      </x14:dataValidations>
    </ext>
  </extLs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FFF00"/>
    <pageSetUpPr fitToPage="1"/>
  </sheetPr>
  <dimension ref="B2:J63"/>
  <sheetViews>
    <sheetView showGridLines="0" topLeftCell="B41" zoomScale="80" zoomScaleNormal="80" workbookViewId="0">
      <selection activeCell="B17" sqref="B17:J29"/>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2" spans="2:10" ht="18.75" x14ac:dyDescent="0.25">
      <c r="B2" s="547"/>
      <c r="C2" s="548"/>
      <c r="D2" s="548"/>
      <c r="E2" s="548"/>
      <c r="F2" s="548"/>
      <c r="G2" s="548"/>
      <c r="H2" s="548"/>
      <c r="I2" s="548"/>
      <c r="J2" s="549"/>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412</v>
      </c>
      <c r="C5" s="503"/>
      <c r="D5" s="503"/>
      <c r="E5" s="503"/>
      <c r="F5" s="503"/>
      <c r="G5" s="503"/>
      <c r="H5" s="503"/>
      <c r="I5" s="504"/>
      <c r="J5" s="220">
        <f>Cover!C13</f>
        <v>0</v>
      </c>
    </row>
    <row r="6" spans="2:10" s="218" customFormat="1" ht="24.95" hidden="1" customHeight="1" x14ac:dyDescent="0.25">
      <c r="B6" s="544" t="s">
        <v>398</v>
      </c>
      <c r="C6" s="545"/>
      <c r="D6" s="545"/>
      <c r="E6" s="545"/>
      <c r="F6" s="545"/>
      <c r="G6" s="545"/>
      <c r="H6" s="545"/>
      <c r="I6" s="546"/>
      <c r="J6" s="235">
        <f>Cover!C7</f>
        <v>0</v>
      </c>
    </row>
    <row r="7" spans="2:10" s="218" customFormat="1" ht="24.95" hidden="1" customHeight="1" x14ac:dyDescent="0.25">
      <c r="B7" s="544" t="s">
        <v>399</v>
      </c>
      <c r="C7" s="545"/>
      <c r="D7" s="545"/>
      <c r="E7" s="545"/>
      <c r="F7" s="545"/>
      <c r="G7" s="545"/>
      <c r="H7" s="545"/>
      <c r="I7" s="546"/>
      <c r="J7" s="235">
        <f>Cover!C12</f>
        <v>0</v>
      </c>
    </row>
    <row r="8" spans="2:10" s="218" customFormat="1" ht="24.95" hidden="1" customHeight="1" x14ac:dyDescent="0.25">
      <c r="B8" s="544" t="s">
        <v>400</v>
      </c>
      <c r="C8" s="545"/>
      <c r="D8" s="545"/>
      <c r="E8" s="545"/>
      <c r="F8" s="545"/>
      <c r="G8" s="545"/>
      <c r="H8" s="545"/>
      <c r="I8" s="546"/>
      <c r="J8" s="235">
        <f>Cover!C15</f>
        <v>0</v>
      </c>
    </row>
    <row r="9" spans="2:10" s="218" customFormat="1" ht="24.95" customHeight="1" x14ac:dyDescent="0.25">
      <c r="B9" s="211"/>
      <c r="C9" s="212"/>
      <c r="D9" s="212"/>
      <c r="E9" s="212"/>
      <c r="F9" s="212"/>
      <c r="G9" s="212"/>
      <c r="H9" s="212"/>
      <c r="I9" s="213"/>
      <c r="J9" s="220"/>
    </row>
    <row r="10" spans="2:10" s="256" customFormat="1" ht="27.95" hidden="1" customHeight="1" x14ac:dyDescent="0.25">
      <c r="B10" s="550" t="s">
        <v>405</v>
      </c>
      <c r="C10" s="551"/>
      <c r="D10" s="551"/>
      <c r="E10" s="551"/>
      <c r="F10" s="551"/>
      <c r="G10" s="551"/>
      <c r="H10" s="551"/>
      <c r="I10" s="552"/>
      <c r="J10" s="255"/>
    </row>
    <row r="11" spans="2:10" s="256" customFormat="1" ht="24.75" hidden="1" customHeight="1" x14ac:dyDescent="0.25">
      <c r="B11" s="553" t="s">
        <v>401</v>
      </c>
      <c r="C11" s="554"/>
      <c r="D11" s="554"/>
      <c r="E11" s="554"/>
      <c r="F11" s="554"/>
      <c r="G11" s="554"/>
      <c r="H11" s="555"/>
      <c r="I11" s="257">
        <f>'ABE Class Plan'!D4</f>
        <v>0</v>
      </c>
      <c r="J11" s="235">
        <f>'ABE Class Plan'!J4</f>
        <v>0</v>
      </c>
    </row>
    <row r="12" spans="2:10" s="256" customFormat="1" ht="24.75" hidden="1" customHeight="1" x14ac:dyDescent="0.25">
      <c r="B12" s="553" t="s">
        <v>402</v>
      </c>
      <c r="C12" s="554"/>
      <c r="D12" s="554"/>
      <c r="E12" s="554"/>
      <c r="F12" s="554"/>
      <c r="G12" s="554"/>
      <c r="H12" s="555"/>
      <c r="I12" s="257">
        <f>'ESOL Class Plan'!D4</f>
        <v>0</v>
      </c>
      <c r="J12" s="235">
        <f>'ESOL Class Plan'!J4</f>
        <v>0</v>
      </c>
    </row>
    <row r="13" spans="2:10" s="256" customFormat="1" ht="24.75" hidden="1" customHeight="1" x14ac:dyDescent="0.25">
      <c r="B13" s="553" t="s">
        <v>403</v>
      </c>
      <c r="C13" s="554"/>
      <c r="D13" s="554"/>
      <c r="E13" s="554"/>
      <c r="F13" s="554"/>
      <c r="G13" s="554"/>
      <c r="H13" s="555"/>
      <c r="I13" s="257">
        <f>SUM(I11:I12)</f>
        <v>0</v>
      </c>
      <c r="J13" s="235">
        <f>SUM(J11:J12)</f>
        <v>0</v>
      </c>
    </row>
    <row r="14" spans="2:10" s="256" customFormat="1" ht="24.95" hidden="1" customHeight="1" x14ac:dyDescent="0.25">
      <c r="B14" s="544" t="s">
        <v>404</v>
      </c>
      <c r="C14" s="545"/>
      <c r="D14" s="545"/>
      <c r="E14" s="545"/>
      <c r="F14" s="545"/>
      <c r="G14" s="545"/>
      <c r="H14" s="545"/>
      <c r="I14" s="546"/>
      <c r="J14" s="258" t="e">
        <f>J13/I13</f>
        <v>#DIV/0!</v>
      </c>
    </row>
    <row r="15" spans="2:10" s="256" customFormat="1" ht="24.95" hidden="1" customHeight="1" x14ac:dyDescent="0.25">
      <c r="B15" s="544" t="s">
        <v>411</v>
      </c>
      <c r="C15" s="545"/>
      <c r="D15" s="545"/>
      <c r="E15" s="545"/>
      <c r="F15" s="545"/>
      <c r="G15" s="545"/>
      <c r="H15" s="545"/>
      <c r="I15" s="546"/>
      <c r="J15" s="235">
        <f>J13-J5</f>
        <v>0</v>
      </c>
    </row>
    <row r="16" spans="2:10" s="256" customFormat="1" ht="24.95" hidden="1" customHeight="1" x14ac:dyDescent="0.25">
      <c r="B16" s="236"/>
      <c r="C16" s="237"/>
      <c r="D16" s="237"/>
      <c r="E16" s="237"/>
      <c r="F16" s="237"/>
      <c r="G16" s="237"/>
      <c r="H16" s="237"/>
      <c r="I16" s="238"/>
      <c r="J16" s="235"/>
    </row>
    <row r="17" spans="2:10" s="219" customFormat="1" ht="27.95" customHeight="1" x14ac:dyDescent="0.25">
      <c r="B17" s="515" t="s">
        <v>407</v>
      </c>
      <c r="C17" s="516"/>
      <c r="D17" s="516"/>
      <c r="E17" s="516"/>
      <c r="F17" s="516"/>
      <c r="G17" s="516"/>
      <c r="H17" s="516"/>
      <c r="I17" s="516"/>
      <c r="J17" s="217" t="s">
        <v>368</v>
      </c>
    </row>
    <row r="18" spans="2:10" s="218" customFormat="1" ht="24.95" customHeight="1" x14ac:dyDescent="0.25">
      <c r="B18" s="502" t="s">
        <v>45</v>
      </c>
      <c r="C18" s="503"/>
      <c r="D18" s="503"/>
      <c r="E18" s="503"/>
      <c r="F18" s="503"/>
      <c r="G18" s="503"/>
      <c r="H18" s="503"/>
      <c r="I18" s="504"/>
      <c r="J18" s="220">
        <f>'IET Budget'!R14+'IET II Budget'!R14</f>
        <v>0</v>
      </c>
    </row>
    <row r="19" spans="2:10" s="218" customFormat="1" ht="24.95" customHeight="1" x14ac:dyDescent="0.25">
      <c r="B19" s="502" t="s">
        <v>51</v>
      </c>
      <c r="C19" s="503"/>
      <c r="D19" s="503"/>
      <c r="E19" s="503"/>
      <c r="F19" s="503"/>
      <c r="G19" s="503"/>
      <c r="H19" s="503"/>
      <c r="I19" s="504"/>
      <c r="J19" s="220">
        <f>'IET Budget'!R24+'IET II Budget'!R24</f>
        <v>0</v>
      </c>
    </row>
    <row r="20" spans="2:10" s="218" customFormat="1" ht="24.95" customHeight="1" x14ac:dyDescent="0.25">
      <c r="B20" s="502" t="s">
        <v>53</v>
      </c>
      <c r="C20" s="503"/>
      <c r="D20" s="503"/>
      <c r="E20" s="503"/>
      <c r="F20" s="503"/>
      <c r="G20" s="503"/>
      <c r="H20" s="503"/>
      <c r="I20" s="504"/>
      <c r="J20" s="220">
        <f>'IET Budget'!R29+'IET II Budget'!R29</f>
        <v>0</v>
      </c>
    </row>
    <row r="21" spans="2:10" s="218" customFormat="1" ht="24.95" customHeight="1" x14ac:dyDescent="0.25">
      <c r="B21" s="502" t="s">
        <v>68</v>
      </c>
      <c r="C21" s="503"/>
      <c r="D21" s="503"/>
      <c r="E21" s="503"/>
      <c r="F21" s="503"/>
      <c r="G21" s="503"/>
      <c r="H21" s="503"/>
      <c r="I21" s="504"/>
      <c r="J21" s="220">
        <f>'IET Budget'!R34</f>
        <v>0</v>
      </c>
    </row>
    <row r="22" spans="2:10" s="218" customFormat="1" ht="24.95" customHeight="1" x14ac:dyDescent="0.25">
      <c r="B22" s="502" t="s">
        <v>69</v>
      </c>
      <c r="C22" s="503"/>
      <c r="D22" s="503"/>
      <c r="E22" s="503"/>
      <c r="F22" s="503"/>
      <c r="G22" s="503"/>
      <c r="H22" s="503"/>
      <c r="I22" s="504"/>
      <c r="J22" s="220">
        <f>'IET Budget'!R40</f>
        <v>0</v>
      </c>
    </row>
    <row r="23" spans="2:10" s="218" customFormat="1" ht="24.95" customHeight="1" x14ac:dyDescent="0.25">
      <c r="B23" s="502" t="s">
        <v>70</v>
      </c>
      <c r="C23" s="503"/>
      <c r="D23" s="503"/>
      <c r="E23" s="503"/>
      <c r="F23" s="503"/>
      <c r="G23" s="503"/>
      <c r="H23" s="503"/>
      <c r="I23" s="504"/>
      <c r="J23" s="220">
        <f>'IET Budget'!R47</f>
        <v>0</v>
      </c>
    </row>
    <row r="24" spans="2:10" s="218" customFormat="1" ht="24.95" customHeight="1" x14ac:dyDescent="0.25">
      <c r="B24" s="502" t="s">
        <v>71</v>
      </c>
      <c r="C24" s="503"/>
      <c r="D24" s="503"/>
      <c r="E24" s="503"/>
      <c r="F24" s="503"/>
      <c r="G24" s="503"/>
      <c r="H24" s="503"/>
      <c r="I24" s="504"/>
      <c r="J24" s="220">
        <f>'IET Budget'!R53</f>
        <v>0</v>
      </c>
    </row>
    <row r="25" spans="2:10" s="218" customFormat="1" ht="24.95" customHeight="1" x14ac:dyDescent="0.25">
      <c r="B25" s="502" t="s">
        <v>72</v>
      </c>
      <c r="C25" s="503"/>
      <c r="D25" s="503"/>
      <c r="E25" s="503"/>
      <c r="F25" s="503"/>
      <c r="G25" s="503"/>
      <c r="H25" s="503"/>
      <c r="I25" s="504"/>
      <c r="J25" s="220">
        <f>'IET Budget'!R59</f>
        <v>0</v>
      </c>
    </row>
    <row r="26" spans="2:10" s="218" customFormat="1" ht="24.95" customHeight="1" x14ac:dyDescent="0.25">
      <c r="B26" s="502" t="s">
        <v>73</v>
      </c>
      <c r="C26" s="503"/>
      <c r="D26" s="503"/>
      <c r="E26" s="503"/>
      <c r="F26" s="503"/>
      <c r="G26" s="503"/>
      <c r="H26" s="503"/>
      <c r="I26" s="504"/>
      <c r="J26" s="220">
        <f>'IET Budget'!R65</f>
        <v>0</v>
      </c>
    </row>
    <row r="27" spans="2:10" s="218" customFormat="1" ht="24.95" customHeight="1" x14ac:dyDescent="0.25">
      <c r="B27" s="502" t="s">
        <v>74</v>
      </c>
      <c r="C27" s="503"/>
      <c r="D27" s="503"/>
      <c r="E27" s="503"/>
      <c r="F27" s="503"/>
      <c r="G27" s="503"/>
      <c r="H27" s="503"/>
      <c r="I27" s="504"/>
      <c r="J27" s="220">
        <f>'IET Budget'!R75</f>
        <v>0</v>
      </c>
    </row>
    <row r="28" spans="2:10" s="218" customFormat="1" ht="24.95" customHeight="1" x14ac:dyDescent="0.25">
      <c r="B28" s="502" t="s">
        <v>75</v>
      </c>
      <c r="C28" s="503"/>
      <c r="D28" s="503"/>
      <c r="E28" s="503"/>
      <c r="F28" s="503"/>
      <c r="G28" s="503"/>
      <c r="H28" s="503"/>
      <c r="I28" s="504"/>
      <c r="J28" s="220">
        <f>'IET Budget'!R79</f>
        <v>0</v>
      </c>
    </row>
    <row r="29" spans="2:10" s="218" customFormat="1" ht="24.95" customHeight="1" x14ac:dyDescent="0.25">
      <c r="B29" s="512" t="str">
        <f>' Budget'!B84:Q84</f>
        <v>TOTAL FUNDS REQUESTED</v>
      </c>
      <c r="C29" s="513"/>
      <c r="D29" s="513"/>
      <c r="E29" s="513"/>
      <c r="F29" s="513"/>
      <c r="G29" s="513"/>
      <c r="H29" s="513"/>
      <c r="I29" s="514"/>
      <c r="J29" s="222">
        <f>'IET Budget'!R80</f>
        <v>0</v>
      </c>
    </row>
    <row r="30" spans="2:10" s="218" customFormat="1" ht="24.95" customHeight="1" x14ac:dyDescent="0.25">
      <c r="B30" s="512" t="s">
        <v>397</v>
      </c>
      <c r="C30" s="513"/>
      <c r="D30" s="513"/>
      <c r="E30" s="513"/>
      <c r="F30" s="513"/>
      <c r="G30" s="513"/>
      <c r="H30" s="513"/>
      <c r="I30" s="514"/>
      <c r="J30" s="222">
        <f>J29-J5</f>
        <v>0</v>
      </c>
    </row>
    <row r="31" spans="2:10" s="218" customFormat="1" ht="24.95" customHeight="1" x14ac:dyDescent="0.25">
      <c r="B31" s="211"/>
      <c r="C31" s="212"/>
      <c r="D31" s="212"/>
      <c r="E31" s="212"/>
      <c r="F31" s="212"/>
      <c r="G31" s="212"/>
      <c r="H31" s="212"/>
      <c r="I31" s="213"/>
      <c r="J31" s="220"/>
    </row>
    <row r="32" spans="2:10" s="218" customFormat="1" ht="27.95" customHeight="1" x14ac:dyDescent="0.25">
      <c r="B32" s="515" t="s">
        <v>408</v>
      </c>
      <c r="C32" s="516"/>
      <c r="D32" s="516"/>
      <c r="E32" s="516"/>
      <c r="F32" s="516"/>
      <c r="G32" s="516"/>
      <c r="H32" s="516"/>
      <c r="I32" s="516"/>
      <c r="J32" s="223"/>
    </row>
    <row r="33" spans="2:10" s="218" customFormat="1" ht="24.95" customHeight="1" x14ac:dyDescent="0.25">
      <c r="B33" s="502" t="s">
        <v>369</v>
      </c>
      <c r="C33" s="503"/>
      <c r="D33" s="503"/>
      <c r="E33" s="503"/>
      <c r="F33" s="503"/>
      <c r="G33" s="503"/>
      <c r="H33" s="503"/>
      <c r="I33" s="504"/>
      <c r="J33" s="220">
        <f>'IET Budget'!T14</f>
        <v>0</v>
      </c>
    </row>
    <row r="34" spans="2:10" s="218" customFormat="1" ht="24.95" customHeight="1" x14ac:dyDescent="0.25">
      <c r="B34" s="502" t="s">
        <v>87</v>
      </c>
      <c r="C34" s="503"/>
      <c r="D34" s="503"/>
      <c r="E34" s="503"/>
      <c r="F34" s="503"/>
      <c r="G34" s="503"/>
      <c r="H34" s="503"/>
      <c r="I34" s="504"/>
      <c r="J34" s="220">
        <f>'IET Budget'!T29</f>
        <v>0</v>
      </c>
    </row>
    <row r="35" spans="2:10" s="218" customFormat="1" ht="24.95" customHeight="1" x14ac:dyDescent="0.25">
      <c r="B35" s="502" t="s">
        <v>88</v>
      </c>
      <c r="C35" s="503"/>
      <c r="D35" s="503"/>
      <c r="E35" s="503"/>
      <c r="F35" s="503"/>
      <c r="G35" s="503"/>
      <c r="H35" s="503"/>
      <c r="I35" s="504"/>
      <c r="J35" s="220">
        <f>'IET Budget'!R65</f>
        <v>0</v>
      </c>
    </row>
    <row r="36" spans="2:10" s="218" customFormat="1" ht="24.95" customHeight="1" x14ac:dyDescent="0.25">
      <c r="B36" s="502" t="s">
        <v>113</v>
      </c>
      <c r="C36" s="503"/>
      <c r="D36" s="503"/>
      <c r="E36" s="503"/>
      <c r="F36" s="503"/>
      <c r="G36" s="503"/>
      <c r="H36" s="503"/>
      <c r="I36" s="504"/>
      <c r="J36" s="220">
        <f>'IET Budget'!R75</f>
        <v>0</v>
      </c>
    </row>
    <row r="37" spans="2:10" s="218" customFormat="1" ht="24.95" customHeight="1" x14ac:dyDescent="0.25">
      <c r="B37" s="502" t="s">
        <v>114</v>
      </c>
      <c r="C37" s="503"/>
      <c r="D37" s="503"/>
      <c r="E37" s="503"/>
      <c r="F37" s="503"/>
      <c r="G37" s="503"/>
      <c r="H37" s="503"/>
      <c r="I37" s="504"/>
      <c r="J37" s="220">
        <f>'IET Budget'!R79</f>
        <v>0</v>
      </c>
    </row>
    <row r="38" spans="2:10" s="218" customFormat="1" ht="24.95" customHeight="1" x14ac:dyDescent="0.25">
      <c r="B38" s="502" t="s">
        <v>385</v>
      </c>
      <c r="C38" s="503"/>
      <c r="D38" s="503"/>
      <c r="E38" s="503"/>
      <c r="F38" s="503"/>
      <c r="G38" s="503"/>
      <c r="H38" s="503"/>
      <c r="I38" s="504"/>
      <c r="J38" s="220">
        <f>'IET Budget'!T59</f>
        <v>0</v>
      </c>
    </row>
    <row r="39" spans="2:10" s="218" customFormat="1" ht="24.95" customHeight="1" x14ac:dyDescent="0.25">
      <c r="B39" s="502" t="s">
        <v>370</v>
      </c>
      <c r="C39" s="503"/>
      <c r="D39" s="503"/>
      <c r="E39" s="503"/>
      <c r="F39" s="503"/>
      <c r="G39" s="503"/>
      <c r="H39" s="503"/>
      <c r="I39" s="504"/>
      <c r="J39" s="220">
        <f>'IET Sub Budget'!T15+'IET Sub Budget 2'!T15</f>
        <v>0</v>
      </c>
    </row>
    <row r="40" spans="2:10" s="218" customFormat="1" ht="24.95" customHeight="1" x14ac:dyDescent="0.25">
      <c r="B40" s="502" t="s">
        <v>145</v>
      </c>
      <c r="C40" s="503"/>
      <c r="D40" s="503"/>
      <c r="E40" s="503"/>
      <c r="F40" s="503"/>
      <c r="G40" s="503"/>
      <c r="H40" s="503"/>
      <c r="I40" s="504"/>
      <c r="J40" s="220">
        <f>'IET Sub Budget'!T30+'IET Sub Budget 2'!T30</f>
        <v>0</v>
      </c>
    </row>
    <row r="41" spans="2:10" s="218" customFormat="1" ht="24.95" customHeight="1" x14ac:dyDescent="0.25">
      <c r="B41" s="502" t="s">
        <v>146</v>
      </c>
      <c r="C41" s="503"/>
      <c r="D41" s="503"/>
      <c r="E41" s="503"/>
      <c r="F41" s="503"/>
      <c r="G41" s="503"/>
      <c r="H41" s="503"/>
      <c r="I41" s="504"/>
      <c r="J41" s="220">
        <f>'IET Sub Budget'!R66+'IET Sub Budget 2'!R66</f>
        <v>0</v>
      </c>
    </row>
    <row r="42" spans="2:10" s="218" customFormat="1" ht="24.95" customHeight="1" x14ac:dyDescent="0.25">
      <c r="B42" s="502" t="s">
        <v>148</v>
      </c>
      <c r="C42" s="503"/>
      <c r="D42" s="503"/>
      <c r="E42" s="503"/>
      <c r="F42" s="503"/>
      <c r="G42" s="503"/>
      <c r="H42" s="503"/>
      <c r="I42" s="504"/>
      <c r="J42" s="220">
        <f>'IET Sub Budget'!R73+'IET Sub Budget 2'!R73</f>
        <v>0</v>
      </c>
    </row>
    <row r="43" spans="2:10" s="218" customFormat="1" ht="24.95" customHeight="1" x14ac:dyDescent="0.25">
      <c r="B43" s="502" t="s">
        <v>147</v>
      </c>
      <c r="C43" s="503"/>
      <c r="D43" s="503"/>
      <c r="E43" s="503"/>
      <c r="F43" s="503"/>
      <c r="G43" s="503"/>
      <c r="H43" s="503"/>
      <c r="I43" s="504"/>
      <c r="J43" s="220">
        <f>'IET Sub Budget'!R77+'IET Sub Budget 2'!R77</f>
        <v>0</v>
      </c>
    </row>
    <row r="44" spans="2:10" s="218" customFormat="1" ht="24.95" customHeight="1" x14ac:dyDescent="0.25">
      <c r="B44" s="502" t="s">
        <v>149</v>
      </c>
      <c r="C44" s="503"/>
      <c r="D44" s="503"/>
      <c r="E44" s="503"/>
      <c r="F44" s="503"/>
      <c r="G44" s="503"/>
      <c r="H44" s="503"/>
      <c r="I44" s="504"/>
      <c r="J44" s="220" t="e">
        <f>' Sub Budget'!T59+#REF!</f>
        <v>#REF!</v>
      </c>
    </row>
    <row r="45" spans="2:10" s="218" customFormat="1" ht="21.6" customHeight="1" x14ac:dyDescent="0.25">
      <c r="B45" s="512" t="s">
        <v>42</v>
      </c>
      <c r="C45" s="513"/>
      <c r="D45" s="513"/>
      <c r="E45" s="513"/>
      <c r="F45" s="513"/>
      <c r="G45" s="513"/>
      <c r="H45" s="513"/>
      <c r="I45" s="514"/>
      <c r="J45" s="224" t="e">
        <f>SUM(J33:J44)</f>
        <v>#REF!</v>
      </c>
    </row>
    <row r="46" spans="2:10" s="218" customFormat="1" ht="22.35" customHeight="1" x14ac:dyDescent="0.25">
      <c r="B46" s="526" t="s">
        <v>410</v>
      </c>
      <c r="C46" s="527"/>
      <c r="D46" s="527"/>
      <c r="E46" s="527"/>
      <c r="F46" s="527"/>
      <c r="G46" s="527"/>
      <c r="H46" s="527"/>
      <c r="I46" s="528"/>
      <c r="J46" s="225" t="e">
        <f>J45/J29</f>
        <v>#REF!</v>
      </c>
    </row>
    <row r="47" spans="2:10" s="229" customFormat="1" ht="22.35" customHeight="1" x14ac:dyDescent="0.25">
      <c r="B47" s="226"/>
      <c r="C47" s="227"/>
      <c r="D47" s="227"/>
      <c r="E47" s="227"/>
      <c r="F47" s="227"/>
      <c r="G47" s="227"/>
      <c r="H47" s="227"/>
      <c r="I47" s="227"/>
      <c r="J47" s="228"/>
    </row>
    <row r="48" spans="2:10" s="218" customFormat="1" ht="27.95" customHeight="1" x14ac:dyDescent="0.25">
      <c r="B48" s="515" t="s">
        <v>131</v>
      </c>
      <c r="C48" s="516"/>
      <c r="D48" s="516"/>
      <c r="E48" s="516"/>
      <c r="F48" s="516"/>
      <c r="G48" s="516"/>
      <c r="H48" s="516"/>
      <c r="I48" s="516"/>
      <c r="J48" s="519"/>
    </row>
    <row r="49" spans="2:10" s="218" customFormat="1" ht="34.5" customHeight="1" x14ac:dyDescent="0.25">
      <c r="B49" s="523" t="s">
        <v>134</v>
      </c>
      <c r="C49" s="524"/>
      <c r="D49" s="524"/>
      <c r="E49" s="524"/>
      <c r="F49" s="524"/>
      <c r="G49" s="524"/>
      <c r="H49" s="524"/>
      <c r="I49" s="525"/>
      <c r="J49" s="231">
        <f>'IET IELCE II Ind Cost Calc'!D13</f>
        <v>0</v>
      </c>
    </row>
    <row r="50" spans="2:10" s="218" customFormat="1" ht="24.75" customHeight="1" x14ac:dyDescent="0.25">
      <c r="B50" s="520" t="s">
        <v>132</v>
      </c>
      <c r="C50" s="520"/>
      <c r="D50" s="520"/>
      <c r="E50" s="520"/>
      <c r="F50" s="520"/>
      <c r="G50" s="520"/>
      <c r="H50" s="520"/>
      <c r="I50" s="520"/>
      <c r="J50" s="230">
        <f>'IET II Budget'!R75</f>
        <v>0</v>
      </c>
    </row>
    <row r="51" spans="2:10" s="218" customFormat="1" ht="24.75" customHeight="1" x14ac:dyDescent="0.25">
      <c r="B51" s="520" t="s">
        <v>144</v>
      </c>
      <c r="C51" s="520"/>
      <c r="D51" s="520"/>
      <c r="E51" s="520"/>
      <c r="F51" s="520"/>
      <c r="G51" s="520"/>
      <c r="H51" s="520"/>
      <c r="I51" s="520"/>
      <c r="J51" s="230" t="e">
        <f>' Sub Budget'!R76+#REF!</f>
        <v>#REF!</v>
      </c>
    </row>
    <row r="52" spans="2:10" s="218" customFormat="1" ht="24.75" customHeight="1" x14ac:dyDescent="0.25">
      <c r="B52" s="521" t="s">
        <v>133</v>
      </c>
      <c r="C52" s="522"/>
      <c r="D52" s="522"/>
      <c r="E52" s="522"/>
      <c r="F52" s="522"/>
      <c r="G52" s="522"/>
      <c r="H52" s="522"/>
      <c r="I52" s="522"/>
      <c r="J52" s="231">
        <f>'IET II Match Budget'!R72</f>
        <v>0</v>
      </c>
    </row>
    <row r="53" spans="2:10" s="218" customFormat="1" ht="24.75" customHeight="1" x14ac:dyDescent="0.25">
      <c r="B53" s="526" t="s">
        <v>135</v>
      </c>
      <c r="C53" s="527"/>
      <c r="D53" s="527"/>
      <c r="E53" s="527"/>
      <c r="F53" s="527"/>
      <c r="G53" s="527"/>
      <c r="H53" s="527"/>
      <c r="I53" s="528"/>
      <c r="J53" s="232" t="e">
        <f>SUM(J50:J52)</f>
        <v>#REF!</v>
      </c>
    </row>
    <row r="54" spans="2:10" s="229" customFormat="1" ht="22.35" customHeight="1" x14ac:dyDescent="0.25">
      <c r="B54" s="226"/>
      <c r="C54" s="227"/>
      <c r="D54" s="227"/>
      <c r="E54" s="227"/>
      <c r="F54" s="227"/>
      <c r="G54" s="227"/>
      <c r="H54" s="227"/>
      <c r="I54" s="227"/>
      <c r="J54" s="228"/>
    </row>
    <row r="55" spans="2:10" s="218" customFormat="1" ht="27.95" customHeight="1" x14ac:dyDescent="0.25">
      <c r="B55" s="515" t="s">
        <v>409</v>
      </c>
      <c r="C55" s="516"/>
      <c r="D55" s="516"/>
      <c r="E55" s="516"/>
      <c r="F55" s="516"/>
      <c r="G55" s="516"/>
      <c r="H55" s="516"/>
      <c r="I55" s="516"/>
      <c r="J55" s="519"/>
    </row>
    <row r="56" spans="2:10" s="218" customFormat="1" ht="24.75" customHeight="1" x14ac:dyDescent="0.25">
      <c r="B56" s="517" t="s">
        <v>43</v>
      </c>
      <c r="C56" s="517"/>
      <c r="D56" s="517"/>
      <c r="E56" s="517"/>
      <c r="F56" s="517"/>
      <c r="G56" s="517"/>
      <c r="H56" s="517"/>
      <c r="I56" s="517"/>
      <c r="J56" s="233">
        <f>' Match Budget'!R81</f>
        <v>0</v>
      </c>
    </row>
    <row r="57" spans="2:10" s="218" customFormat="1" ht="24.75" customHeight="1" x14ac:dyDescent="0.25">
      <c r="B57" s="517" t="s">
        <v>44</v>
      </c>
      <c r="C57" s="517"/>
      <c r="D57" s="517"/>
      <c r="E57" s="517"/>
      <c r="F57" s="517"/>
      <c r="G57" s="517"/>
      <c r="H57" s="517"/>
      <c r="I57" s="517"/>
      <c r="J57" s="233">
        <f>' Budget'!R84</f>
        <v>0</v>
      </c>
    </row>
    <row r="58" spans="2:10" s="218" customFormat="1" ht="24.75" customHeight="1" x14ac:dyDescent="0.25">
      <c r="B58" s="518" t="s">
        <v>136</v>
      </c>
      <c r="C58" s="518"/>
      <c r="D58" s="518"/>
      <c r="E58" s="518"/>
      <c r="F58" s="518"/>
      <c r="G58" s="518"/>
      <c r="H58" s="518"/>
      <c r="I58" s="518"/>
      <c r="J58" s="234" t="e">
        <f>J56/J57</f>
        <v>#DIV/0!</v>
      </c>
    </row>
    <row r="60" spans="2:10" ht="42.75" customHeight="1" x14ac:dyDescent="0.25">
      <c r="B60" s="556" t="s">
        <v>429</v>
      </c>
      <c r="C60" s="557"/>
      <c r="D60" s="557"/>
      <c r="E60" s="557"/>
      <c r="F60" s="557"/>
      <c r="G60" s="557"/>
      <c r="H60" s="557"/>
      <c r="I60" s="557"/>
      <c r="J60" s="558"/>
    </row>
    <row r="61" spans="2:10" ht="15.75" x14ac:dyDescent="0.25">
      <c r="B61" s="559" t="s">
        <v>432</v>
      </c>
      <c r="C61" s="559"/>
      <c r="D61" s="559"/>
      <c r="E61" s="559"/>
      <c r="F61" s="559"/>
      <c r="G61" s="559"/>
      <c r="H61" s="559"/>
      <c r="I61" s="559"/>
      <c r="J61" s="283">
        <f>'IET II Budget'!V80</f>
        <v>0</v>
      </c>
    </row>
    <row r="62" spans="2:10" ht="15.75" x14ac:dyDescent="0.25">
      <c r="B62" s="559" t="s">
        <v>431</v>
      </c>
      <c r="C62" s="559"/>
      <c r="D62" s="559"/>
      <c r="E62" s="559"/>
      <c r="F62" s="559"/>
      <c r="G62" s="559"/>
      <c r="H62" s="559"/>
      <c r="I62" s="559"/>
      <c r="J62" s="283">
        <f>'IET II Sub Budget'!V78+'IET II Sub Budget 2'!V78</f>
        <v>0</v>
      </c>
    </row>
    <row r="63" spans="2:10" ht="15.75" x14ac:dyDescent="0.25">
      <c r="B63" s="560" t="s">
        <v>430</v>
      </c>
      <c r="C63" s="560"/>
      <c r="D63" s="560"/>
      <c r="E63" s="560"/>
      <c r="F63" s="560"/>
      <c r="G63" s="560"/>
      <c r="H63" s="560"/>
      <c r="I63" s="560"/>
      <c r="J63" s="284">
        <f>SUM(J61:J62)</f>
        <v>0</v>
      </c>
    </row>
  </sheetData>
  <sheetProtection algorithmName="SHA-512" hashValue="B5YMghPsD01s8pHaTix05tydrrhR3Yux2X1UAog+DhOHc0qfyGYXJCCPzmtSeu2UecABKWLNWsF5p5MXUdaaCg==" saltValue="Ov9g8dgiZLF3uXgCJrA6Eg==" spinCount="100000" sheet="1" selectLockedCells="1" selectUnlockedCells="1"/>
  <mergeCells count="56">
    <mergeCell ref="B60:J60"/>
    <mergeCell ref="B61:I61"/>
    <mergeCell ref="B62:I62"/>
    <mergeCell ref="B63:I63"/>
    <mergeCell ref="B7:I7"/>
    <mergeCell ref="B22:I22"/>
    <mergeCell ref="B8:I8"/>
    <mergeCell ref="B10:I10"/>
    <mergeCell ref="B11:H11"/>
    <mergeCell ref="B12:H12"/>
    <mergeCell ref="B13:H13"/>
    <mergeCell ref="B14:I14"/>
    <mergeCell ref="B15:I15"/>
    <mergeCell ref="B17:I17"/>
    <mergeCell ref="B18:I18"/>
    <mergeCell ref="B19:I19"/>
    <mergeCell ref="B2:J2"/>
    <mergeCell ref="B3:J3"/>
    <mergeCell ref="B4:I4"/>
    <mergeCell ref="B5:I5"/>
    <mergeCell ref="B6:I6"/>
    <mergeCell ref="B20:I20"/>
    <mergeCell ref="B21:I21"/>
    <mergeCell ref="B35:I35"/>
    <mergeCell ref="B23:I23"/>
    <mergeCell ref="B24:I24"/>
    <mergeCell ref="B25:I25"/>
    <mergeCell ref="B26:I26"/>
    <mergeCell ref="B27:I27"/>
    <mergeCell ref="B28:I28"/>
    <mergeCell ref="B29:I29"/>
    <mergeCell ref="B30:I30"/>
    <mergeCell ref="B32:I32"/>
    <mergeCell ref="B33:I33"/>
    <mergeCell ref="B34:I34"/>
    <mergeCell ref="B49:I49"/>
    <mergeCell ref="B53:I53"/>
    <mergeCell ref="B55:J55"/>
    <mergeCell ref="B48:J48"/>
    <mergeCell ref="B36:I36"/>
    <mergeCell ref="B37:I37"/>
    <mergeCell ref="B38:I38"/>
    <mergeCell ref="B39:I39"/>
    <mergeCell ref="B40:I40"/>
    <mergeCell ref="B41:I41"/>
    <mergeCell ref="B42:I42"/>
    <mergeCell ref="B43:I43"/>
    <mergeCell ref="B44:I44"/>
    <mergeCell ref="B45:I45"/>
    <mergeCell ref="B46:I46"/>
    <mergeCell ref="B56:I56"/>
    <mergeCell ref="B57:I57"/>
    <mergeCell ref="B58:I58"/>
    <mergeCell ref="B50:I50"/>
    <mergeCell ref="B51:I51"/>
    <mergeCell ref="B52:I52"/>
  </mergeCells>
  <conditionalFormatting sqref="J46:J47 J54">
    <cfRule type="cellIs" dxfId="32" priority="4" operator="greaterThan">
      <formula>0.25</formula>
    </cfRule>
  </conditionalFormatting>
  <conditionalFormatting sqref="J58">
    <cfRule type="cellIs" dxfId="31" priority="3" operator="lessThan">
      <formula>0.2</formula>
    </cfRule>
  </conditionalFormatting>
  <conditionalFormatting sqref="J53">
    <cfRule type="cellIs" dxfId="30" priority="11" operator="greaterThan">
      <formula>$J$49</formula>
    </cfRule>
  </conditionalFormatting>
  <conditionalFormatting sqref="J63">
    <cfRule type="cellIs" dxfId="29" priority="1" operator="lessThan">
      <formula>0.2</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2" operator="notEqual" id="{51DFD994-D63D-4F20-A2D2-7E1E0297D5D0}">
            <xm:f>Cover!$C$7</xm:f>
            <x14:dxf>
              <font>
                <color rgb="FFFF0000"/>
              </font>
              <fill>
                <patternFill>
                  <bgColor theme="5" tint="0.59996337778862885"/>
                </patternFill>
              </fill>
            </x14:dxf>
          </x14:cfRule>
          <xm:sqref>J29</xm:sqref>
        </x14:conditionalFormatting>
      </x14:conditionalFormattings>
    </ext>
  </extLst>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FFC000"/>
    <pageSetUpPr fitToPage="1"/>
  </sheetPr>
  <dimension ref="B1:J112"/>
  <sheetViews>
    <sheetView showGridLines="0" zoomScale="150" zoomScaleNormal="150" workbookViewId="0">
      <selection activeCell="M115" sqref="M115"/>
    </sheetView>
  </sheetViews>
  <sheetFormatPr defaultRowHeight="15" x14ac:dyDescent="0.25"/>
  <cols>
    <col min="1" max="1" width="4.140625" customWidth="1"/>
    <col min="2" max="2" width="8.5703125" customWidth="1"/>
    <col min="3" max="3" width="8.140625" customWidth="1"/>
    <col min="4" max="4" width="7" customWidth="1"/>
    <col min="5" max="5" width="8.5703125" customWidth="1"/>
    <col min="6" max="6" width="6.42578125" customWidth="1"/>
    <col min="7" max="7" width="8.140625" customWidth="1"/>
    <col min="8" max="8" width="21.5703125" customWidth="1"/>
    <col min="9" max="9" width="7.140625" customWidth="1"/>
    <col min="10" max="10" width="20.42578125" style="8" customWidth="1"/>
  </cols>
  <sheetData>
    <row r="1" spans="2:10" ht="20.25" customHeight="1" x14ac:dyDescent="0.25"/>
    <row r="2" spans="2:10" ht="29.25" customHeight="1" x14ac:dyDescent="0.25">
      <c r="B2" s="563">
        <f>Cover!C5</f>
        <v>0</v>
      </c>
      <c r="C2" s="564"/>
      <c r="D2" s="564"/>
      <c r="E2" s="564"/>
      <c r="F2" s="564"/>
      <c r="G2" s="564"/>
      <c r="H2" s="564"/>
      <c r="I2" s="564"/>
      <c r="J2" s="565"/>
    </row>
    <row r="3" spans="2:10" ht="29.45" customHeight="1" x14ac:dyDescent="0.25">
      <c r="B3" s="511" t="s">
        <v>367</v>
      </c>
      <c r="C3" s="511"/>
      <c r="D3" s="511"/>
      <c r="E3" s="511"/>
      <c r="F3" s="511"/>
      <c r="G3" s="511"/>
      <c r="H3" s="511"/>
      <c r="I3" s="511"/>
      <c r="J3" s="511"/>
    </row>
    <row r="4" spans="2:10" s="218" customFormat="1" ht="27.95" customHeight="1" x14ac:dyDescent="0.25">
      <c r="B4" s="505" t="s">
        <v>406</v>
      </c>
      <c r="C4" s="506"/>
      <c r="D4" s="506"/>
      <c r="E4" s="506"/>
      <c r="F4" s="506"/>
      <c r="G4" s="506"/>
      <c r="H4" s="506"/>
      <c r="I4" s="507"/>
      <c r="J4" s="216"/>
    </row>
    <row r="5" spans="2:10" s="218" customFormat="1" ht="24.95" customHeight="1" x14ac:dyDescent="0.25">
      <c r="B5" s="502" t="s">
        <v>396</v>
      </c>
      <c r="C5" s="503"/>
      <c r="D5" s="503"/>
      <c r="E5" s="503"/>
      <c r="F5" s="503"/>
      <c r="G5" s="503"/>
      <c r="H5" s="503"/>
      <c r="I5" s="504"/>
      <c r="J5" s="220">
        <f>Cover!C20</f>
        <v>0</v>
      </c>
    </row>
    <row r="6" spans="2:10" s="218" customFormat="1" ht="24.95" customHeight="1" x14ac:dyDescent="0.25">
      <c r="B6" s="502" t="s">
        <v>398</v>
      </c>
      <c r="C6" s="503"/>
      <c r="D6" s="503"/>
      <c r="E6" s="503"/>
      <c r="F6" s="503"/>
      <c r="G6" s="503"/>
      <c r="H6" s="503"/>
      <c r="I6" s="504"/>
      <c r="J6" s="220">
        <f>Cover!C7</f>
        <v>0</v>
      </c>
    </row>
    <row r="7" spans="2:10" s="218" customFormat="1" ht="24.95" customHeight="1" x14ac:dyDescent="0.25">
      <c r="B7" s="502" t="s">
        <v>399</v>
      </c>
      <c r="C7" s="503"/>
      <c r="D7" s="503"/>
      <c r="E7" s="503"/>
      <c r="F7" s="503"/>
      <c r="G7" s="503"/>
      <c r="H7" s="503"/>
      <c r="I7" s="504"/>
      <c r="J7" s="220">
        <f>Cover!C12</f>
        <v>0</v>
      </c>
    </row>
    <row r="8" spans="2:10" s="218" customFormat="1" ht="24.95" customHeight="1" x14ac:dyDescent="0.25">
      <c r="B8" s="502" t="s">
        <v>400</v>
      </c>
      <c r="C8" s="503"/>
      <c r="D8" s="503"/>
      <c r="E8" s="503"/>
      <c r="F8" s="503"/>
      <c r="G8" s="503"/>
      <c r="H8" s="503"/>
      <c r="I8" s="504"/>
      <c r="J8" s="220">
        <f>Cover!C15</f>
        <v>0</v>
      </c>
    </row>
    <row r="9" spans="2:10" s="218" customFormat="1" ht="24.95" customHeight="1" x14ac:dyDescent="0.25">
      <c r="B9" s="259"/>
      <c r="C9" s="260"/>
      <c r="D9" s="260"/>
      <c r="E9" s="260"/>
      <c r="F9" s="260"/>
      <c r="G9" s="260"/>
      <c r="H9" s="260"/>
      <c r="I9" s="261"/>
      <c r="J9" s="220"/>
    </row>
    <row r="10" spans="2:10" s="218" customFormat="1" ht="27.95" hidden="1" customHeight="1" x14ac:dyDescent="0.25">
      <c r="B10" s="505" t="s">
        <v>405</v>
      </c>
      <c r="C10" s="506"/>
      <c r="D10" s="506"/>
      <c r="E10" s="506"/>
      <c r="F10" s="506"/>
      <c r="G10" s="506"/>
      <c r="H10" s="506"/>
      <c r="I10" s="507"/>
      <c r="J10" s="216"/>
    </row>
    <row r="11" spans="2:10" s="218" customFormat="1" ht="24.75" hidden="1" customHeight="1" x14ac:dyDescent="0.25">
      <c r="B11" s="508" t="s">
        <v>401</v>
      </c>
      <c r="C11" s="509"/>
      <c r="D11" s="509"/>
      <c r="E11" s="509"/>
      <c r="F11" s="509"/>
      <c r="G11" s="509"/>
      <c r="H11" s="510"/>
      <c r="I11" s="215">
        <f>'ABE Class Plan'!D4</f>
        <v>0</v>
      </c>
      <c r="J11" s="220">
        <f>'ABE Class Plan'!J4</f>
        <v>0</v>
      </c>
    </row>
    <row r="12" spans="2:10" s="218" customFormat="1" ht="24.75" hidden="1" customHeight="1" x14ac:dyDescent="0.25">
      <c r="B12" s="508" t="s">
        <v>402</v>
      </c>
      <c r="C12" s="509"/>
      <c r="D12" s="509"/>
      <c r="E12" s="509"/>
      <c r="F12" s="509"/>
      <c r="G12" s="509"/>
      <c r="H12" s="510"/>
      <c r="I12" s="215">
        <f>'ESOL Class Plan'!D4</f>
        <v>0</v>
      </c>
      <c r="J12" s="220">
        <f>'ESOL Class Plan'!J4</f>
        <v>0</v>
      </c>
    </row>
    <row r="13" spans="2:10" s="218" customFormat="1" ht="24.75" hidden="1" customHeight="1" x14ac:dyDescent="0.25">
      <c r="B13" s="508" t="s">
        <v>403</v>
      </c>
      <c r="C13" s="509"/>
      <c r="D13" s="509"/>
      <c r="E13" s="509"/>
      <c r="F13" s="509"/>
      <c r="G13" s="509"/>
      <c r="H13" s="510"/>
      <c r="I13" s="215">
        <f>SUM(I11:I12)</f>
        <v>0</v>
      </c>
      <c r="J13" s="220">
        <f>SUM(J11:J12)</f>
        <v>0</v>
      </c>
    </row>
    <row r="14" spans="2:10" s="218" customFormat="1" ht="24.95" hidden="1" customHeight="1" x14ac:dyDescent="0.25">
      <c r="B14" s="502" t="s">
        <v>404</v>
      </c>
      <c r="C14" s="503"/>
      <c r="D14" s="503"/>
      <c r="E14" s="503"/>
      <c r="F14" s="503"/>
      <c r="G14" s="503"/>
      <c r="H14" s="503"/>
      <c r="I14" s="504"/>
      <c r="J14" s="221" t="e">
        <f>J13/I13</f>
        <v>#DIV/0!</v>
      </c>
    </row>
    <row r="15" spans="2:10" s="218" customFormat="1" ht="24.95" hidden="1" customHeight="1" x14ac:dyDescent="0.25">
      <c r="B15" s="502" t="s">
        <v>411</v>
      </c>
      <c r="C15" s="503"/>
      <c r="D15" s="503"/>
      <c r="E15" s="503"/>
      <c r="F15" s="503"/>
      <c r="G15" s="503"/>
      <c r="H15" s="503"/>
      <c r="I15" s="504"/>
      <c r="J15" s="220">
        <f>J13-J5</f>
        <v>0</v>
      </c>
    </row>
    <row r="16" spans="2:10" s="218" customFormat="1" ht="24.95" hidden="1" customHeight="1" x14ac:dyDescent="0.25">
      <c r="B16" s="259"/>
      <c r="C16" s="260"/>
      <c r="D16" s="260"/>
      <c r="E16" s="260"/>
      <c r="F16" s="260"/>
      <c r="G16" s="260"/>
      <c r="H16" s="260"/>
      <c r="I16" s="261"/>
      <c r="J16" s="220"/>
    </row>
    <row r="17" spans="2:10" s="219" customFormat="1" ht="27.95" customHeight="1" x14ac:dyDescent="0.25">
      <c r="B17" s="515" t="s">
        <v>413</v>
      </c>
      <c r="C17" s="516"/>
      <c r="D17" s="516"/>
      <c r="E17" s="516"/>
      <c r="F17" s="516"/>
      <c r="G17" s="516"/>
      <c r="H17" s="516"/>
      <c r="I17" s="516"/>
      <c r="J17" s="217" t="s">
        <v>368</v>
      </c>
    </row>
    <row r="18" spans="2:10" s="218" customFormat="1" ht="24.95" customHeight="1" x14ac:dyDescent="0.25">
      <c r="B18" s="502" t="s">
        <v>433</v>
      </c>
      <c r="C18" s="503"/>
      <c r="D18" s="503"/>
      <c r="E18" s="503"/>
      <c r="F18" s="503"/>
      <c r="G18" s="503"/>
      <c r="H18" s="503"/>
      <c r="I18" s="504"/>
      <c r="J18" s="220">
        <f>' Budget'!R18</f>
        <v>0</v>
      </c>
    </row>
    <row r="19" spans="2:10" s="218" customFormat="1" ht="24.95" customHeight="1" x14ac:dyDescent="0.25">
      <c r="B19" s="502" t="s">
        <v>434</v>
      </c>
      <c r="C19" s="503"/>
      <c r="D19" s="503"/>
      <c r="E19" s="503"/>
      <c r="F19" s="503"/>
      <c r="G19" s="503"/>
      <c r="H19" s="503"/>
      <c r="I19" s="504"/>
      <c r="J19" s="220">
        <f>'IET Budget'!R14+'IET II Budget'!R14</f>
        <v>0</v>
      </c>
    </row>
    <row r="20" spans="2:10" s="219" customFormat="1" ht="24.95" customHeight="1" x14ac:dyDescent="0.25">
      <c r="B20" s="512" t="s">
        <v>460</v>
      </c>
      <c r="C20" s="513"/>
      <c r="D20" s="513"/>
      <c r="E20" s="513"/>
      <c r="F20" s="513"/>
      <c r="G20" s="513"/>
      <c r="H20" s="513"/>
      <c r="I20" s="514"/>
      <c r="J20" s="222">
        <f>SUM(J18:J19)</f>
        <v>0</v>
      </c>
    </row>
    <row r="21" spans="2:10" s="218" customFormat="1" ht="24.95" customHeight="1" x14ac:dyDescent="0.25">
      <c r="B21" s="502" t="s">
        <v>435</v>
      </c>
      <c r="C21" s="503"/>
      <c r="D21" s="503"/>
      <c r="E21" s="503"/>
      <c r="F21" s="503"/>
      <c r="G21" s="503"/>
      <c r="H21" s="503"/>
      <c r="I21" s="504"/>
      <c r="J21" s="220">
        <f>' Budget'!R28</f>
        <v>0</v>
      </c>
    </row>
    <row r="22" spans="2:10" s="218" customFormat="1" ht="24.95" customHeight="1" x14ac:dyDescent="0.25">
      <c r="B22" s="502" t="s">
        <v>436</v>
      </c>
      <c r="C22" s="503"/>
      <c r="D22" s="503"/>
      <c r="E22" s="503"/>
      <c r="F22" s="503"/>
      <c r="G22" s="503"/>
      <c r="H22" s="503"/>
      <c r="I22" s="504"/>
      <c r="J22" s="220">
        <f>'IET Budget'!R24+'IET II Budget'!R24</f>
        <v>0</v>
      </c>
    </row>
    <row r="23" spans="2:10" s="219" customFormat="1" ht="24.95" customHeight="1" x14ac:dyDescent="0.25">
      <c r="B23" s="512" t="s">
        <v>461</v>
      </c>
      <c r="C23" s="513"/>
      <c r="D23" s="513"/>
      <c r="E23" s="513"/>
      <c r="F23" s="513"/>
      <c r="G23" s="513"/>
      <c r="H23" s="513"/>
      <c r="I23" s="514"/>
      <c r="J23" s="222">
        <f>SUM(J21:J22)</f>
        <v>0</v>
      </c>
    </row>
    <row r="24" spans="2:10" s="218" customFormat="1" ht="24.95" customHeight="1" x14ac:dyDescent="0.25">
      <c r="B24" s="502" t="s">
        <v>437</v>
      </c>
      <c r="C24" s="503"/>
      <c r="D24" s="503"/>
      <c r="E24" s="503"/>
      <c r="F24" s="503"/>
      <c r="G24" s="503"/>
      <c r="H24" s="503"/>
      <c r="I24" s="504"/>
      <c r="J24" s="220">
        <f>' Budget'!R33</f>
        <v>0</v>
      </c>
    </row>
    <row r="25" spans="2:10" s="218" customFormat="1" ht="24.95" customHeight="1" x14ac:dyDescent="0.25">
      <c r="B25" s="502" t="s">
        <v>438</v>
      </c>
      <c r="C25" s="503"/>
      <c r="D25" s="503"/>
      <c r="E25" s="503"/>
      <c r="F25" s="503"/>
      <c r="G25" s="503"/>
      <c r="H25" s="503"/>
      <c r="I25" s="504"/>
      <c r="J25" s="220">
        <f>'IET Budget'!R29+'IET II Budget'!R29</f>
        <v>0</v>
      </c>
    </row>
    <row r="26" spans="2:10" s="219" customFormat="1" ht="24.95" customHeight="1" x14ac:dyDescent="0.25">
      <c r="B26" s="512" t="s">
        <v>462</v>
      </c>
      <c r="C26" s="513"/>
      <c r="D26" s="513"/>
      <c r="E26" s="513"/>
      <c r="F26" s="513"/>
      <c r="G26" s="513"/>
      <c r="H26" s="513"/>
      <c r="I26" s="514"/>
      <c r="J26" s="222">
        <f>SUM(J24:J25)</f>
        <v>0</v>
      </c>
    </row>
    <row r="27" spans="2:10" s="218" customFormat="1" ht="24.95" customHeight="1" x14ac:dyDescent="0.25">
      <c r="B27" s="502" t="s">
        <v>439</v>
      </c>
      <c r="C27" s="503"/>
      <c r="D27" s="503"/>
      <c r="E27" s="503"/>
      <c r="F27" s="503"/>
      <c r="G27" s="503"/>
      <c r="H27" s="503"/>
      <c r="I27" s="504"/>
      <c r="J27" s="220">
        <f>' Budget'!R38</f>
        <v>0</v>
      </c>
    </row>
    <row r="28" spans="2:10" s="218" customFormat="1" ht="24.95" customHeight="1" x14ac:dyDescent="0.25">
      <c r="B28" s="502" t="s">
        <v>440</v>
      </c>
      <c r="C28" s="503"/>
      <c r="D28" s="503"/>
      <c r="E28" s="503"/>
      <c r="F28" s="503"/>
      <c r="G28" s="503"/>
      <c r="H28" s="503"/>
      <c r="I28" s="504"/>
      <c r="J28" s="220">
        <f>'IET Budget'!R34+'IET II Budget'!R34</f>
        <v>0</v>
      </c>
    </row>
    <row r="29" spans="2:10" s="219" customFormat="1" ht="24.95" customHeight="1" x14ac:dyDescent="0.25">
      <c r="B29" s="512" t="s">
        <v>463</v>
      </c>
      <c r="C29" s="513"/>
      <c r="D29" s="513"/>
      <c r="E29" s="513"/>
      <c r="F29" s="513"/>
      <c r="G29" s="513"/>
      <c r="H29" s="513"/>
      <c r="I29" s="514"/>
      <c r="J29" s="222">
        <f>SUM(J27:J28)</f>
        <v>0</v>
      </c>
    </row>
    <row r="30" spans="2:10" s="218" customFormat="1" ht="24.95" customHeight="1" x14ac:dyDescent="0.25">
      <c r="B30" s="502" t="s">
        <v>441</v>
      </c>
      <c r="C30" s="503"/>
      <c r="D30" s="503"/>
      <c r="E30" s="503"/>
      <c r="F30" s="503"/>
      <c r="G30" s="503"/>
      <c r="H30" s="503"/>
      <c r="I30" s="504"/>
      <c r="J30" s="220">
        <f>' Budget'!R44</f>
        <v>0</v>
      </c>
    </row>
    <row r="31" spans="2:10" s="218" customFormat="1" ht="24.95" customHeight="1" x14ac:dyDescent="0.25">
      <c r="B31" s="502" t="s">
        <v>442</v>
      </c>
      <c r="C31" s="503"/>
      <c r="D31" s="503"/>
      <c r="E31" s="503"/>
      <c r="F31" s="503"/>
      <c r="G31" s="503"/>
      <c r="H31" s="503"/>
      <c r="I31" s="504"/>
      <c r="J31" s="220">
        <f>'IET Budget'!R40+'IET II Budget'!R40</f>
        <v>0</v>
      </c>
    </row>
    <row r="32" spans="2:10" s="219" customFormat="1" ht="24.95" customHeight="1" x14ac:dyDescent="0.25">
      <c r="B32" s="512" t="s">
        <v>464</v>
      </c>
      <c r="C32" s="513"/>
      <c r="D32" s="513"/>
      <c r="E32" s="513"/>
      <c r="F32" s="513"/>
      <c r="G32" s="513"/>
      <c r="H32" s="513"/>
      <c r="I32" s="514"/>
      <c r="J32" s="222">
        <f>SUM(J30:J31)</f>
        <v>0</v>
      </c>
    </row>
    <row r="33" spans="2:10" s="218" customFormat="1" ht="24.95" customHeight="1" x14ac:dyDescent="0.25">
      <c r="B33" s="502" t="s">
        <v>443</v>
      </c>
      <c r="C33" s="503"/>
      <c r="D33" s="503"/>
      <c r="E33" s="503"/>
      <c r="F33" s="503"/>
      <c r="G33" s="503"/>
      <c r="H33" s="503"/>
      <c r="I33" s="504"/>
      <c r="J33" s="220">
        <f>' Budget'!R51</f>
        <v>0</v>
      </c>
    </row>
    <row r="34" spans="2:10" s="218" customFormat="1" ht="24.95" customHeight="1" x14ac:dyDescent="0.25">
      <c r="B34" s="502" t="s">
        <v>444</v>
      </c>
      <c r="C34" s="503"/>
      <c r="D34" s="503"/>
      <c r="E34" s="503"/>
      <c r="F34" s="503"/>
      <c r="G34" s="503"/>
      <c r="H34" s="503"/>
      <c r="I34" s="504"/>
      <c r="J34" s="220">
        <f>'IET Budget'!R47+'IET II Budget'!R47</f>
        <v>0</v>
      </c>
    </row>
    <row r="35" spans="2:10" s="219" customFormat="1" ht="24.95" customHeight="1" x14ac:dyDescent="0.25">
      <c r="B35" s="512" t="s">
        <v>465</v>
      </c>
      <c r="C35" s="513"/>
      <c r="D35" s="513"/>
      <c r="E35" s="513"/>
      <c r="F35" s="513"/>
      <c r="G35" s="513"/>
      <c r="H35" s="513"/>
      <c r="I35" s="514"/>
      <c r="J35" s="222">
        <f>SUM(J33:J34)</f>
        <v>0</v>
      </c>
    </row>
    <row r="36" spans="2:10" s="218" customFormat="1" ht="24.95" customHeight="1" x14ac:dyDescent="0.25">
      <c r="B36" s="502" t="s">
        <v>446</v>
      </c>
      <c r="C36" s="503"/>
      <c r="D36" s="503"/>
      <c r="E36" s="503"/>
      <c r="F36" s="503"/>
      <c r="G36" s="503"/>
      <c r="H36" s="503"/>
      <c r="I36" s="504"/>
      <c r="J36" s="220">
        <f>' Budget'!R57</f>
        <v>0</v>
      </c>
    </row>
    <row r="37" spans="2:10" s="218" customFormat="1" ht="24.95" customHeight="1" x14ac:dyDescent="0.25">
      <c r="B37" s="502" t="s">
        <v>445</v>
      </c>
      <c r="C37" s="503"/>
      <c r="D37" s="503"/>
      <c r="E37" s="503"/>
      <c r="F37" s="503"/>
      <c r="G37" s="503"/>
      <c r="H37" s="503"/>
      <c r="I37" s="504"/>
      <c r="J37" s="220">
        <f>'IET Budget'!R53+'IET II Budget'!R53</f>
        <v>0</v>
      </c>
    </row>
    <row r="38" spans="2:10" s="219" customFormat="1" ht="24.95" customHeight="1" x14ac:dyDescent="0.25">
      <c r="B38" s="512" t="s">
        <v>466</v>
      </c>
      <c r="C38" s="513"/>
      <c r="D38" s="513"/>
      <c r="E38" s="513"/>
      <c r="F38" s="513"/>
      <c r="G38" s="513"/>
      <c r="H38" s="513"/>
      <c r="I38" s="514"/>
      <c r="J38" s="222">
        <f>SUM(J36:J37)</f>
        <v>0</v>
      </c>
    </row>
    <row r="39" spans="2:10" s="218" customFormat="1" ht="24.95" customHeight="1" x14ac:dyDescent="0.25">
      <c r="B39" s="502" t="s">
        <v>447</v>
      </c>
      <c r="C39" s="503"/>
      <c r="D39" s="503"/>
      <c r="E39" s="503"/>
      <c r="F39" s="503"/>
      <c r="G39" s="503"/>
      <c r="H39" s="503"/>
      <c r="I39" s="504"/>
      <c r="J39" s="220">
        <f>' Budget'!R63</f>
        <v>0</v>
      </c>
    </row>
    <row r="40" spans="2:10" s="218" customFormat="1" ht="24.95" customHeight="1" x14ac:dyDescent="0.25">
      <c r="B40" s="502" t="s">
        <v>448</v>
      </c>
      <c r="C40" s="503"/>
      <c r="D40" s="503"/>
      <c r="E40" s="503"/>
      <c r="F40" s="503"/>
      <c r="G40" s="503"/>
      <c r="H40" s="503"/>
      <c r="I40" s="504"/>
      <c r="J40" s="220">
        <f>'IET Budget'!R58+'IET II Budget'!R58</f>
        <v>0</v>
      </c>
    </row>
    <row r="41" spans="2:10" s="219" customFormat="1" ht="24.95" customHeight="1" x14ac:dyDescent="0.25">
      <c r="B41" s="512" t="s">
        <v>467</v>
      </c>
      <c r="C41" s="513"/>
      <c r="D41" s="513"/>
      <c r="E41" s="513"/>
      <c r="F41" s="513"/>
      <c r="G41" s="513"/>
      <c r="H41" s="513"/>
      <c r="I41" s="514"/>
      <c r="J41" s="222">
        <f>SUM(J39:J40)</f>
        <v>0</v>
      </c>
    </row>
    <row r="42" spans="2:10" s="218" customFormat="1" ht="24.95" customHeight="1" x14ac:dyDescent="0.25">
      <c r="B42" s="502" t="s">
        <v>449</v>
      </c>
      <c r="C42" s="503"/>
      <c r="D42" s="503"/>
      <c r="E42" s="503"/>
      <c r="F42" s="503"/>
      <c r="G42" s="503"/>
      <c r="H42" s="503"/>
      <c r="I42" s="504"/>
      <c r="J42" s="220">
        <f>' Budget'!R69</f>
        <v>0</v>
      </c>
    </row>
    <row r="43" spans="2:10" s="218" customFormat="1" ht="24.95" customHeight="1" x14ac:dyDescent="0.25">
      <c r="B43" s="502" t="s">
        <v>450</v>
      </c>
      <c r="C43" s="503"/>
      <c r="D43" s="503"/>
      <c r="E43" s="503"/>
      <c r="F43" s="503"/>
      <c r="G43" s="503"/>
      <c r="H43" s="503"/>
      <c r="I43" s="504"/>
      <c r="J43" s="220">
        <f>'IET Budget'!R65+'IET II Budget'!R65</f>
        <v>0</v>
      </c>
    </row>
    <row r="44" spans="2:10" s="219" customFormat="1" ht="24.95" customHeight="1" x14ac:dyDescent="0.25">
      <c r="B44" s="512" t="s">
        <v>459</v>
      </c>
      <c r="C44" s="513"/>
      <c r="D44" s="513"/>
      <c r="E44" s="513"/>
      <c r="F44" s="513"/>
      <c r="G44" s="513"/>
      <c r="H44" s="513"/>
      <c r="I44" s="514"/>
      <c r="J44" s="222">
        <f>SUM(J42:J43)</f>
        <v>0</v>
      </c>
    </row>
    <row r="45" spans="2:10" s="218" customFormat="1" ht="24.95" customHeight="1" x14ac:dyDescent="0.25">
      <c r="B45" s="502" t="s">
        <v>451</v>
      </c>
      <c r="C45" s="503"/>
      <c r="D45" s="503"/>
      <c r="E45" s="503"/>
      <c r="F45" s="503"/>
      <c r="G45" s="503"/>
      <c r="H45" s="503"/>
      <c r="I45" s="504"/>
      <c r="J45" s="220">
        <f>'CALC Summary'!J57</f>
        <v>0</v>
      </c>
    </row>
    <row r="46" spans="2:10" s="218" customFormat="1" ht="24.95" customHeight="1" x14ac:dyDescent="0.25">
      <c r="B46" s="502" t="s">
        <v>452</v>
      </c>
      <c r="C46" s="503"/>
      <c r="D46" s="503"/>
      <c r="E46" s="503"/>
      <c r="F46" s="503"/>
      <c r="G46" s="503"/>
      <c r="H46" s="503"/>
      <c r="I46" s="504"/>
      <c r="J46" s="220" t="e">
        <f>'IET Summary'!J53+'IET II Summary'!J53</f>
        <v>#REF!</v>
      </c>
    </row>
    <row r="47" spans="2:10" s="219" customFormat="1" ht="24.95" customHeight="1" x14ac:dyDescent="0.25">
      <c r="B47" s="512" t="s">
        <v>458</v>
      </c>
      <c r="C47" s="513"/>
      <c r="D47" s="513"/>
      <c r="E47" s="513"/>
      <c r="F47" s="513"/>
      <c r="G47" s="513"/>
      <c r="H47" s="513"/>
      <c r="I47" s="514"/>
      <c r="J47" s="222" t="e">
        <f>SUM(J45:J46)</f>
        <v>#REF!</v>
      </c>
    </row>
    <row r="48" spans="2:10" s="218" customFormat="1" ht="24.95" customHeight="1" x14ac:dyDescent="0.25">
      <c r="B48" s="502" t="s">
        <v>453</v>
      </c>
      <c r="C48" s="503"/>
      <c r="D48" s="503"/>
      <c r="E48" s="503"/>
      <c r="F48" s="503"/>
      <c r="G48" s="503"/>
      <c r="H48" s="503"/>
      <c r="I48" s="504"/>
      <c r="J48" s="220">
        <f>' Budget'!R83</f>
        <v>0</v>
      </c>
    </row>
    <row r="49" spans="2:10" s="218" customFormat="1" ht="24.95" customHeight="1" x14ac:dyDescent="0.25">
      <c r="B49" s="502" t="s">
        <v>454</v>
      </c>
      <c r="C49" s="503"/>
      <c r="D49" s="503"/>
      <c r="E49" s="503"/>
      <c r="F49" s="503"/>
      <c r="G49" s="503"/>
      <c r="H49" s="503"/>
      <c r="I49" s="504"/>
      <c r="J49" s="220">
        <f>'IET Budget'!R79+'IET II Budget'!R79</f>
        <v>0</v>
      </c>
    </row>
    <row r="50" spans="2:10" s="219" customFormat="1" ht="24.95" customHeight="1" x14ac:dyDescent="0.25">
      <c r="B50" s="512" t="s">
        <v>457</v>
      </c>
      <c r="C50" s="513"/>
      <c r="D50" s="513"/>
      <c r="E50" s="513"/>
      <c r="F50" s="513"/>
      <c r="G50" s="513"/>
      <c r="H50" s="513"/>
      <c r="I50" s="514"/>
      <c r="J50" s="222">
        <f>SUM(J48:J49)</f>
        <v>0</v>
      </c>
    </row>
    <row r="51" spans="2:10" s="218" customFormat="1" ht="24.95" customHeight="1" x14ac:dyDescent="0.25">
      <c r="B51" s="502" t="s">
        <v>455</v>
      </c>
      <c r="C51" s="503"/>
      <c r="D51" s="503"/>
      <c r="E51" s="503"/>
      <c r="F51" s="503"/>
      <c r="G51" s="503"/>
      <c r="H51" s="503"/>
      <c r="I51" s="504"/>
      <c r="J51" s="220">
        <f>' Budget'!R84</f>
        <v>0</v>
      </c>
    </row>
    <row r="52" spans="2:10" s="218" customFormat="1" ht="24.95" customHeight="1" x14ac:dyDescent="0.25">
      <c r="B52" s="502" t="s">
        <v>456</v>
      </c>
      <c r="C52" s="503"/>
      <c r="D52" s="503"/>
      <c r="E52" s="503"/>
      <c r="F52" s="503"/>
      <c r="G52" s="503"/>
      <c r="H52" s="503"/>
      <c r="I52" s="504"/>
      <c r="J52" s="220">
        <f>' Budget'!R85</f>
        <v>0</v>
      </c>
    </row>
    <row r="53" spans="2:10" s="218" customFormat="1" ht="24.95" customHeight="1" x14ac:dyDescent="0.25">
      <c r="B53" s="512" t="s">
        <v>468</v>
      </c>
      <c r="C53" s="513"/>
      <c r="D53" s="513"/>
      <c r="E53" s="513"/>
      <c r="F53" s="513"/>
      <c r="G53" s="513"/>
      <c r="H53" s="513"/>
      <c r="I53" s="514"/>
      <c r="J53" s="222">
        <f>SUM(J51:J52)</f>
        <v>0</v>
      </c>
    </row>
    <row r="54" spans="2:10" s="218" customFormat="1" ht="24.95" customHeight="1" x14ac:dyDescent="0.25">
      <c r="B54" s="512" t="s">
        <v>397</v>
      </c>
      <c r="C54" s="513"/>
      <c r="D54" s="513"/>
      <c r="E54" s="513"/>
      <c r="F54" s="513"/>
      <c r="G54" s="513"/>
      <c r="H54" s="513"/>
      <c r="I54" s="514"/>
      <c r="J54" s="222">
        <f>J53-J5</f>
        <v>0</v>
      </c>
    </row>
    <row r="55" spans="2:10" s="218" customFormat="1" ht="24.95" customHeight="1" x14ac:dyDescent="0.25">
      <c r="B55" s="259"/>
      <c r="C55" s="260"/>
      <c r="D55" s="260"/>
      <c r="E55" s="260"/>
      <c r="F55" s="260"/>
      <c r="G55" s="260"/>
      <c r="H55" s="260"/>
      <c r="I55" s="261"/>
      <c r="J55" s="220"/>
    </row>
    <row r="56" spans="2:10" s="219" customFormat="1" ht="27.95" hidden="1" customHeight="1" x14ac:dyDescent="0.25">
      <c r="B56" s="515" t="s">
        <v>414</v>
      </c>
      <c r="C56" s="516"/>
      <c r="D56" s="516"/>
      <c r="E56" s="516"/>
      <c r="F56" s="516"/>
      <c r="G56" s="516"/>
      <c r="H56" s="516"/>
      <c r="I56" s="516"/>
      <c r="J56" s="217" t="s">
        <v>368</v>
      </c>
    </row>
    <row r="57" spans="2:10" s="218" customFormat="1" ht="24.95" hidden="1" customHeight="1" x14ac:dyDescent="0.25">
      <c r="B57" s="502"/>
      <c r="C57" s="503"/>
      <c r="D57" s="503"/>
      <c r="E57" s="503"/>
      <c r="F57" s="503"/>
      <c r="G57" s="503"/>
      <c r="H57" s="503"/>
      <c r="I57" s="504"/>
      <c r="J57" s="220"/>
    </row>
    <row r="58" spans="2:10" s="218" customFormat="1" ht="24.95" hidden="1" customHeight="1" x14ac:dyDescent="0.25">
      <c r="B58" s="502"/>
      <c r="C58" s="503"/>
      <c r="D58" s="503"/>
      <c r="E58" s="503"/>
      <c r="F58" s="503"/>
      <c r="G58" s="503"/>
      <c r="H58" s="503"/>
      <c r="I58" s="504"/>
      <c r="J58" s="220"/>
    </row>
    <row r="59" spans="2:10" s="218" customFormat="1" ht="24.95" hidden="1" customHeight="1" x14ac:dyDescent="0.25">
      <c r="B59" s="502"/>
      <c r="C59" s="503"/>
      <c r="D59" s="503"/>
      <c r="E59" s="503"/>
      <c r="F59" s="503"/>
      <c r="G59" s="503"/>
      <c r="H59" s="503"/>
      <c r="I59" s="504"/>
      <c r="J59" s="220"/>
    </row>
    <row r="60" spans="2:10" s="218" customFormat="1" ht="24.95" hidden="1" customHeight="1" x14ac:dyDescent="0.25">
      <c r="B60" s="502"/>
      <c r="C60" s="503"/>
      <c r="D60" s="503"/>
      <c r="E60" s="503"/>
      <c r="F60" s="503"/>
      <c r="G60" s="503"/>
      <c r="H60" s="503"/>
      <c r="I60" s="504"/>
      <c r="J60" s="220"/>
    </row>
    <row r="61" spans="2:10" s="218" customFormat="1" ht="24.95" hidden="1" customHeight="1" x14ac:dyDescent="0.25">
      <c r="B61" s="502"/>
      <c r="C61" s="503"/>
      <c r="D61" s="503"/>
      <c r="E61" s="503"/>
      <c r="F61" s="503"/>
      <c r="G61" s="503"/>
      <c r="H61" s="503"/>
      <c r="I61" s="504"/>
      <c r="J61" s="220"/>
    </row>
    <row r="62" spans="2:10" s="218" customFormat="1" ht="24.95" hidden="1" customHeight="1" x14ac:dyDescent="0.25">
      <c r="B62" s="502"/>
      <c r="C62" s="503"/>
      <c r="D62" s="503"/>
      <c r="E62" s="503"/>
      <c r="F62" s="503"/>
      <c r="G62" s="503"/>
      <c r="H62" s="503"/>
      <c r="I62" s="504"/>
      <c r="J62" s="220"/>
    </row>
    <row r="63" spans="2:10" s="218" customFormat="1" ht="24.95" hidden="1" customHeight="1" x14ac:dyDescent="0.25">
      <c r="B63" s="502"/>
      <c r="C63" s="503"/>
      <c r="D63" s="503"/>
      <c r="E63" s="503"/>
      <c r="F63" s="503"/>
      <c r="G63" s="503"/>
      <c r="H63" s="503"/>
      <c r="I63" s="504"/>
      <c r="J63" s="220"/>
    </row>
    <row r="64" spans="2:10" s="218" customFormat="1" ht="24.95" hidden="1" customHeight="1" x14ac:dyDescent="0.25">
      <c r="B64" s="502"/>
      <c r="C64" s="503"/>
      <c r="D64" s="503"/>
      <c r="E64" s="503"/>
      <c r="F64" s="503"/>
      <c r="G64" s="503"/>
      <c r="H64" s="503"/>
      <c r="I64" s="504"/>
      <c r="J64" s="220"/>
    </row>
    <row r="65" spans="2:10" s="218" customFormat="1" ht="24.95" hidden="1" customHeight="1" x14ac:dyDescent="0.25">
      <c r="B65" s="502"/>
      <c r="C65" s="503"/>
      <c r="D65" s="503"/>
      <c r="E65" s="503"/>
      <c r="F65" s="503"/>
      <c r="G65" s="503"/>
      <c r="H65" s="503"/>
      <c r="I65" s="504"/>
      <c r="J65" s="220"/>
    </row>
    <row r="66" spans="2:10" s="218" customFormat="1" ht="24.95" hidden="1" customHeight="1" x14ac:dyDescent="0.25">
      <c r="B66" s="502"/>
      <c r="C66" s="503"/>
      <c r="D66" s="503"/>
      <c r="E66" s="503"/>
      <c r="F66" s="503"/>
      <c r="G66" s="503"/>
      <c r="H66" s="503"/>
      <c r="I66" s="504"/>
      <c r="J66" s="220"/>
    </row>
    <row r="67" spans="2:10" s="218" customFormat="1" ht="24.95" hidden="1" customHeight="1" x14ac:dyDescent="0.25">
      <c r="B67" s="502"/>
      <c r="C67" s="503"/>
      <c r="D67" s="503"/>
      <c r="E67" s="503"/>
      <c r="F67" s="503"/>
      <c r="G67" s="503"/>
      <c r="H67" s="503"/>
      <c r="I67" s="504"/>
      <c r="J67" s="220"/>
    </row>
    <row r="68" spans="2:10" s="218" customFormat="1" ht="24.95" hidden="1" customHeight="1" x14ac:dyDescent="0.25">
      <c r="B68" s="512" t="s">
        <v>67</v>
      </c>
      <c r="C68" s="513"/>
      <c r="D68" s="513"/>
      <c r="E68" s="513"/>
      <c r="F68" s="513"/>
      <c r="G68" s="513"/>
      <c r="H68" s="513"/>
      <c r="I68" s="514"/>
      <c r="J68" s="222">
        <f>'IET II Summary'!J29+'IET Summary'!J29</f>
        <v>0</v>
      </c>
    </row>
    <row r="69" spans="2:10" s="218" customFormat="1" ht="24.95" hidden="1" customHeight="1" x14ac:dyDescent="0.25">
      <c r="B69" s="512" t="s">
        <v>397</v>
      </c>
      <c r="C69" s="513"/>
      <c r="D69" s="513"/>
      <c r="E69" s="513"/>
      <c r="F69" s="513"/>
      <c r="G69" s="513"/>
      <c r="H69" s="513"/>
      <c r="I69" s="514"/>
      <c r="J69" s="222">
        <f>J8-J68</f>
        <v>0</v>
      </c>
    </row>
    <row r="70" spans="2:10" s="218" customFormat="1" ht="24.95" hidden="1" customHeight="1" x14ac:dyDescent="0.25">
      <c r="B70" s="259"/>
      <c r="C70" s="260"/>
      <c r="D70" s="260"/>
      <c r="E70" s="260"/>
      <c r="F70" s="260"/>
      <c r="G70" s="260"/>
      <c r="H70" s="260"/>
      <c r="I70" s="261"/>
      <c r="J70" s="220"/>
    </row>
    <row r="71" spans="2:10" s="218" customFormat="1" ht="27.95" customHeight="1" x14ac:dyDescent="0.25">
      <c r="B71" s="515" t="s">
        <v>408</v>
      </c>
      <c r="C71" s="516"/>
      <c r="D71" s="516"/>
      <c r="E71" s="516"/>
      <c r="F71" s="516"/>
      <c r="G71" s="516"/>
      <c r="H71" s="516"/>
      <c r="I71" s="519"/>
      <c r="J71" s="223"/>
    </row>
    <row r="72" spans="2:10" s="218" customFormat="1" ht="24.95" hidden="1" customHeight="1" x14ac:dyDescent="0.25">
      <c r="B72" s="502"/>
      <c r="C72" s="503"/>
      <c r="D72" s="503"/>
      <c r="E72" s="503"/>
      <c r="F72" s="503"/>
      <c r="G72" s="503"/>
      <c r="H72" s="503"/>
      <c r="I72" s="504"/>
      <c r="J72" s="220"/>
    </row>
    <row r="73" spans="2:10" s="218" customFormat="1" ht="24.95" hidden="1" customHeight="1" x14ac:dyDescent="0.25">
      <c r="B73" s="502"/>
      <c r="C73" s="503"/>
      <c r="D73" s="503"/>
      <c r="E73" s="503"/>
      <c r="F73" s="503"/>
      <c r="G73" s="503"/>
      <c r="H73" s="503"/>
      <c r="I73" s="504"/>
      <c r="J73" s="220"/>
    </row>
    <row r="74" spans="2:10" s="218" customFormat="1" ht="24.95" hidden="1" customHeight="1" x14ac:dyDescent="0.25">
      <c r="B74" s="502"/>
      <c r="C74" s="503"/>
      <c r="D74" s="503"/>
      <c r="E74" s="503"/>
      <c r="F74" s="503"/>
      <c r="G74" s="503"/>
      <c r="H74" s="503"/>
      <c r="I74" s="504"/>
      <c r="J74" s="220"/>
    </row>
    <row r="75" spans="2:10" s="218" customFormat="1" ht="24.95" hidden="1" customHeight="1" x14ac:dyDescent="0.25">
      <c r="B75" s="502"/>
      <c r="C75" s="503"/>
      <c r="D75" s="503"/>
      <c r="E75" s="503"/>
      <c r="F75" s="503"/>
      <c r="G75" s="503"/>
      <c r="H75" s="503"/>
      <c r="I75" s="504"/>
      <c r="J75" s="220"/>
    </row>
    <row r="76" spans="2:10" s="218" customFormat="1" ht="24.95" hidden="1" customHeight="1" x14ac:dyDescent="0.25">
      <c r="B76" s="502"/>
      <c r="C76" s="503"/>
      <c r="D76" s="503"/>
      <c r="E76" s="503"/>
      <c r="F76" s="503"/>
      <c r="G76" s="503"/>
      <c r="H76" s="503"/>
      <c r="I76" s="504"/>
      <c r="J76" s="220"/>
    </row>
    <row r="77" spans="2:10" s="218" customFormat="1" ht="24.95" hidden="1" customHeight="1" x14ac:dyDescent="0.25">
      <c r="B77" s="502"/>
      <c r="C77" s="503"/>
      <c r="D77" s="503"/>
      <c r="E77" s="503"/>
      <c r="F77" s="503"/>
      <c r="G77" s="503"/>
      <c r="H77" s="503"/>
      <c r="I77" s="504"/>
      <c r="J77" s="220"/>
    </row>
    <row r="78" spans="2:10" s="218" customFormat="1" ht="24.95" hidden="1" customHeight="1" x14ac:dyDescent="0.25">
      <c r="B78" s="502"/>
      <c r="C78" s="503"/>
      <c r="D78" s="503"/>
      <c r="E78" s="503"/>
      <c r="F78" s="503"/>
      <c r="G78" s="503"/>
      <c r="H78" s="503"/>
      <c r="I78" s="504"/>
      <c r="J78" s="220"/>
    </row>
    <row r="79" spans="2:10" s="218" customFormat="1" ht="24.95" hidden="1" customHeight="1" x14ac:dyDescent="0.25">
      <c r="B79" s="502"/>
      <c r="C79" s="503"/>
      <c r="D79" s="503"/>
      <c r="E79" s="503"/>
      <c r="F79" s="503"/>
      <c r="G79" s="503"/>
      <c r="H79" s="503"/>
      <c r="I79" s="504"/>
      <c r="J79" s="220"/>
    </row>
    <row r="80" spans="2:10" s="218" customFormat="1" ht="24.95" hidden="1" customHeight="1" x14ac:dyDescent="0.25">
      <c r="B80" s="502"/>
      <c r="C80" s="503"/>
      <c r="D80" s="503"/>
      <c r="E80" s="503"/>
      <c r="F80" s="503"/>
      <c r="G80" s="503"/>
      <c r="H80" s="503"/>
      <c r="I80" s="504"/>
      <c r="J80" s="220"/>
    </row>
    <row r="81" spans="2:10" s="218" customFormat="1" ht="24.95" hidden="1" customHeight="1" x14ac:dyDescent="0.25">
      <c r="B81" s="502"/>
      <c r="C81" s="503"/>
      <c r="D81" s="503"/>
      <c r="E81" s="503"/>
      <c r="F81" s="503"/>
      <c r="G81" s="503"/>
      <c r="H81" s="503"/>
      <c r="I81" s="504"/>
      <c r="J81" s="220"/>
    </row>
    <row r="82" spans="2:10" s="218" customFormat="1" ht="24.95" hidden="1" customHeight="1" x14ac:dyDescent="0.25">
      <c r="B82" s="502"/>
      <c r="C82" s="503"/>
      <c r="D82" s="503"/>
      <c r="E82" s="503"/>
      <c r="F82" s="503"/>
      <c r="G82" s="503"/>
      <c r="H82" s="503"/>
      <c r="I82" s="504"/>
      <c r="J82" s="220"/>
    </row>
    <row r="83" spans="2:10" s="218" customFormat="1" ht="24.95" hidden="1" customHeight="1" x14ac:dyDescent="0.25">
      <c r="B83" s="502"/>
      <c r="C83" s="503"/>
      <c r="D83" s="503"/>
      <c r="E83" s="503"/>
      <c r="F83" s="503"/>
      <c r="G83" s="503"/>
      <c r="H83" s="503"/>
      <c r="I83" s="504"/>
      <c r="J83" s="220"/>
    </row>
    <row r="84" spans="2:10" s="218" customFormat="1" ht="21.6" customHeight="1" x14ac:dyDescent="0.25">
      <c r="B84" s="512" t="s">
        <v>415</v>
      </c>
      <c r="C84" s="513"/>
      <c r="D84" s="513"/>
      <c r="E84" s="513"/>
      <c r="F84" s="513"/>
      <c r="G84" s="513"/>
      <c r="H84" s="513"/>
      <c r="I84" s="514"/>
      <c r="J84" s="224">
        <f>'CALC Summary'!J52</f>
        <v>0</v>
      </c>
    </row>
    <row r="85" spans="2:10" s="218" customFormat="1" ht="21.6" customHeight="1" x14ac:dyDescent="0.25">
      <c r="B85" s="512" t="s">
        <v>416</v>
      </c>
      <c r="C85" s="513"/>
      <c r="D85" s="513"/>
      <c r="E85" s="513"/>
      <c r="F85" s="513"/>
      <c r="G85" s="513"/>
      <c r="H85" s="513"/>
      <c r="I85" s="514"/>
      <c r="J85" s="224" t="e">
        <f>'IET II Summary'!J45+'IET Summary'!J45</f>
        <v>#REF!</v>
      </c>
    </row>
    <row r="86" spans="2:10" s="218" customFormat="1" ht="22.35" customHeight="1" x14ac:dyDescent="0.25">
      <c r="B86" s="526" t="s">
        <v>410</v>
      </c>
      <c r="C86" s="527"/>
      <c r="D86" s="527"/>
      <c r="E86" s="527"/>
      <c r="F86" s="527"/>
      <c r="G86" s="527"/>
      <c r="H86" s="527"/>
      <c r="I86" s="528"/>
      <c r="J86" s="262" t="e">
        <f>(J84+J85)/(J6+J8)</f>
        <v>#REF!</v>
      </c>
    </row>
    <row r="87" spans="2:10" s="229" customFormat="1" ht="22.35" customHeight="1" x14ac:dyDescent="0.25">
      <c r="B87" s="226"/>
      <c r="C87" s="227"/>
      <c r="D87" s="227"/>
      <c r="E87" s="227"/>
      <c r="F87" s="227"/>
      <c r="G87" s="227"/>
      <c r="H87" s="227"/>
      <c r="I87" s="227"/>
      <c r="J87" s="228"/>
    </row>
    <row r="88" spans="2:10" s="218" customFormat="1" ht="27.95" customHeight="1" x14ac:dyDescent="0.25">
      <c r="B88" s="515" t="s">
        <v>131</v>
      </c>
      <c r="C88" s="516"/>
      <c r="D88" s="516"/>
      <c r="E88" s="516"/>
      <c r="F88" s="516"/>
      <c r="G88" s="516"/>
      <c r="H88" s="516"/>
      <c r="I88" s="516"/>
      <c r="J88" s="519"/>
    </row>
    <row r="89" spans="2:10" s="218" customFormat="1" ht="34.5" customHeight="1" x14ac:dyDescent="0.25">
      <c r="B89" s="523" t="s">
        <v>134</v>
      </c>
      <c r="C89" s="524"/>
      <c r="D89" s="524"/>
      <c r="E89" s="524"/>
      <c r="F89" s="524"/>
      <c r="G89" s="524"/>
      <c r="H89" s="524"/>
      <c r="I89" s="525"/>
      <c r="J89" s="231">
        <f>'Sum Indirect Cost Calcu'!D13</f>
        <v>0</v>
      </c>
    </row>
    <row r="90" spans="2:10" s="218" customFormat="1" ht="24.75" customHeight="1" x14ac:dyDescent="0.25">
      <c r="B90" s="520" t="s">
        <v>418</v>
      </c>
      <c r="C90" s="520"/>
      <c r="D90" s="520"/>
      <c r="E90" s="520"/>
      <c r="F90" s="520"/>
      <c r="G90" s="520"/>
      <c r="H90" s="520"/>
      <c r="I90" s="520"/>
      <c r="J90" s="230">
        <f>'CALC Summary'!J60</f>
        <v>0</v>
      </c>
    </row>
    <row r="91" spans="2:10" s="218" customFormat="1" ht="24.75" customHeight="1" x14ac:dyDescent="0.25">
      <c r="B91" s="520" t="s">
        <v>144</v>
      </c>
      <c r="C91" s="520"/>
      <c r="D91" s="520"/>
      <c r="E91" s="520"/>
      <c r="F91" s="520"/>
      <c r="G91" s="520"/>
      <c r="H91" s="520"/>
      <c r="I91" s="520"/>
      <c r="J91" s="230" t="e">
        <f>' Sub Budget'!#REF!+#REF!</f>
        <v>#REF!</v>
      </c>
    </row>
    <row r="92" spans="2:10" s="218" customFormat="1" ht="24.75" customHeight="1" x14ac:dyDescent="0.25">
      <c r="B92" s="521" t="s">
        <v>133</v>
      </c>
      <c r="C92" s="522"/>
      <c r="D92" s="522"/>
      <c r="E92" s="522"/>
      <c r="F92" s="522"/>
      <c r="G92" s="522"/>
      <c r="H92" s="522"/>
      <c r="I92" s="522"/>
      <c r="J92" s="231">
        <f>' Match Budget'!R76</f>
        <v>0</v>
      </c>
    </row>
    <row r="93" spans="2:10" s="218" customFormat="1" ht="24.75" customHeight="1" x14ac:dyDescent="0.25">
      <c r="B93" s="526" t="s">
        <v>135</v>
      </c>
      <c r="C93" s="527"/>
      <c r="D93" s="527"/>
      <c r="E93" s="527"/>
      <c r="F93" s="527"/>
      <c r="G93" s="527"/>
      <c r="H93" s="527"/>
      <c r="I93" s="528"/>
      <c r="J93" s="232" t="e">
        <f>SUM(J90:J92)</f>
        <v>#REF!</v>
      </c>
    </row>
    <row r="94" spans="2:10" s="229" customFormat="1" ht="22.35" customHeight="1" x14ac:dyDescent="0.25">
      <c r="B94" s="226"/>
      <c r="C94" s="227"/>
      <c r="D94" s="227"/>
      <c r="E94" s="227"/>
      <c r="F94" s="227"/>
      <c r="G94" s="227"/>
      <c r="H94" s="227"/>
      <c r="I94" s="227"/>
      <c r="J94" s="228"/>
    </row>
    <row r="95" spans="2:10" s="218" customFormat="1" ht="27.95" customHeight="1" x14ac:dyDescent="0.25">
      <c r="B95" s="515" t="s">
        <v>409</v>
      </c>
      <c r="C95" s="516"/>
      <c r="D95" s="516"/>
      <c r="E95" s="516"/>
      <c r="F95" s="516"/>
      <c r="G95" s="516"/>
      <c r="H95" s="516"/>
      <c r="I95" s="516"/>
      <c r="J95" s="519"/>
    </row>
    <row r="96" spans="2:10" s="218" customFormat="1" ht="24.75" customHeight="1" x14ac:dyDescent="0.25">
      <c r="B96" s="517" t="s">
        <v>43</v>
      </c>
      <c r="C96" s="517"/>
      <c r="D96" s="517"/>
      <c r="E96" s="517"/>
      <c r="F96" s="517"/>
      <c r="G96" s="517"/>
      <c r="H96" s="517"/>
      <c r="I96" s="517"/>
      <c r="J96" s="233">
        <f>' Match Budget'!R81+'IET II Summary'!J56+'IET Summary'!J56</f>
        <v>0</v>
      </c>
    </row>
    <row r="97" spans="2:10" s="218" customFormat="1" ht="24.75" customHeight="1" x14ac:dyDescent="0.25">
      <c r="B97" s="517" t="s">
        <v>419</v>
      </c>
      <c r="C97" s="517"/>
      <c r="D97" s="517"/>
      <c r="E97" s="517"/>
      <c r="F97" s="517"/>
      <c r="G97" s="517"/>
      <c r="H97" s="517"/>
      <c r="I97" s="517"/>
      <c r="J97" s="233">
        <f>J5</f>
        <v>0</v>
      </c>
    </row>
    <row r="98" spans="2:10" s="218" customFormat="1" ht="24.75" customHeight="1" x14ac:dyDescent="0.25">
      <c r="B98" s="518" t="s">
        <v>136</v>
      </c>
      <c r="C98" s="518"/>
      <c r="D98" s="518"/>
      <c r="E98" s="518"/>
      <c r="F98" s="518"/>
      <c r="G98" s="518"/>
      <c r="H98" s="518"/>
      <c r="I98" s="518"/>
      <c r="J98" s="234" t="e">
        <f>J96/J97</f>
        <v>#DIV/0!</v>
      </c>
    </row>
    <row r="100" spans="2:10" ht="42.75" customHeight="1" x14ac:dyDescent="0.25">
      <c r="B100" s="556" t="s">
        <v>429</v>
      </c>
      <c r="C100" s="557"/>
      <c r="D100" s="557"/>
      <c r="E100" s="557"/>
      <c r="F100" s="557"/>
      <c r="G100" s="557"/>
      <c r="H100" s="557"/>
      <c r="I100" s="557"/>
      <c r="J100" s="558"/>
    </row>
    <row r="101" spans="2:10" ht="15.75" hidden="1" x14ac:dyDescent="0.25">
      <c r="B101" s="559" t="s">
        <v>45</v>
      </c>
      <c r="C101" s="559"/>
      <c r="D101" s="559"/>
      <c r="E101" s="559"/>
      <c r="F101" s="559"/>
      <c r="G101" s="559"/>
      <c r="H101" s="559"/>
      <c r="I101" s="559"/>
      <c r="J101" s="362"/>
    </row>
    <row r="102" spans="2:10" ht="15.75" x14ac:dyDescent="0.25">
      <c r="B102" s="559" t="s">
        <v>51</v>
      </c>
      <c r="C102" s="559"/>
      <c r="D102" s="559"/>
      <c r="E102" s="559"/>
      <c r="F102" s="559"/>
      <c r="G102" s="559"/>
      <c r="H102" s="559"/>
      <c r="I102" s="559"/>
      <c r="J102" s="363">
        <f>'IET Budget'!V24+'IET Sub Budget'!V25+'IET Sub Budget 2'!V25+'IET II Budget'!V24+'IET II Sub Budget'!V25+'IET II Sub Budget 2'!V25</f>
        <v>0</v>
      </c>
    </row>
    <row r="103" spans="2:10" ht="15.75" hidden="1" x14ac:dyDescent="0.25">
      <c r="B103" s="559" t="s">
        <v>53</v>
      </c>
      <c r="C103" s="559"/>
      <c r="D103" s="559"/>
      <c r="E103" s="559"/>
      <c r="F103" s="559"/>
      <c r="G103" s="559"/>
      <c r="H103" s="559"/>
      <c r="I103" s="559"/>
      <c r="J103" s="363"/>
    </row>
    <row r="104" spans="2:10" ht="15.75" x14ac:dyDescent="0.25">
      <c r="B104" s="559" t="s">
        <v>68</v>
      </c>
      <c r="C104" s="559"/>
      <c r="D104" s="559"/>
      <c r="E104" s="559"/>
      <c r="F104" s="559"/>
      <c r="G104" s="559"/>
      <c r="H104" s="559"/>
      <c r="I104" s="559"/>
      <c r="J104" s="363">
        <f>'IET Budget'!V34+'IET Sub Budget'!V35+'IET Sub Budget 2'!V35+'IET II Budget'!V34+'IET II Sub Budget'!V35+'IET II Sub Budget 2'!V35</f>
        <v>0</v>
      </c>
    </row>
    <row r="105" spans="2:10" ht="15.75" hidden="1" x14ac:dyDescent="0.25">
      <c r="B105" s="559" t="s">
        <v>69</v>
      </c>
      <c r="C105" s="559"/>
      <c r="D105" s="559"/>
      <c r="E105" s="559"/>
      <c r="F105" s="559"/>
      <c r="G105" s="559"/>
      <c r="H105" s="559"/>
      <c r="I105" s="559"/>
      <c r="J105" s="362"/>
    </row>
    <row r="106" spans="2:10" ht="15.75" x14ac:dyDescent="0.25">
      <c r="B106" s="559" t="s">
        <v>70</v>
      </c>
      <c r="C106" s="559"/>
      <c r="D106" s="559"/>
      <c r="E106" s="559"/>
      <c r="F106" s="559"/>
      <c r="G106" s="559"/>
      <c r="H106" s="559"/>
      <c r="I106" s="559"/>
      <c r="J106" s="363">
        <f>'IET Budget'!V47+'IET Sub Budget'!V48+'IET Sub Budget 2'!V48+'IET II Budget'!V47+'IET II Sub Budget'!V48+'IET II Sub Budget 2'!V48</f>
        <v>0</v>
      </c>
    </row>
    <row r="107" spans="2:10" ht="15.75" x14ac:dyDescent="0.25">
      <c r="B107" s="559" t="s">
        <v>71</v>
      </c>
      <c r="C107" s="559"/>
      <c r="D107" s="559"/>
      <c r="E107" s="559"/>
      <c r="F107" s="559"/>
      <c r="G107" s="559"/>
      <c r="H107" s="559"/>
      <c r="I107" s="559"/>
      <c r="J107" s="363">
        <f>'IET Budget'!V53+'IET Sub Budget'!V54+'IET Sub Budget 2'!V54+'IET II Budget'!V53+'IET II Sub Budget'!V54+'IET II Sub Budget 2'!V54</f>
        <v>0</v>
      </c>
    </row>
    <row r="108" spans="2:10" ht="15.75" hidden="1" x14ac:dyDescent="0.25">
      <c r="B108" s="559" t="s">
        <v>72</v>
      </c>
      <c r="C108" s="559"/>
      <c r="D108" s="559"/>
      <c r="E108" s="559"/>
      <c r="F108" s="559"/>
      <c r="G108" s="559"/>
      <c r="H108" s="559"/>
      <c r="I108" s="559"/>
      <c r="J108" s="362"/>
    </row>
    <row r="109" spans="2:10" ht="15.75" x14ac:dyDescent="0.25">
      <c r="B109" s="559" t="s">
        <v>73</v>
      </c>
      <c r="C109" s="559"/>
      <c r="D109" s="559"/>
      <c r="E109" s="559"/>
      <c r="F109" s="559"/>
      <c r="G109" s="559"/>
      <c r="H109" s="559"/>
      <c r="I109" s="559"/>
      <c r="J109" s="363">
        <f>'IET Budget'!V65+'IET Sub Budget'!V66+'IET Sub Budget 2'!V66+'IET II Budget'!V65+'IET II Sub Budget'!V66+'IET II Sub Budget 2'!V66</f>
        <v>0</v>
      </c>
    </row>
    <row r="110" spans="2:10" ht="15.75" hidden="1" x14ac:dyDescent="0.25">
      <c r="B110" s="559" t="s">
        <v>74</v>
      </c>
      <c r="C110" s="559"/>
      <c r="D110" s="559"/>
      <c r="E110" s="559"/>
      <c r="F110" s="559"/>
      <c r="G110" s="559"/>
      <c r="H110" s="559"/>
      <c r="I110" s="559"/>
      <c r="J110" s="362"/>
    </row>
    <row r="111" spans="2:10" ht="15.75" x14ac:dyDescent="0.25">
      <c r="B111" s="559" t="s">
        <v>75</v>
      </c>
      <c r="C111" s="559"/>
      <c r="D111" s="559"/>
      <c r="E111" s="559"/>
      <c r="F111" s="559"/>
      <c r="G111" s="559"/>
      <c r="H111" s="559"/>
      <c r="I111" s="559"/>
      <c r="J111" s="363">
        <f>'IET Budget'!V79+'IET Sub Budget'!V77+'IET Sub Budget 2'!V77+'IET II Budget'!V79+'IET II Sub Budget'!V77+'IET II Sub Budget 2'!V77</f>
        <v>0</v>
      </c>
    </row>
    <row r="112" spans="2:10" ht="15.75" x14ac:dyDescent="0.25">
      <c r="B112" s="559" t="s">
        <v>430</v>
      </c>
      <c r="C112" s="559"/>
      <c r="D112" s="559"/>
      <c r="E112" s="559"/>
      <c r="F112" s="559"/>
      <c r="G112" s="559"/>
      <c r="H112" s="559"/>
      <c r="I112" s="559"/>
      <c r="J112" s="363">
        <f>SUM(J102:J111)</f>
        <v>0</v>
      </c>
    </row>
  </sheetData>
  <sheetProtection algorithmName="SHA-512" hashValue="HJWv0IxCRw9v5d42DQ0Igo4+h+ai8+wjxj+n4bJbq/i7gNRt/qj6d24QNnj56lBqzi5EFInWZixSA9VRVLT7Jw==" saltValue="CsbLIi/rxm4GtLKgP0FF1g==" spinCount="100000" sheet="1" selectLockedCells="1" selectUnlockedCells="1"/>
  <mergeCells count="104">
    <mergeCell ref="B10:I10"/>
    <mergeCell ref="B11:H11"/>
    <mergeCell ref="B12:H12"/>
    <mergeCell ref="B100:J100"/>
    <mergeCell ref="B13:H13"/>
    <mergeCell ref="B33:I33"/>
    <mergeCell ref="B36:I36"/>
    <mergeCell ref="B39:I39"/>
    <mergeCell ref="B42:I42"/>
    <mergeCell ref="B31:I31"/>
    <mergeCell ref="B34:I34"/>
    <mergeCell ref="B37:I37"/>
    <mergeCell ref="B40:I40"/>
    <mergeCell ref="B35:I35"/>
    <mergeCell ref="B38:I38"/>
    <mergeCell ref="B41:I41"/>
    <mergeCell ref="B54:I54"/>
    <mergeCell ref="B71:I71"/>
    <mergeCell ref="B72:I72"/>
    <mergeCell ref="B73:I73"/>
    <mergeCell ref="B61:I61"/>
    <mergeCell ref="B62:I62"/>
    <mergeCell ref="B63:I63"/>
    <mergeCell ref="B64:I64"/>
    <mergeCell ref="B98:I98"/>
    <mergeCell ref="B88:J88"/>
    <mergeCell ref="B90:I90"/>
    <mergeCell ref="B91:I91"/>
    <mergeCell ref="B92:I92"/>
    <mergeCell ref="B89:I89"/>
    <mergeCell ref="B93:I93"/>
    <mergeCell ref="B86:I86"/>
    <mergeCell ref="B84:I84"/>
    <mergeCell ref="B85:I85"/>
    <mergeCell ref="B95:J95"/>
    <mergeCell ref="B96:I96"/>
    <mergeCell ref="B97:I97"/>
    <mergeCell ref="B56:I56"/>
    <mergeCell ref="B57:I57"/>
    <mergeCell ref="B58:I58"/>
    <mergeCell ref="B59:I59"/>
    <mergeCell ref="B60:I60"/>
    <mergeCell ref="B80:I80"/>
    <mergeCell ref="B81:I81"/>
    <mergeCell ref="B82:I82"/>
    <mergeCell ref="B83:I83"/>
    <mergeCell ref="B79:I79"/>
    <mergeCell ref="B75:I75"/>
    <mergeCell ref="B76:I76"/>
    <mergeCell ref="B77:I77"/>
    <mergeCell ref="B78:I78"/>
    <mergeCell ref="B65:I65"/>
    <mergeCell ref="B66:I66"/>
    <mergeCell ref="B67:I67"/>
    <mergeCell ref="B68:I68"/>
    <mergeCell ref="B69:I69"/>
    <mergeCell ref="B74:I74"/>
    <mergeCell ref="B20:I20"/>
    <mergeCell ref="B23:I23"/>
    <mergeCell ref="B26:I26"/>
    <mergeCell ref="B29:I29"/>
    <mergeCell ref="B32:I32"/>
    <mergeCell ref="B30:I30"/>
    <mergeCell ref="B2:J2"/>
    <mergeCell ref="B19:I19"/>
    <mergeCell ref="B22:I22"/>
    <mergeCell ref="B25:I25"/>
    <mergeCell ref="B28:I28"/>
    <mergeCell ref="B15:I15"/>
    <mergeCell ref="B17:I17"/>
    <mergeCell ref="B18:I18"/>
    <mergeCell ref="B21:I21"/>
    <mergeCell ref="B24:I24"/>
    <mergeCell ref="B27:I27"/>
    <mergeCell ref="B14:I14"/>
    <mergeCell ref="B3:J3"/>
    <mergeCell ref="B4:I4"/>
    <mergeCell ref="B5:I5"/>
    <mergeCell ref="B6:I6"/>
    <mergeCell ref="B7:I7"/>
    <mergeCell ref="B8:I8"/>
    <mergeCell ref="B53:I53"/>
    <mergeCell ref="B43:I43"/>
    <mergeCell ref="B46:I46"/>
    <mergeCell ref="B52:I52"/>
    <mergeCell ref="B49:I49"/>
    <mergeCell ref="B50:I50"/>
    <mergeCell ref="B44:I44"/>
    <mergeCell ref="B47:I47"/>
    <mergeCell ref="B45:I45"/>
    <mergeCell ref="B48:I48"/>
    <mergeCell ref="B51:I51"/>
    <mergeCell ref="B110:I110"/>
    <mergeCell ref="B111:I111"/>
    <mergeCell ref="B112:I112"/>
    <mergeCell ref="B105:I105"/>
    <mergeCell ref="B106:I106"/>
    <mergeCell ref="B107:I107"/>
    <mergeCell ref="B108:I108"/>
    <mergeCell ref="B109:I109"/>
    <mergeCell ref="B101:I101"/>
    <mergeCell ref="B102:I102"/>
    <mergeCell ref="B103:I103"/>
    <mergeCell ref="B104:I104"/>
  </mergeCells>
  <conditionalFormatting sqref="J86:J87 J94">
    <cfRule type="cellIs" dxfId="27" priority="7" operator="greaterThan">
      <formula>0.25</formula>
    </cfRule>
  </conditionalFormatting>
  <conditionalFormatting sqref="J98">
    <cfRule type="cellIs" dxfId="26" priority="6" operator="lessThan">
      <formula>0.2</formula>
    </cfRule>
  </conditionalFormatting>
  <conditionalFormatting sqref="J93">
    <cfRule type="cellIs" dxfId="25" priority="15" operator="greaterThan">
      <formula>$J$89</formula>
    </cfRule>
  </conditionalFormatting>
  <pageMargins left="0.7" right="0.7" top="0.75" bottom="0.75" header="0.3" footer="0.3"/>
  <pageSetup scale="90" fitToHeight="50" orientation="portrait" r:id="rId1"/>
  <headerFooter>
    <oddFooter>Page &amp;P of &amp;N</oddFooter>
  </headerFooter>
  <legacyDrawing r:id="rId2"/>
  <extLst>
    <ext xmlns:x14="http://schemas.microsoft.com/office/spreadsheetml/2009/9/main" uri="{78C0D931-6437-407d-A8EE-F0AAD7539E65}">
      <x14:conditionalFormattings>
        <x14:conditionalFormatting xmlns:xm="http://schemas.microsoft.com/office/excel/2006/main">
          <x14:cfRule type="cellIs" priority="5" operator="notEqual" id="{149BF89D-A216-41DD-8367-56DCF6C37E00}">
            <xm:f>Cover!$C$7</xm:f>
            <x14:dxf>
              <font>
                <color rgb="FFFF0000"/>
              </font>
              <fill>
                <patternFill>
                  <bgColor theme="5" tint="0.59996337778862885"/>
                </patternFill>
              </fill>
            </x14:dxf>
          </x14:cfRule>
          <xm:sqref>J51</xm:sqref>
        </x14:conditionalFormatting>
        <x14:conditionalFormatting xmlns:xm="http://schemas.microsoft.com/office/excel/2006/main">
          <x14:cfRule type="cellIs" priority="4" operator="notEqual" id="{B4D75B4F-3095-4F40-865E-E86A225FB0FF}">
            <xm:f>Cover!$C$7</xm:f>
            <x14:dxf>
              <font>
                <color rgb="FFFF0000"/>
              </font>
              <fill>
                <patternFill>
                  <bgColor theme="5" tint="0.59996337778862885"/>
                </patternFill>
              </fill>
            </x14:dxf>
          </x14:cfRule>
          <xm:sqref>J68</xm:sqref>
        </x14:conditionalFormatting>
        <x14:conditionalFormatting xmlns:xm="http://schemas.microsoft.com/office/excel/2006/main">
          <x14:cfRule type="cellIs" priority="3" operator="notEqual" id="{B7CDF9BE-3EDB-46A5-BD49-8BE08BE4FB22}">
            <xm:f>Cover!$C$7</xm:f>
            <x14:dxf>
              <font>
                <color rgb="FFFF0000"/>
              </font>
              <fill>
                <patternFill>
                  <bgColor theme="5" tint="0.59996337778862885"/>
                </patternFill>
              </fill>
            </x14:dxf>
          </x14:cfRule>
          <xm:sqref>J52:J53</xm:sqref>
        </x14:conditionalFormatting>
      </x14:conditionalFormattings>
    </ext>
  </extLst>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J30"/>
  <sheetViews>
    <sheetView showGridLines="0" zoomScale="98" zoomScaleNormal="98" workbookViewId="0">
      <selection activeCell="I18" sqref="I18"/>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66" t="s">
        <v>476</v>
      </c>
      <c r="H2" s="567"/>
    </row>
    <row r="3" spans="1:10" ht="15.75" thickBot="1" x14ac:dyDescent="0.3">
      <c r="G3" s="568"/>
      <c r="H3" s="569"/>
    </row>
    <row r="5" spans="1:10" ht="105" x14ac:dyDescent="0.25">
      <c r="A5" s="570" t="s">
        <v>477</v>
      </c>
      <c r="B5" s="571"/>
      <c r="C5" s="572"/>
      <c r="D5" s="294" t="s">
        <v>478</v>
      </c>
      <c r="E5" s="295" t="s">
        <v>541</v>
      </c>
      <c r="F5" s="296" t="s">
        <v>479</v>
      </c>
      <c r="G5" s="573" t="s">
        <v>480</v>
      </c>
      <c r="H5" s="573"/>
      <c r="I5" s="573"/>
      <c r="J5" s="297" t="s">
        <v>481</v>
      </c>
    </row>
    <row r="6" spans="1:10" s="78" customFormat="1" x14ac:dyDescent="0.25">
      <c r="A6" s="298"/>
      <c r="B6" s="298"/>
      <c r="C6" s="298"/>
      <c r="D6" s="299"/>
      <c r="E6" s="298"/>
      <c r="F6" s="300" t="e">
        <f>ROUNDUP(I16,0)</f>
        <v>#REF!</v>
      </c>
      <c r="G6" s="298"/>
      <c r="H6" s="298"/>
      <c r="I6" s="298"/>
      <c r="J6" s="298"/>
    </row>
    <row r="7" spans="1:10" s="86" customFormat="1" x14ac:dyDescent="0.25">
      <c r="A7" s="301">
        <v>2020</v>
      </c>
      <c r="B7" s="301" t="s">
        <v>482</v>
      </c>
      <c r="C7" s="302" t="s">
        <v>483</v>
      </c>
      <c r="D7" s="303">
        <v>0</v>
      </c>
      <c r="E7" s="304">
        <f>D7*2.44%</f>
        <v>0</v>
      </c>
      <c r="F7" s="303">
        <v>0</v>
      </c>
      <c r="G7" s="305" t="s">
        <v>484</v>
      </c>
      <c r="H7" s="306" t="s">
        <v>485</v>
      </c>
      <c r="I7" s="304">
        <f>'GRANT SUMMARY'!J20</f>
        <v>0</v>
      </c>
      <c r="J7" s="307"/>
    </row>
    <row r="8" spans="1:10" s="86" customFormat="1" x14ac:dyDescent="0.25">
      <c r="A8" s="301"/>
      <c r="B8" s="301" t="s">
        <v>486</v>
      </c>
      <c r="C8" s="302" t="s">
        <v>487</v>
      </c>
      <c r="D8" s="303">
        <v>0</v>
      </c>
      <c r="E8" s="308"/>
      <c r="F8" s="303">
        <v>0</v>
      </c>
      <c r="G8" s="305" t="s">
        <v>488</v>
      </c>
      <c r="H8" s="306" t="s">
        <v>485</v>
      </c>
      <c r="I8" s="304">
        <f>'GRANT SUMMARY'!J23</f>
        <v>0</v>
      </c>
      <c r="J8" s="307"/>
    </row>
    <row r="9" spans="1:10" s="86" customFormat="1" x14ac:dyDescent="0.25">
      <c r="A9" s="301"/>
      <c r="B9" s="301" t="s">
        <v>489</v>
      </c>
      <c r="C9" s="302" t="s">
        <v>490</v>
      </c>
      <c r="D9" s="303">
        <v>0</v>
      </c>
      <c r="E9" s="304">
        <f>(D9*2.44%)</f>
        <v>0</v>
      </c>
      <c r="F9" s="303">
        <v>0</v>
      </c>
      <c r="G9" s="305" t="s">
        <v>491</v>
      </c>
      <c r="H9" s="306" t="s">
        <v>485</v>
      </c>
      <c r="I9" s="304">
        <f>'GRANT SUMMARY'!J26</f>
        <v>0</v>
      </c>
      <c r="J9" s="307"/>
    </row>
    <row r="10" spans="1:10" s="86" customFormat="1" x14ac:dyDescent="0.25">
      <c r="A10" s="301"/>
      <c r="B10" s="309" t="s">
        <v>492</v>
      </c>
      <c r="C10" s="302" t="s">
        <v>493</v>
      </c>
      <c r="D10" s="310">
        <f>E24</f>
        <v>0</v>
      </c>
      <c r="E10" s="308"/>
      <c r="F10" s="303">
        <v>0</v>
      </c>
      <c r="G10" s="305" t="s">
        <v>494</v>
      </c>
      <c r="H10" s="306" t="s">
        <v>485</v>
      </c>
      <c r="I10" s="304">
        <f>'GRANT SUMMARY'!J29</f>
        <v>0</v>
      </c>
      <c r="J10" s="307"/>
    </row>
    <row r="11" spans="1:10" s="86" customFormat="1" x14ac:dyDescent="0.25">
      <c r="A11" s="301"/>
      <c r="B11" s="311" t="s">
        <v>492</v>
      </c>
      <c r="C11" s="302" t="s">
        <v>495</v>
      </c>
      <c r="D11" s="303">
        <v>0</v>
      </c>
      <c r="E11" s="308"/>
      <c r="F11" s="303">
        <v>0</v>
      </c>
      <c r="G11" s="305" t="s">
        <v>496</v>
      </c>
      <c r="H11" s="306" t="s">
        <v>492</v>
      </c>
      <c r="I11" s="304">
        <f>'GRANT SUMMARY'!J32</f>
        <v>0</v>
      </c>
      <c r="J11" s="307"/>
    </row>
    <row r="12" spans="1:10" s="86" customFormat="1" x14ac:dyDescent="0.25">
      <c r="A12" s="301"/>
      <c r="B12" s="301" t="s">
        <v>497</v>
      </c>
      <c r="C12" s="302" t="s">
        <v>498</v>
      </c>
      <c r="D12" s="303">
        <v>0</v>
      </c>
      <c r="E12" s="308"/>
      <c r="F12" s="303">
        <v>0</v>
      </c>
      <c r="G12" s="305" t="s">
        <v>499</v>
      </c>
      <c r="H12" s="306" t="s">
        <v>500</v>
      </c>
      <c r="I12" s="304">
        <f>'GRANT SUMMARY'!J35</f>
        <v>0</v>
      </c>
      <c r="J12" s="307"/>
    </row>
    <row r="13" spans="1:10" s="86" customFormat="1" ht="17.850000000000001" customHeight="1" x14ac:dyDescent="0.25">
      <c r="A13" s="301"/>
      <c r="B13" s="301" t="s">
        <v>497</v>
      </c>
      <c r="C13" s="312" t="s">
        <v>501</v>
      </c>
      <c r="D13" s="303">
        <v>0</v>
      </c>
      <c r="E13" s="308"/>
      <c r="F13" s="303">
        <v>0</v>
      </c>
      <c r="G13" s="313" t="s">
        <v>502</v>
      </c>
      <c r="H13" s="306" t="s">
        <v>503</v>
      </c>
      <c r="I13" s="304">
        <f>'GRANT SUMMARY'!J38</f>
        <v>0</v>
      </c>
      <c r="J13" s="307"/>
    </row>
    <row r="14" spans="1:10" s="86" customFormat="1" x14ac:dyDescent="0.25">
      <c r="A14" s="301"/>
      <c r="B14" s="301" t="s">
        <v>504</v>
      </c>
      <c r="C14" s="302" t="s">
        <v>505</v>
      </c>
      <c r="D14" s="303">
        <v>0</v>
      </c>
      <c r="E14" s="308"/>
      <c r="F14" s="303">
        <v>0</v>
      </c>
      <c r="G14" s="305" t="s">
        <v>506</v>
      </c>
      <c r="H14" s="306" t="s">
        <v>507</v>
      </c>
      <c r="I14" s="304">
        <f>'GRANT SUMMARY'!J41</f>
        <v>0</v>
      </c>
      <c r="J14" s="307"/>
    </row>
    <row r="15" spans="1:10" s="86" customFormat="1" x14ac:dyDescent="0.25">
      <c r="A15" s="301"/>
      <c r="B15" s="301" t="s">
        <v>508</v>
      </c>
      <c r="C15" s="302" t="s">
        <v>509</v>
      </c>
      <c r="D15" s="303">
        <v>0</v>
      </c>
      <c r="E15" s="308"/>
      <c r="F15" s="303">
        <v>0</v>
      </c>
      <c r="G15" s="305" t="s">
        <v>510</v>
      </c>
      <c r="H15" s="306" t="s">
        <v>511</v>
      </c>
      <c r="I15" s="304">
        <f>'GRANT SUMMARY'!J44</f>
        <v>0</v>
      </c>
      <c r="J15" s="307"/>
    </row>
    <row r="16" spans="1:10" s="86" customFormat="1" x14ac:dyDescent="0.25">
      <c r="A16" s="301"/>
      <c r="B16" s="301" t="s">
        <v>512</v>
      </c>
      <c r="C16" s="302" t="s">
        <v>470</v>
      </c>
      <c r="D16" s="303">
        <v>0</v>
      </c>
      <c r="E16" s="308"/>
      <c r="F16" s="308"/>
      <c r="G16" s="305" t="s">
        <v>513</v>
      </c>
      <c r="H16" s="306" t="s">
        <v>497</v>
      </c>
      <c r="I16" s="304" t="e">
        <f>'GRANT SUMMARY'!J47</f>
        <v>#REF!</v>
      </c>
      <c r="J16" s="307"/>
    </row>
    <row r="17" spans="1:10" s="86" customFormat="1" x14ac:dyDescent="0.25">
      <c r="A17" s="301"/>
      <c r="B17" s="301" t="s">
        <v>514</v>
      </c>
      <c r="C17" s="302" t="s">
        <v>515</v>
      </c>
      <c r="D17" s="303">
        <v>0</v>
      </c>
      <c r="E17" s="308"/>
      <c r="F17" s="303">
        <v>0</v>
      </c>
      <c r="G17" s="305" t="s">
        <v>516</v>
      </c>
      <c r="H17" s="306" t="s">
        <v>517</v>
      </c>
      <c r="I17" s="304">
        <f>'GRANT SUMMARY'!J50</f>
        <v>0</v>
      </c>
      <c r="J17" s="307"/>
    </row>
    <row r="18" spans="1:10" s="86" customFormat="1" x14ac:dyDescent="0.25">
      <c r="A18" s="301"/>
      <c r="B18" s="301" t="s">
        <v>518</v>
      </c>
      <c r="C18" s="302" t="s">
        <v>519</v>
      </c>
      <c r="D18" s="303">
        <v>0</v>
      </c>
      <c r="E18" s="308"/>
      <c r="F18" s="303">
        <v>0</v>
      </c>
      <c r="G18" s="308"/>
      <c r="H18" s="314" t="s">
        <v>430</v>
      </c>
      <c r="I18" s="304" t="e">
        <f>SUM(I7:I17)</f>
        <v>#REF!</v>
      </c>
      <c r="J18" s="308"/>
    </row>
    <row r="19" spans="1:10" s="86" customFormat="1" ht="15.75" thickBot="1" x14ac:dyDescent="0.3">
      <c r="A19" s="301"/>
      <c r="B19" s="301" t="s">
        <v>520</v>
      </c>
      <c r="C19" s="302" t="s">
        <v>521</v>
      </c>
      <c r="D19" s="303">
        <v>0</v>
      </c>
      <c r="E19" s="308"/>
      <c r="F19" s="303">
        <v>0</v>
      </c>
      <c r="G19" s="315"/>
    </row>
    <row r="20" spans="1:10" s="86" customFormat="1" ht="15.75" thickBot="1" x14ac:dyDescent="0.3">
      <c r="A20" s="301"/>
      <c r="B20" s="316"/>
      <c r="C20" s="316"/>
      <c r="D20" s="303">
        <v>0</v>
      </c>
      <c r="E20" s="308"/>
      <c r="F20" s="303">
        <v>0</v>
      </c>
      <c r="G20" s="317" t="s">
        <v>522</v>
      </c>
      <c r="H20" s="574" t="s">
        <v>523</v>
      </c>
      <c r="I20" s="575"/>
    </row>
    <row r="21" spans="1:10" s="86" customFormat="1" x14ac:dyDescent="0.25">
      <c r="A21" s="301"/>
      <c r="B21" s="316"/>
      <c r="C21" s="316"/>
      <c r="D21" s="303">
        <v>0</v>
      </c>
      <c r="E21" s="308"/>
      <c r="F21" s="303">
        <v>0</v>
      </c>
      <c r="G21" s="318" t="s">
        <v>524</v>
      </c>
      <c r="H21" s="576" t="s">
        <v>525</v>
      </c>
      <c r="I21" s="577"/>
    </row>
    <row r="22" spans="1:10" s="86" customFormat="1" ht="15.75" thickBot="1" x14ac:dyDescent="0.3">
      <c r="A22" s="301"/>
      <c r="B22" s="316"/>
      <c r="C22" s="316"/>
      <c r="D22" s="303">
        <v>0</v>
      </c>
      <c r="E22" s="308"/>
      <c r="F22" s="303">
        <v>0</v>
      </c>
      <c r="G22" s="318" t="s">
        <v>526</v>
      </c>
      <c r="H22" s="319" t="s">
        <v>527</v>
      </c>
      <c r="I22" s="320"/>
    </row>
    <row r="23" spans="1:10" s="86" customFormat="1" ht="15.75" thickBot="1" x14ac:dyDescent="0.3">
      <c r="A23" s="301"/>
      <c r="B23" s="316"/>
      <c r="C23" s="316"/>
      <c r="D23" s="303">
        <v>0</v>
      </c>
      <c r="E23" s="308"/>
      <c r="F23" s="303">
        <v>0</v>
      </c>
      <c r="G23" s="321" t="s">
        <v>528</v>
      </c>
      <c r="H23"/>
      <c r="I23"/>
    </row>
    <row r="24" spans="1:10" s="86" customFormat="1" x14ac:dyDescent="0.25">
      <c r="A24" s="301"/>
      <c r="B24" s="301"/>
      <c r="C24" s="302" t="s">
        <v>430</v>
      </c>
      <c r="D24" s="322">
        <f>SUM(D7:D23)</f>
        <v>0</v>
      </c>
      <c r="E24" s="304">
        <f>ROUNDUP(E7+E9,0)</f>
        <v>0</v>
      </c>
      <c r="F24" s="304">
        <f>SUM(F7:F23)</f>
        <v>0</v>
      </c>
      <c r="H24" s="13"/>
      <c r="I24" s="13"/>
    </row>
    <row r="25" spans="1:10" s="86" customFormat="1" ht="15.75" thickBot="1" x14ac:dyDescent="0.3">
      <c r="A25" s="308"/>
      <c r="B25" s="308"/>
      <c r="C25" s="308"/>
      <c r="D25" s="308"/>
      <c r="E25" s="308"/>
      <c r="F25" s="308"/>
      <c r="G25"/>
      <c r="H25"/>
    </row>
    <row r="26" spans="1:10" x14ac:dyDescent="0.25">
      <c r="C26" s="333" t="s">
        <v>531</v>
      </c>
      <c r="D26" s="334">
        <f>D24</f>
        <v>0</v>
      </c>
    </row>
    <row r="27" spans="1:10" ht="15.75" thickBot="1" x14ac:dyDescent="0.3">
      <c r="C27" s="335" t="s">
        <v>532</v>
      </c>
      <c r="D27" s="336" t="e">
        <f>I18</f>
        <v>#REF!</v>
      </c>
    </row>
    <row r="28" spans="1:10" ht="15.75" thickBot="1" x14ac:dyDescent="0.3">
      <c r="C28" s="337" t="s">
        <v>533</v>
      </c>
      <c r="D28" s="338" t="e">
        <f>D26-D27</f>
        <v>#REF!</v>
      </c>
    </row>
    <row r="30" spans="1:10" x14ac:dyDescent="0.25">
      <c r="E30" s="339"/>
      <c r="F30" s="340"/>
    </row>
  </sheetData>
  <sheetProtection algorithmName="SHA-512" hashValue="HJeJduE5mPN/7gEdfSqXrgy1nA5cj1QQAArPRX0sTTo9u2Z+4tQxnS2TkyMB64+TgCF21vRyjhjHhDha4F65yQ==" saltValue="8/M4fopgK78F5bvTPePanw==" spinCount="100000" sheet="1" objects="1" scenarios="1"/>
  <mergeCells count="5">
    <mergeCell ref="G2:H3"/>
    <mergeCell ref="A5:C5"/>
    <mergeCell ref="G5:I5"/>
    <mergeCell ref="H20:I20"/>
    <mergeCell ref="H21:I21"/>
  </mergeCells>
  <conditionalFormatting sqref="C28">
    <cfRule type="cellIs" dxfId="21" priority="11" operator="lessThan">
      <formula>-1</formula>
    </cfRule>
  </conditionalFormatting>
  <conditionalFormatting sqref="D28">
    <cfRule type="cellIs" dxfId="20" priority="9" operator="lessThan">
      <formula>-1</formula>
    </cfRule>
    <cfRule type="cellIs" dxfId="19" priority="10" operator="lessThan">
      <formula>-93550</formula>
    </cfRule>
  </conditionalFormatting>
  <conditionalFormatting sqref="B20:C23">
    <cfRule type="expression" dxfId="18" priority="7">
      <formula>AND(XFB20&gt;0, B20="")</formula>
    </cfRule>
  </conditionalFormatting>
  <conditionalFormatting sqref="B20:C23">
    <cfRule type="expression" dxfId="17" priority="8">
      <formula>AND(#REF!&gt;0, B20="Select One")</formula>
    </cfRule>
  </conditionalFormatting>
  <conditionalFormatting sqref="D10">
    <cfRule type="expression" dxfId="16" priority="5">
      <formula>AND(B10&gt;0, D10="Select One")</formula>
    </cfRule>
  </conditionalFormatting>
  <conditionalFormatting sqref="D10">
    <cfRule type="expression" dxfId="15" priority="6" stopIfTrue="1">
      <formula>AND($M10&gt;0,#REF!="")</formula>
    </cfRule>
  </conditionalFormatting>
  <conditionalFormatting sqref="D6">
    <cfRule type="expression" dxfId="14" priority="3">
      <formula>AND(B6&gt;0, D6="Select One")</formula>
    </cfRule>
  </conditionalFormatting>
  <conditionalFormatting sqref="D6">
    <cfRule type="expression" dxfId="13" priority="4" stopIfTrue="1">
      <formula>AND($M6&gt;0,#REF!="")</formula>
    </cfRule>
  </conditionalFormatting>
  <conditionalFormatting sqref="D5">
    <cfRule type="expression" dxfId="12" priority="1">
      <formula>AND(B5&gt;0, D5="Select One")</formula>
    </cfRule>
  </conditionalFormatting>
  <conditionalFormatting sqref="D5">
    <cfRule type="expression" dxfId="11" priority="2" stopIfTrue="1">
      <formula>AND($M5&gt;0,#REF!="")</formula>
    </cfRule>
  </conditionalFormatting>
  <hyperlinks>
    <hyperlink ref="E5" r:id="rId1" display="https://www.macomptroller.org/fiscal-year-updates" xr:uid="{00000000-0004-0000-1700-000000000000}"/>
    <hyperlink ref="G2" r:id="rId2" display="Expenditure Classification Handbook" xr:uid="{00000000-0004-0000-1700-000001000000}"/>
  </hyperlinks>
  <pageMargins left="0.7" right="0.7" top="0.75" bottom="0.75" header="0.3" footer="0.3"/>
  <pageSetup orientation="portrait" horizontalDpi="1200" verticalDpi="1200" r:id="rId3"/>
  <drawing r:id="rId4"/>
  <legacyDrawing r:id="rId5"/>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48"/>
  <sheetViews>
    <sheetView showGridLines="0" zoomScale="70" zoomScaleNormal="70" workbookViewId="0">
      <selection activeCell="J40" sqref="J40"/>
    </sheetView>
  </sheetViews>
  <sheetFormatPr defaultRowHeight="15" x14ac:dyDescent="0.25"/>
  <cols>
    <col min="1" max="2" width="6.42578125" customWidth="1"/>
    <col min="3" max="3" width="56.5703125" style="13" customWidth="1"/>
    <col min="4" max="4" width="12.85546875" bestFit="1" customWidth="1"/>
    <col min="5" max="5" width="16.5703125" customWidth="1"/>
    <col min="6" max="6" width="25.42578125" style="12" customWidth="1"/>
    <col min="7" max="7" width="26.42578125" style="13" customWidth="1"/>
    <col min="8" max="8" width="24.42578125" customWidth="1"/>
    <col min="9" max="9" width="18.5703125" customWidth="1"/>
    <col min="10" max="10" width="45.5703125" customWidth="1"/>
  </cols>
  <sheetData>
    <row r="1" spans="1:10" ht="14.45" customHeight="1" thickBot="1" x14ac:dyDescent="0.3"/>
    <row r="2" spans="1:10" ht="15" customHeight="1" x14ac:dyDescent="0.25">
      <c r="G2" s="566" t="s">
        <v>476</v>
      </c>
      <c r="H2" s="567"/>
    </row>
    <row r="3" spans="1:10" ht="15.75" thickBot="1" x14ac:dyDescent="0.3">
      <c r="G3" s="568"/>
      <c r="H3" s="569"/>
    </row>
    <row r="5" spans="1:10" ht="105" x14ac:dyDescent="0.25">
      <c r="A5" s="570" t="s">
        <v>477</v>
      </c>
      <c r="B5" s="571"/>
      <c r="C5" s="572"/>
      <c r="D5" s="294" t="s">
        <v>478</v>
      </c>
      <c r="E5" s="295" t="s">
        <v>537</v>
      </c>
      <c r="F5" s="296" t="s">
        <v>479</v>
      </c>
      <c r="G5" s="573" t="s">
        <v>480</v>
      </c>
      <c r="H5" s="573"/>
      <c r="I5" s="573"/>
      <c r="J5" s="297" t="s">
        <v>481</v>
      </c>
    </row>
    <row r="6" spans="1:10" s="78" customFormat="1" x14ac:dyDescent="0.25">
      <c r="A6" s="298"/>
      <c r="B6" s="298"/>
      <c r="C6" s="298"/>
      <c r="D6" s="299"/>
      <c r="E6" s="298"/>
      <c r="F6" s="300" t="e">
        <f>ROUNDUP(I16,0)</f>
        <v>#REF!</v>
      </c>
      <c r="G6" s="298"/>
      <c r="H6" s="298"/>
      <c r="I6" s="298"/>
      <c r="J6" s="298"/>
    </row>
    <row r="7" spans="1:10" s="86" customFormat="1" x14ac:dyDescent="0.25">
      <c r="A7" s="301">
        <v>2020</v>
      </c>
      <c r="B7" s="301" t="s">
        <v>482</v>
      </c>
      <c r="C7" s="302" t="s">
        <v>483</v>
      </c>
      <c r="D7" s="303">
        <v>0</v>
      </c>
      <c r="E7" s="304">
        <f>D7*37.99%</f>
        <v>0</v>
      </c>
      <c r="F7" s="303">
        <v>0</v>
      </c>
      <c r="G7" s="305" t="s">
        <v>484</v>
      </c>
      <c r="H7" s="306" t="s">
        <v>485</v>
      </c>
      <c r="I7" s="304">
        <f>'GRANT SUMMARY'!J20</f>
        <v>0</v>
      </c>
      <c r="J7" s="307"/>
    </row>
    <row r="8" spans="1:10" s="86" customFormat="1" x14ac:dyDescent="0.25">
      <c r="A8" s="301"/>
      <c r="B8" s="301" t="s">
        <v>486</v>
      </c>
      <c r="C8" s="302" t="s">
        <v>487</v>
      </c>
      <c r="D8" s="303">
        <v>0</v>
      </c>
      <c r="E8" s="308"/>
      <c r="F8" s="303">
        <v>0</v>
      </c>
      <c r="G8" s="305" t="s">
        <v>488</v>
      </c>
      <c r="H8" s="306" t="s">
        <v>485</v>
      </c>
      <c r="I8" s="304">
        <f>'GRANT SUMMARY'!J23</f>
        <v>0</v>
      </c>
      <c r="J8" s="307"/>
    </row>
    <row r="9" spans="1:10" s="86" customFormat="1" x14ac:dyDescent="0.25">
      <c r="A9" s="301"/>
      <c r="B9" s="301" t="s">
        <v>489</v>
      </c>
      <c r="C9" s="302" t="s">
        <v>490</v>
      </c>
      <c r="D9" s="303">
        <v>0</v>
      </c>
      <c r="E9" s="304">
        <f>(D9*2.44%)</f>
        <v>0</v>
      </c>
      <c r="F9" s="303">
        <v>0</v>
      </c>
      <c r="G9" s="305" t="s">
        <v>491</v>
      </c>
      <c r="H9" s="306" t="s">
        <v>485</v>
      </c>
      <c r="I9" s="304">
        <f>'GRANT SUMMARY'!J26</f>
        <v>0</v>
      </c>
      <c r="J9" s="307"/>
    </row>
    <row r="10" spans="1:10" s="86" customFormat="1" x14ac:dyDescent="0.25">
      <c r="A10" s="301"/>
      <c r="B10" s="309" t="s">
        <v>492</v>
      </c>
      <c r="C10" s="302" t="s">
        <v>493</v>
      </c>
      <c r="D10" s="310">
        <f>E24</f>
        <v>0</v>
      </c>
      <c r="E10" s="308"/>
      <c r="F10" s="303">
        <v>0</v>
      </c>
      <c r="G10" s="305" t="s">
        <v>494</v>
      </c>
      <c r="H10" s="306" t="s">
        <v>485</v>
      </c>
      <c r="I10" s="304">
        <f>'GRANT SUMMARY'!J29</f>
        <v>0</v>
      </c>
      <c r="J10" s="307"/>
    </row>
    <row r="11" spans="1:10" s="86" customFormat="1" x14ac:dyDescent="0.25">
      <c r="A11" s="301"/>
      <c r="B11" s="311" t="s">
        <v>492</v>
      </c>
      <c r="C11" s="302" t="s">
        <v>495</v>
      </c>
      <c r="D11" s="303">
        <v>0</v>
      </c>
      <c r="E11" s="308"/>
      <c r="F11" s="303">
        <v>0</v>
      </c>
      <c r="G11" s="305" t="s">
        <v>496</v>
      </c>
      <c r="H11" s="306" t="s">
        <v>492</v>
      </c>
      <c r="I11" s="304">
        <f>'GRANT SUMMARY'!J32</f>
        <v>0</v>
      </c>
      <c r="J11" s="307"/>
    </row>
    <row r="12" spans="1:10" s="86" customFormat="1" x14ac:dyDescent="0.25">
      <c r="A12" s="301"/>
      <c r="B12" s="301" t="s">
        <v>497</v>
      </c>
      <c r="C12" s="302" t="s">
        <v>498</v>
      </c>
      <c r="D12" s="303">
        <v>0</v>
      </c>
      <c r="E12" s="308"/>
      <c r="F12" s="303">
        <v>0</v>
      </c>
      <c r="G12" s="305" t="s">
        <v>499</v>
      </c>
      <c r="H12" s="306" t="s">
        <v>500</v>
      </c>
      <c r="I12" s="304">
        <f>'GRANT SUMMARY'!J35</f>
        <v>0</v>
      </c>
      <c r="J12" s="307"/>
    </row>
    <row r="13" spans="1:10" s="86" customFormat="1" ht="17.850000000000001" customHeight="1" x14ac:dyDescent="0.25">
      <c r="A13" s="301"/>
      <c r="B13" s="301" t="s">
        <v>497</v>
      </c>
      <c r="C13" s="312" t="s">
        <v>501</v>
      </c>
      <c r="D13" s="303">
        <v>0</v>
      </c>
      <c r="E13" s="308"/>
      <c r="F13" s="303">
        <v>0</v>
      </c>
      <c r="G13" s="313" t="s">
        <v>502</v>
      </c>
      <c r="H13" s="306" t="s">
        <v>503</v>
      </c>
      <c r="I13" s="304">
        <f>'GRANT SUMMARY'!J38</f>
        <v>0</v>
      </c>
      <c r="J13" s="307"/>
    </row>
    <row r="14" spans="1:10" s="86" customFormat="1" x14ac:dyDescent="0.25">
      <c r="A14" s="301"/>
      <c r="B14" s="301" t="s">
        <v>504</v>
      </c>
      <c r="C14" s="302" t="s">
        <v>505</v>
      </c>
      <c r="D14" s="303">
        <v>0</v>
      </c>
      <c r="E14" s="308"/>
      <c r="F14" s="303">
        <v>0</v>
      </c>
      <c r="G14" s="305" t="s">
        <v>506</v>
      </c>
      <c r="H14" s="306" t="s">
        <v>507</v>
      </c>
      <c r="I14" s="304">
        <f>'GRANT SUMMARY'!J41</f>
        <v>0</v>
      </c>
      <c r="J14" s="307"/>
    </row>
    <row r="15" spans="1:10" s="86" customFormat="1" x14ac:dyDescent="0.25">
      <c r="A15" s="301"/>
      <c r="B15" s="301" t="s">
        <v>508</v>
      </c>
      <c r="C15" s="302" t="s">
        <v>509</v>
      </c>
      <c r="D15" s="303">
        <v>0</v>
      </c>
      <c r="E15" s="308"/>
      <c r="F15" s="303">
        <v>0</v>
      </c>
      <c r="G15" s="305" t="s">
        <v>510</v>
      </c>
      <c r="H15" s="306" t="s">
        <v>511</v>
      </c>
      <c r="I15" s="304">
        <f>'GRANT SUMMARY'!J44</f>
        <v>0</v>
      </c>
      <c r="J15" s="307"/>
    </row>
    <row r="16" spans="1:10" s="86" customFormat="1" x14ac:dyDescent="0.25">
      <c r="A16" s="301"/>
      <c r="B16" s="301" t="s">
        <v>512</v>
      </c>
      <c r="C16" s="302" t="s">
        <v>470</v>
      </c>
      <c r="D16" s="303">
        <v>0</v>
      </c>
      <c r="E16" s="308"/>
      <c r="F16" s="308"/>
      <c r="G16" s="305" t="s">
        <v>513</v>
      </c>
      <c r="H16" s="306" t="s">
        <v>497</v>
      </c>
      <c r="I16" s="304" t="e">
        <f>'GRANT SUMMARY'!J47</f>
        <v>#REF!</v>
      </c>
      <c r="J16" s="307"/>
    </row>
    <row r="17" spans="1:10" s="86" customFormat="1" x14ac:dyDescent="0.25">
      <c r="A17" s="301"/>
      <c r="B17" s="301" t="s">
        <v>514</v>
      </c>
      <c r="C17" s="302" t="s">
        <v>515</v>
      </c>
      <c r="D17" s="303">
        <v>0</v>
      </c>
      <c r="E17" s="308"/>
      <c r="F17" s="303">
        <v>0</v>
      </c>
      <c r="G17" s="305" t="s">
        <v>516</v>
      </c>
      <c r="H17" s="306" t="s">
        <v>517</v>
      </c>
      <c r="I17" s="304">
        <f>'GRANT SUMMARY'!J50</f>
        <v>0</v>
      </c>
      <c r="J17" s="307"/>
    </row>
    <row r="18" spans="1:10" s="86" customFormat="1" x14ac:dyDescent="0.25">
      <c r="A18" s="301"/>
      <c r="B18" s="301" t="s">
        <v>518</v>
      </c>
      <c r="C18" s="302" t="s">
        <v>519</v>
      </c>
      <c r="D18" s="303">
        <v>0</v>
      </c>
      <c r="E18" s="308"/>
      <c r="F18" s="303">
        <v>0</v>
      </c>
      <c r="G18" s="308"/>
      <c r="H18" s="314" t="s">
        <v>430</v>
      </c>
      <c r="I18" s="304" t="e">
        <f>SUM(I7:I17)</f>
        <v>#REF!</v>
      </c>
      <c r="J18" s="308"/>
    </row>
    <row r="19" spans="1:10" s="86" customFormat="1" ht="15.75" thickBot="1" x14ac:dyDescent="0.3">
      <c r="A19" s="301"/>
      <c r="B19" s="301" t="s">
        <v>520</v>
      </c>
      <c r="C19" s="302" t="s">
        <v>521</v>
      </c>
      <c r="D19" s="303">
        <v>0</v>
      </c>
      <c r="E19" s="308"/>
      <c r="F19" s="303">
        <v>0</v>
      </c>
      <c r="G19" s="315"/>
    </row>
    <row r="20" spans="1:10" s="86" customFormat="1" ht="15.75" thickBot="1" x14ac:dyDescent="0.3">
      <c r="A20" s="301"/>
      <c r="B20" s="316"/>
      <c r="C20" s="316"/>
      <c r="D20" s="303">
        <v>0</v>
      </c>
      <c r="E20" s="308"/>
      <c r="F20" s="303">
        <v>0</v>
      </c>
      <c r="G20" s="317" t="s">
        <v>522</v>
      </c>
      <c r="H20" s="574" t="s">
        <v>523</v>
      </c>
      <c r="I20" s="575"/>
    </row>
    <row r="21" spans="1:10" s="86" customFormat="1" x14ac:dyDescent="0.25">
      <c r="A21" s="301"/>
      <c r="B21" s="316"/>
      <c r="C21" s="316"/>
      <c r="D21" s="303">
        <v>0</v>
      </c>
      <c r="E21" s="308"/>
      <c r="F21" s="303">
        <v>0</v>
      </c>
      <c r="G21" s="318" t="s">
        <v>524</v>
      </c>
      <c r="H21" s="576" t="s">
        <v>525</v>
      </c>
      <c r="I21" s="577"/>
    </row>
    <row r="22" spans="1:10" s="86" customFormat="1" ht="15.75" thickBot="1" x14ac:dyDescent="0.3">
      <c r="A22" s="301"/>
      <c r="B22" s="316"/>
      <c r="C22" s="316"/>
      <c r="D22" s="303">
        <v>0</v>
      </c>
      <c r="E22" s="308"/>
      <c r="F22" s="303">
        <v>0</v>
      </c>
      <c r="G22" s="318" t="s">
        <v>526</v>
      </c>
      <c r="H22" s="319" t="s">
        <v>527</v>
      </c>
      <c r="I22" s="320"/>
    </row>
    <row r="23" spans="1:10" s="86" customFormat="1" ht="15.75" thickBot="1" x14ac:dyDescent="0.3">
      <c r="A23" s="301"/>
      <c r="B23" s="316"/>
      <c r="C23" s="316"/>
      <c r="D23" s="303">
        <v>0</v>
      </c>
      <c r="E23" s="308"/>
      <c r="F23" s="303">
        <v>0</v>
      </c>
      <c r="G23" s="321" t="s">
        <v>528</v>
      </c>
      <c r="H23"/>
      <c r="I23"/>
    </row>
    <row r="24" spans="1:10" s="86" customFormat="1" x14ac:dyDescent="0.25">
      <c r="A24" s="301"/>
      <c r="B24" s="301"/>
      <c r="C24" s="302" t="s">
        <v>430</v>
      </c>
      <c r="D24" s="322">
        <f>SUM(D7:D23)</f>
        <v>0</v>
      </c>
      <c r="E24" s="304">
        <f>ROUNDUP(E7+E9,0)</f>
        <v>0</v>
      </c>
      <c r="F24" s="304">
        <f>SUM(F7:F23)</f>
        <v>0</v>
      </c>
      <c r="H24" s="13"/>
      <c r="I24" s="13"/>
    </row>
    <row r="25" spans="1:10" s="86" customFormat="1" x14ac:dyDescent="0.25">
      <c r="A25" s="308"/>
      <c r="B25" s="308"/>
      <c r="C25" s="308"/>
      <c r="D25" s="308"/>
      <c r="E25" s="308"/>
      <c r="F25" s="308"/>
      <c r="G25"/>
      <c r="H25"/>
    </row>
    <row r="26" spans="1:10" s="86" customFormat="1" x14ac:dyDescent="0.25">
      <c r="A26" s="323">
        <v>2021</v>
      </c>
      <c r="B26" s="301" t="s">
        <v>482</v>
      </c>
      <c r="C26" s="302" t="s">
        <v>483</v>
      </c>
      <c r="D26" s="303">
        <v>0</v>
      </c>
      <c r="E26" s="304">
        <f>D26*37.99%</f>
        <v>0</v>
      </c>
      <c r="F26" s="303">
        <v>0</v>
      </c>
      <c r="G26"/>
      <c r="H26"/>
    </row>
    <row r="27" spans="1:10" s="86" customFormat="1" x14ac:dyDescent="0.25">
      <c r="A27" s="301"/>
      <c r="B27" s="301" t="s">
        <v>486</v>
      </c>
      <c r="C27" s="302" t="s">
        <v>487</v>
      </c>
      <c r="D27" s="303">
        <v>0</v>
      </c>
      <c r="E27" s="308"/>
      <c r="F27" s="303">
        <v>0</v>
      </c>
      <c r="G27"/>
      <c r="H27"/>
      <c r="I27"/>
    </row>
    <row r="28" spans="1:10" x14ac:dyDescent="0.25">
      <c r="A28" s="301"/>
      <c r="B28" s="301" t="s">
        <v>489</v>
      </c>
      <c r="C28" s="302" t="s">
        <v>529</v>
      </c>
      <c r="D28" s="303">
        <v>0</v>
      </c>
      <c r="E28" s="304">
        <f>(D28*2.44%)</f>
        <v>0</v>
      </c>
      <c r="F28" s="303">
        <v>0</v>
      </c>
      <c r="G28"/>
    </row>
    <row r="29" spans="1:10" x14ac:dyDescent="0.25">
      <c r="A29" s="301"/>
      <c r="B29" s="301" t="s">
        <v>492</v>
      </c>
      <c r="C29" s="302" t="s">
        <v>493</v>
      </c>
      <c r="D29" s="324">
        <f>E43</f>
        <v>0</v>
      </c>
      <c r="E29" s="308"/>
      <c r="F29" s="303">
        <v>0</v>
      </c>
      <c r="G29"/>
    </row>
    <row r="30" spans="1:10" x14ac:dyDescent="0.25">
      <c r="A30" s="301"/>
      <c r="B30" s="311" t="s">
        <v>492</v>
      </c>
      <c r="C30" s="325" t="s">
        <v>495</v>
      </c>
      <c r="D30" s="303">
        <v>0</v>
      </c>
      <c r="E30" s="308"/>
      <c r="F30" s="303">
        <v>0</v>
      </c>
      <c r="G30"/>
    </row>
    <row r="31" spans="1:10" x14ac:dyDescent="0.25">
      <c r="A31" s="301"/>
      <c r="B31" s="301" t="s">
        <v>497</v>
      </c>
      <c r="C31" s="302" t="s">
        <v>498</v>
      </c>
      <c r="D31" s="303">
        <v>0</v>
      </c>
      <c r="E31" s="308"/>
      <c r="F31" s="303">
        <v>0</v>
      </c>
      <c r="G31"/>
    </row>
    <row r="32" spans="1:10" x14ac:dyDescent="0.25">
      <c r="A32" s="301"/>
      <c r="B32" s="301" t="s">
        <v>497</v>
      </c>
      <c r="C32" s="312" t="s">
        <v>501</v>
      </c>
      <c r="D32" s="303">
        <v>0</v>
      </c>
      <c r="E32" s="308"/>
      <c r="F32" s="303">
        <v>0</v>
      </c>
    </row>
    <row r="33" spans="1:7" x14ac:dyDescent="0.25">
      <c r="A33" s="301"/>
      <c r="B33" s="301" t="s">
        <v>504</v>
      </c>
      <c r="C33" s="302" t="s">
        <v>505</v>
      </c>
      <c r="D33" s="303">
        <v>0</v>
      </c>
      <c r="E33" s="308"/>
      <c r="F33" s="303">
        <v>0</v>
      </c>
      <c r="G33" s="326"/>
    </row>
    <row r="34" spans="1:7" x14ac:dyDescent="0.25">
      <c r="A34" s="301"/>
      <c r="B34" s="301" t="s">
        <v>508</v>
      </c>
      <c r="C34" s="302" t="s">
        <v>509</v>
      </c>
      <c r="D34" s="303">
        <v>0</v>
      </c>
      <c r="E34" s="308"/>
      <c r="F34" s="303">
        <v>0</v>
      </c>
    </row>
    <row r="35" spans="1:7" x14ac:dyDescent="0.25">
      <c r="A35" s="301"/>
      <c r="B35" s="301" t="s">
        <v>512</v>
      </c>
      <c r="C35" s="302" t="s">
        <v>470</v>
      </c>
      <c r="D35" s="303">
        <v>0</v>
      </c>
      <c r="E35" s="308"/>
      <c r="F35" s="303">
        <v>0</v>
      </c>
    </row>
    <row r="36" spans="1:7" x14ac:dyDescent="0.25">
      <c r="A36" s="301"/>
      <c r="B36" s="301" t="s">
        <v>514</v>
      </c>
      <c r="C36" s="302" t="s">
        <v>515</v>
      </c>
      <c r="D36" s="303">
        <v>0</v>
      </c>
      <c r="E36" s="308"/>
      <c r="F36" s="303">
        <v>0</v>
      </c>
    </row>
    <row r="37" spans="1:7" x14ac:dyDescent="0.25">
      <c r="A37" s="301"/>
      <c r="B37" s="301" t="s">
        <v>518</v>
      </c>
      <c r="C37" s="302" t="s">
        <v>519</v>
      </c>
      <c r="D37" s="303">
        <v>0</v>
      </c>
      <c r="E37" s="308"/>
      <c r="F37" s="303">
        <v>0</v>
      </c>
    </row>
    <row r="38" spans="1:7" x14ac:dyDescent="0.25">
      <c r="A38" s="301"/>
      <c r="B38" s="301" t="s">
        <v>520</v>
      </c>
      <c r="C38" s="302" t="s">
        <v>530</v>
      </c>
      <c r="D38" s="303">
        <v>0</v>
      </c>
      <c r="E38" s="308"/>
      <c r="F38" s="303">
        <v>0</v>
      </c>
    </row>
    <row r="39" spans="1:7" x14ac:dyDescent="0.25">
      <c r="A39" s="301"/>
      <c r="B39" s="327"/>
      <c r="C39" s="328"/>
      <c r="D39" s="303">
        <v>0</v>
      </c>
      <c r="E39" s="308"/>
      <c r="F39" s="303">
        <v>0</v>
      </c>
    </row>
    <row r="40" spans="1:7" x14ac:dyDescent="0.25">
      <c r="A40" s="301"/>
      <c r="B40" s="327"/>
      <c r="C40" s="328"/>
      <c r="D40" s="303">
        <v>0</v>
      </c>
      <c r="E40" s="308"/>
      <c r="F40" s="303">
        <v>0</v>
      </c>
    </row>
    <row r="41" spans="1:7" x14ac:dyDescent="0.25">
      <c r="A41" s="301"/>
      <c r="B41" s="327"/>
      <c r="C41" s="328"/>
      <c r="D41" s="303">
        <v>0</v>
      </c>
      <c r="E41" s="308"/>
      <c r="F41" s="303">
        <v>0</v>
      </c>
    </row>
    <row r="42" spans="1:7" x14ac:dyDescent="0.25">
      <c r="A42" s="329"/>
      <c r="B42" s="327"/>
      <c r="C42" s="330"/>
      <c r="D42" s="303">
        <v>0</v>
      </c>
      <c r="E42" s="308"/>
      <c r="F42" s="303">
        <v>0</v>
      </c>
    </row>
    <row r="43" spans="1:7" ht="15.75" thickBot="1" x14ac:dyDescent="0.3">
      <c r="A43" s="308"/>
      <c r="B43" s="308"/>
      <c r="C43" s="331" t="s">
        <v>430</v>
      </c>
      <c r="D43" s="332">
        <f>SUM(D26:D42)</f>
        <v>0</v>
      </c>
      <c r="E43" s="304">
        <f>ROUNDUP(E26+E28,0)</f>
        <v>0</v>
      </c>
      <c r="F43" s="304">
        <f>SUM(F26:F42)</f>
        <v>0</v>
      </c>
    </row>
    <row r="44" spans="1:7" x14ac:dyDescent="0.25">
      <c r="C44" s="333" t="s">
        <v>531</v>
      </c>
      <c r="D44" s="334">
        <f>D24+D43</f>
        <v>0</v>
      </c>
    </row>
    <row r="45" spans="1:7" ht="15.75" thickBot="1" x14ac:dyDescent="0.3">
      <c r="C45" s="335" t="s">
        <v>532</v>
      </c>
      <c r="D45" s="336" t="e">
        <f>I18</f>
        <v>#REF!</v>
      </c>
    </row>
    <row r="46" spans="1:7" ht="15.75" thickBot="1" x14ac:dyDescent="0.3">
      <c r="C46" s="337" t="s">
        <v>533</v>
      </c>
      <c r="D46" s="338" t="e">
        <f>D44-D45</f>
        <v>#REF!</v>
      </c>
    </row>
    <row r="48" spans="1:7" x14ac:dyDescent="0.25">
      <c r="E48" s="339"/>
      <c r="F48" s="340"/>
    </row>
  </sheetData>
  <sheetProtection algorithmName="SHA-512" hashValue="engHDHQdnf6TETnrOo2kDS5gUKkolOT8X4SbiwxAtUBA5o3OSB2GlMnwjBe5CgeOdtf7yfnGnuDuqICR+pLVQA==" saltValue="bk86WrS6osBeCG9654V8Mw==" spinCount="100000" sheet="1" objects="1" scenarios="1"/>
  <mergeCells count="5">
    <mergeCell ref="G2:H3"/>
    <mergeCell ref="A5:C5"/>
    <mergeCell ref="G5:I5"/>
    <mergeCell ref="H20:I20"/>
    <mergeCell ref="H21:I21"/>
  </mergeCells>
  <conditionalFormatting sqref="C46">
    <cfRule type="cellIs" dxfId="10" priority="11" operator="lessThan">
      <formula>-1</formula>
    </cfRule>
  </conditionalFormatting>
  <conditionalFormatting sqref="D46">
    <cfRule type="cellIs" dxfId="9" priority="9" operator="lessThan">
      <formula>-1</formula>
    </cfRule>
    <cfRule type="cellIs" dxfId="8" priority="10" operator="lessThan">
      <formula>-93550</formula>
    </cfRule>
  </conditionalFormatting>
  <conditionalFormatting sqref="B20:C23">
    <cfRule type="expression" dxfId="7" priority="7">
      <formula>AND(XFB20&gt;0, B20="")</formula>
    </cfRule>
  </conditionalFormatting>
  <conditionalFormatting sqref="B20:C23">
    <cfRule type="expression" dxfId="6" priority="8">
      <formula>AND(#REF!&gt;0, B20="Select One")</formula>
    </cfRule>
  </conditionalFormatting>
  <conditionalFormatting sqref="D10">
    <cfRule type="expression" dxfId="5" priority="5">
      <formula>AND(B10&gt;0, D10="Select One")</formula>
    </cfRule>
  </conditionalFormatting>
  <conditionalFormatting sqref="D10">
    <cfRule type="expression" dxfId="4" priority="6" stopIfTrue="1">
      <formula>AND($M10&gt;0,#REF!="")</formula>
    </cfRule>
  </conditionalFormatting>
  <conditionalFormatting sqref="D6">
    <cfRule type="expression" dxfId="3" priority="3">
      <formula>AND(B6&gt;0, D6="Select One")</formula>
    </cfRule>
  </conditionalFormatting>
  <conditionalFormatting sqref="D6">
    <cfRule type="expression" dxfId="2" priority="4" stopIfTrue="1">
      <formula>AND($M6&gt;0,#REF!="")</formula>
    </cfRule>
  </conditionalFormatting>
  <conditionalFormatting sqref="D5">
    <cfRule type="expression" dxfId="1" priority="1">
      <formula>AND(B5&gt;0, D5="Select One")</formula>
    </cfRule>
  </conditionalFormatting>
  <conditionalFormatting sqref="D5">
    <cfRule type="expression" dxfId="0" priority="2" stopIfTrue="1">
      <formula>AND($M5&gt;0,#REF!="")</formula>
    </cfRule>
  </conditionalFormatting>
  <hyperlinks>
    <hyperlink ref="E5" r:id="rId1" display="https://www.macomptroller.org/fiscal-year-updates" xr:uid="{00000000-0004-0000-1800-000000000000}"/>
    <hyperlink ref="G2" r:id="rId2" display="Expenditure Classification Handbook" xr:uid="{00000000-0004-0000-1800-000001000000}"/>
  </hyperlinks>
  <pageMargins left="0.7" right="0.7" top="0.75" bottom="0.75" header="0.3" footer="0.3"/>
  <pageSetup orientation="portrait" horizontalDpi="1200" verticalDpi="1200" r:id="rId3"/>
  <drawing r:id="rId4"/>
  <legacyDrawing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Budget'!N74</f>
        <v>0</v>
      </c>
      <c r="E10" s="21"/>
    </row>
    <row r="11" spans="1:8" x14ac:dyDescent="0.2">
      <c r="A11" s="24"/>
      <c r="B11" s="26" t="s">
        <v>106</v>
      </c>
      <c r="C11" s="40">
        <v>2.18E-2</v>
      </c>
      <c r="D11" s="263">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4:D4"/>
    <mergeCell ref="B5:D5"/>
    <mergeCell ref="B6:D6"/>
    <mergeCell ref="B26:D26"/>
    <mergeCell ref="B31:D31"/>
    <mergeCell ref="B27:D27"/>
    <mergeCell ref="B28:D28"/>
    <mergeCell ref="B29:D29"/>
    <mergeCell ref="B30:D30"/>
  </mergeCells>
  <pageMargins left="0.75" right="0.75" top="1" bottom="1" header="0.5" footer="0.5"/>
  <pageSetup scale="88" orientation="portrait" horizontalDpi="1200" verticalDpi="12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31"/>
  <sheetViews>
    <sheetView showGridLines="0" zoomScaleNormal="100" workbookViewId="0">
      <selection activeCell="D12" sqref="D12"/>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Budget'!N69</f>
        <v>0</v>
      </c>
      <c r="E10" s="21"/>
    </row>
    <row r="11" spans="1:8" x14ac:dyDescent="0.2">
      <c r="A11" s="24"/>
      <c r="B11" s="26" t="s">
        <v>106</v>
      </c>
      <c r="C11" s="40">
        <v>2.18E-2</v>
      </c>
      <c r="D11" s="263">
        <f>' Sub Budget'!N68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 Sub Budget (2)'!N69</f>
        <v>0</v>
      </c>
      <c r="E10" s="21"/>
    </row>
    <row r="11" spans="1:8" x14ac:dyDescent="0.2">
      <c r="A11" s="24"/>
      <c r="B11" s="26" t="s">
        <v>106</v>
      </c>
      <c r="C11" s="40">
        <v>2.18E-2</v>
      </c>
      <c r="D11" s="263">
        <f>' Sub Budget (2)'!N68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31"/>
  <sheetViews>
    <sheetView showGridLines="0" zoomScaleNormal="100" workbookViewId="0">
      <selection activeCell="D11" sqref="D11"/>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Cover!C13-'IET Budget'!F93</f>
        <v>0</v>
      </c>
      <c r="E10" s="21"/>
    </row>
    <row r="11" spans="1:8" x14ac:dyDescent="0.2">
      <c r="A11" s="24"/>
      <c r="B11" s="26" t="s">
        <v>106</v>
      </c>
      <c r="C11" s="40">
        <v>2.18E-2</v>
      </c>
      <c r="D11" s="39"/>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31"/>
  <sheetViews>
    <sheetView showGridLines="0" zoomScaleNormal="100" workbookViewId="0">
      <selection activeCell="G15" sqref="G15"/>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Cover!C14-'IET II Budget'!F93</f>
        <v>0</v>
      </c>
      <c r="E10" s="21"/>
    </row>
    <row r="11" spans="1:8" x14ac:dyDescent="0.2">
      <c r="A11" s="24"/>
      <c r="B11" s="26" t="s">
        <v>106</v>
      </c>
      <c r="C11" s="40">
        <v>2.18E-2</v>
      </c>
      <c r="D11" s="39"/>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31"/>
  <sheetViews>
    <sheetView showGridLines="0" zoomScaleNormal="100" workbookViewId="0">
      <selection activeCell="J27" sqref="J27"/>
    </sheetView>
  </sheetViews>
  <sheetFormatPr defaultColWidth="9.140625" defaultRowHeight="12.75" x14ac:dyDescent="0.2"/>
  <cols>
    <col min="1" max="1" width="3.5703125" style="14" customWidth="1"/>
    <col min="2" max="2" width="57.28515625" style="14" customWidth="1"/>
    <col min="3" max="3" width="11.7109375" style="14" customWidth="1"/>
    <col min="4" max="4" width="25.7109375" style="14" customWidth="1"/>
    <col min="5" max="5" width="3.5703125" style="15" customWidth="1"/>
    <col min="6" max="16384" width="9.140625" style="14"/>
  </cols>
  <sheetData>
    <row r="1" spans="1:8" ht="23.25" x14ac:dyDescent="0.35">
      <c r="A1" s="44"/>
      <c r="B1" s="45" t="s">
        <v>112</v>
      </c>
      <c r="C1" s="43"/>
      <c r="D1" s="43"/>
      <c r="E1" s="35"/>
    </row>
    <row r="2" spans="1:8" x14ac:dyDescent="0.2">
      <c r="A2" s="20"/>
      <c r="B2" s="19"/>
      <c r="C2" s="19"/>
      <c r="D2" s="19"/>
      <c r="E2" s="18"/>
    </row>
    <row r="3" spans="1:8" x14ac:dyDescent="0.2">
      <c r="A3" s="44"/>
      <c r="B3" s="43"/>
      <c r="C3" s="43"/>
      <c r="D3" s="43"/>
      <c r="E3" s="35"/>
    </row>
    <row r="4" spans="1:8" ht="24.75" customHeight="1" x14ac:dyDescent="0.2">
      <c r="A4" s="24"/>
      <c r="B4" s="578" t="s">
        <v>111</v>
      </c>
      <c r="C4" s="579"/>
      <c r="D4" s="580"/>
      <c r="E4" s="21"/>
    </row>
    <row r="5" spans="1:8" ht="27.75" customHeight="1" x14ac:dyDescent="0.2">
      <c r="A5" s="24"/>
      <c r="B5" s="581" t="s">
        <v>110</v>
      </c>
      <c r="C5" s="582"/>
      <c r="D5" s="583"/>
      <c r="E5" s="21"/>
      <c r="F5" s="42"/>
      <c r="G5" s="41"/>
      <c r="H5" s="41"/>
    </row>
    <row r="6" spans="1:8" ht="39.75" customHeight="1" x14ac:dyDescent="0.2">
      <c r="A6" s="24"/>
      <c r="B6" s="584" t="s">
        <v>109</v>
      </c>
      <c r="C6" s="585"/>
      <c r="D6" s="586"/>
      <c r="E6" s="21"/>
      <c r="F6" s="42"/>
      <c r="G6" s="41"/>
      <c r="H6" s="41"/>
    </row>
    <row r="7" spans="1:8" x14ac:dyDescent="0.2">
      <c r="A7" s="24"/>
      <c r="B7" s="36" t="s">
        <v>108</v>
      </c>
      <c r="C7" s="35"/>
      <c r="D7" s="34" t="s">
        <v>103</v>
      </c>
      <c r="E7" s="21"/>
    </row>
    <row r="8" spans="1:8" x14ac:dyDescent="0.2">
      <c r="A8" s="24"/>
      <c r="B8" s="33" t="s">
        <v>107</v>
      </c>
      <c r="C8" s="18"/>
      <c r="D8" s="32" t="s">
        <v>101</v>
      </c>
      <c r="E8" s="21"/>
    </row>
    <row r="9" spans="1:8" x14ac:dyDescent="0.2">
      <c r="A9" s="24"/>
      <c r="B9" s="26"/>
      <c r="C9" s="31" t="s">
        <v>100</v>
      </c>
      <c r="D9" s="30" t="s">
        <v>99</v>
      </c>
      <c r="E9" s="21"/>
    </row>
    <row r="10" spans="1:8" x14ac:dyDescent="0.2">
      <c r="A10" s="24"/>
      <c r="B10" s="26" t="s">
        <v>98</v>
      </c>
      <c r="C10" s="25">
        <v>100000</v>
      </c>
      <c r="D10" s="29">
        <f>Cover!C20</f>
        <v>0</v>
      </c>
      <c r="E10" s="21"/>
    </row>
    <row r="11" spans="1:8" x14ac:dyDescent="0.2">
      <c r="A11" s="24"/>
      <c r="B11" s="26" t="s">
        <v>106</v>
      </c>
      <c r="C11" s="40">
        <v>2.18E-2</v>
      </c>
      <c r="D11" s="39">
        <f>Cover!C8</f>
        <v>0</v>
      </c>
      <c r="E11" s="21"/>
    </row>
    <row r="12" spans="1:8" x14ac:dyDescent="0.2">
      <c r="A12" s="24"/>
      <c r="B12" s="26" t="s">
        <v>96</v>
      </c>
      <c r="C12" s="25">
        <f>+C10/(1+C11)</f>
        <v>97866.510080250533</v>
      </c>
      <c r="D12" s="25">
        <f>+D10/(1+D11)</f>
        <v>0</v>
      </c>
      <c r="E12" s="21"/>
    </row>
    <row r="13" spans="1:8" x14ac:dyDescent="0.2">
      <c r="A13" s="24"/>
      <c r="B13" s="23" t="s">
        <v>95</v>
      </c>
      <c r="C13" s="22">
        <f>+C10-C12</f>
        <v>2133.4899197494669</v>
      </c>
      <c r="D13" s="22">
        <f>+D10-D12</f>
        <v>0</v>
      </c>
      <c r="E13" s="21"/>
    </row>
    <row r="14" spans="1:8" x14ac:dyDescent="0.2">
      <c r="A14" s="24"/>
      <c r="B14" s="37" t="s">
        <v>105</v>
      </c>
      <c r="C14" s="38"/>
      <c r="D14" s="37"/>
      <c r="E14" s="21"/>
    </row>
    <row r="15" spans="1:8" x14ac:dyDescent="0.2">
      <c r="A15" s="24"/>
      <c r="B15" s="37" t="s">
        <v>105</v>
      </c>
      <c r="C15" s="38"/>
      <c r="D15" s="37"/>
      <c r="E15" s="21"/>
    </row>
    <row r="16" spans="1:8" x14ac:dyDescent="0.2">
      <c r="A16" s="24"/>
      <c r="B16" s="36" t="s">
        <v>104</v>
      </c>
      <c r="C16" s="35"/>
      <c r="D16" s="34" t="s">
        <v>103</v>
      </c>
      <c r="E16" s="21"/>
    </row>
    <row r="17" spans="1:5" x14ac:dyDescent="0.2">
      <c r="A17" s="24"/>
      <c r="B17" s="33" t="s">
        <v>102</v>
      </c>
      <c r="C17" s="18"/>
      <c r="D17" s="32" t="s">
        <v>101</v>
      </c>
      <c r="E17" s="21"/>
    </row>
    <row r="18" spans="1:5" x14ac:dyDescent="0.2">
      <c r="A18" s="24"/>
      <c r="B18" s="26"/>
      <c r="C18" s="31" t="s">
        <v>100</v>
      </c>
      <c r="D18" s="30" t="s">
        <v>99</v>
      </c>
      <c r="E18" s="21"/>
    </row>
    <row r="19" spans="1:5" x14ac:dyDescent="0.2">
      <c r="A19" s="24"/>
      <c r="B19" s="26" t="s">
        <v>98</v>
      </c>
      <c r="C19" s="25">
        <v>100000</v>
      </c>
      <c r="D19" s="29"/>
      <c r="E19" s="21"/>
    </row>
    <row r="20" spans="1:5" x14ac:dyDescent="0.2">
      <c r="A20" s="24"/>
      <c r="B20" s="26" t="s">
        <v>97</v>
      </c>
      <c r="C20" s="28">
        <v>2.18E-2</v>
      </c>
      <c r="D20" s="27"/>
      <c r="E20" s="21"/>
    </row>
    <row r="21" spans="1:5" x14ac:dyDescent="0.2">
      <c r="A21" s="24"/>
      <c r="B21" s="26" t="s">
        <v>96</v>
      </c>
      <c r="C21" s="25">
        <f>+C19/(1+C20)</f>
        <v>97866.510080250533</v>
      </c>
      <c r="D21" s="25">
        <f>+D19/(1+D20)</f>
        <v>0</v>
      </c>
      <c r="E21" s="21"/>
    </row>
    <row r="22" spans="1:5" x14ac:dyDescent="0.2">
      <c r="A22" s="24"/>
      <c r="B22" s="23" t="s">
        <v>95</v>
      </c>
      <c r="C22" s="22">
        <f>+C19-C21</f>
        <v>2133.4899197494669</v>
      </c>
      <c r="D22" s="22">
        <f>+D19-D21</f>
        <v>0</v>
      </c>
      <c r="E22" s="21"/>
    </row>
    <row r="23" spans="1:5" x14ac:dyDescent="0.2">
      <c r="A23" s="20"/>
      <c r="B23" s="19"/>
      <c r="C23" s="19"/>
      <c r="D23" s="19"/>
      <c r="E23" s="18"/>
    </row>
    <row r="24" spans="1:5" x14ac:dyDescent="0.2">
      <c r="A24" s="17"/>
      <c r="B24" s="17"/>
      <c r="C24" s="17"/>
      <c r="D24" s="17"/>
      <c r="E24" s="16"/>
    </row>
    <row r="26" spans="1:5" ht="15.75" x14ac:dyDescent="0.25">
      <c r="B26" s="587" t="s">
        <v>94</v>
      </c>
      <c r="C26" s="588"/>
      <c r="D26" s="589"/>
    </row>
    <row r="27" spans="1:5" ht="57.75" customHeight="1" x14ac:dyDescent="0.2">
      <c r="B27" s="590" t="s">
        <v>93</v>
      </c>
      <c r="C27" s="591"/>
      <c r="D27" s="592"/>
    </row>
    <row r="28" spans="1:5" ht="22.5" customHeight="1" x14ac:dyDescent="0.2">
      <c r="B28" s="593" t="s">
        <v>92</v>
      </c>
      <c r="C28" s="594"/>
      <c r="D28" s="595"/>
    </row>
    <row r="29" spans="1:5" ht="43.5" customHeight="1" x14ac:dyDescent="0.2">
      <c r="B29" s="590" t="s">
        <v>91</v>
      </c>
      <c r="C29" s="591"/>
      <c r="D29" s="592"/>
    </row>
    <row r="30" spans="1:5" ht="30" customHeight="1" x14ac:dyDescent="0.2">
      <c r="B30" s="590" t="s">
        <v>90</v>
      </c>
      <c r="C30" s="591"/>
      <c r="D30" s="592"/>
    </row>
    <row r="31" spans="1:5" ht="46.5" customHeight="1" x14ac:dyDescent="0.2">
      <c r="B31" s="590" t="s">
        <v>89</v>
      </c>
      <c r="C31" s="591"/>
      <c r="D31" s="592"/>
    </row>
  </sheetData>
  <sheetProtection password="C0E7" sheet="1" objects="1" scenarios="1"/>
  <mergeCells count="9">
    <mergeCell ref="B29:D29"/>
    <mergeCell ref="B30:D30"/>
    <mergeCell ref="B31:D31"/>
    <mergeCell ref="B4:D4"/>
    <mergeCell ref="B5:D5"/>
    <mergeCell ref="B6:D6"/>
    <mergeCell ref="B26:D26"/>
    <mergeCell ref="B27:D27"/>
    <mergeCell ref="B28:D28"/>
  </mergeCells>
  <pageMargins left="0.75" right="0.75" top="1" bottom="1" header="0.5" footer="0.5"/>
  <pageSetup scale="88" orientation="portrait" horizontalDpi="1200" verticalDpi="1200"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7"/>
  <dimension ref="B1:P20"/>
  <sheetViews>
    <sheetView workbookViewId="0">
      <selection activeCell="N2" sqref="N2:N8"/>
    </sheetView>
  </sheetViews>
  <sheetFormatPr defaultRowHeight="15" x14ac:dyDescent="0.25"/>
  <cols>
    <col min="2" max="2" width="18.5703125" bestFit="1" customWidth="1"/>
  </cols>
  <sheetData>
    <row r="1" spans="2:16" x14ac:dyDescent="0.25">
      <c r="B1" t="s">
        <v>2</v>
      </c>
      <c r="C1" t="s">
        <v>2</v>
      </c>
      <c r="F1" t="s">
        <v>2</v>
      </c>
      <c r="H1" t="s">
        <v>2</v>
      </c>
      <c r="J1" t="s">
        <v>2</v>
      </c>
      <c r="L1" t="s">
        <v>2</v>
      </c>
      <c r="N1" t="s">
        <v>2</v>
      </c>
      <c r="P1" t="s">
        <v>2</v>
      </c>
    </row>
    <row r="2" spans="2:16" x14ac:dyDescent="0.25">
      <c r="B2" t="s">
        <v>5</v>
      </c>
      <c r="C2" t="s">
        <v>26</v>
      </c>
      <c r="D2" t="s">
        <v>29</v>
      </c>
      <c r="F2" t="s">
        <v>27</v>
      </c>
      <c r="H2" t="s">
        <v>12</v>
      </c>
      <c r="J2" t="s">
        <v>371</v>
      </c>
      <c r="L2" t="s">
        <v>378</v>
      </c>
      <c r="N2">
        <v>340</v>
      </c>
      <c r="P2" t="s">
        <v>127</v>
      </c>
    </row>
    <row r="3" spans="2:16" x14ac:dyDescent="0.25">
      <c r="B3" t="s">
        <v>130</v>
      </c>
      <c r="C3" t="s">
        <v>29</v>
      </c>
      <c r="D3" t="s">
        <v>26</v>
      </c>
      <c r="F3" t="s">
        <v>379</v>
      </c>
      <c r="H3" t="s">
        <v>20</v>
      </c>
      <c r="J3" t="s">
        <v>372</v>
      </c>
      <c r="L3" t="s">
        <v>141</v>
      </c>
      <c r="N3">
        <v>345</v>
      </c>
      <c r="P3" t="s">
        <v>366</v>
      </c>
    </row>
    <row r="4" spans="2:16" x14ac:dyDescent="0.25">
      <c r="B4" t="s">
        <v>22</v>
      </c>
      <c r="D4" t="s">
        <v>3</v>
      </c>
      <c r="F4" t="s">
        <v>16</v>
      </c>
      <c r="H4" t="s">
        <v>30</v>
      </c>
      <c r="N4">
        <v>359</v>
      </c>
      <c r="P4" t="s">
        <v>7</v>
      </c>
    </row>
    <row r="5" spans="2:16" x14ac:dyDescent="0.25">
      <c r="B5" t="s">
        <v>7</v>
      </c>
      <c r="F5" t="s">
        <v>19</v>
      </c>
      <c r="H5" t="s">
        <v>31</v>
      </c>
      <c r="N5">
        <v>661</v>
      </c>
      <c r="P5" t="s">
        <v>22</v>
      </c>
    </row>
    <row r="6" spans="2:16" x14ac:dyDescent="0.25">
      <c r="B6" t="s">
        <v>379</v>
      </c>
      <c r="F6" t="s">
        <v>21</v>
      </c>
      <c r="H6" t="s">
        <v>18</v>
      </c>
      <c r="N6">
        <v>671</v>
      </c>
      <c r="P6" t="s">
        <v>37</v>
      </c>
    </row>
    <row r="7" spans="2:16" x14ac:dyDescent="0.25">
      <c r="B7" t="s">
        <v>16</v>
      </c>
      <c r="F7" t="s">
        <v>14</v>
      </c>
      <c r="H7" t="s">
        <v>11</v>
      </c>
      <c r="N7">
        <v>285</v>
      </c>
    </row>
    <row r="8" spans="2:16" x14ac:dyDescent="0.25">
      <c r="B8" t="s">
        <v>19</v>
      </c>
      <c r="F8" t="s">
        <v>15</v>
      </c>
      <c r="H8" t="s">
        <v>32</v>
      </c>
      <c r="N8">
        <v>563</v>
      </c>
    </row>
    <row r="9" spans="2:16" x14ac:dyDescent="0.25">
      <c r="B9" t="s">
        <v>21</v>
      </c>
      <c r="F9" t="s">
        <v>39</v>
      </c>
      <c r="H9" t="s">
        <v>17</v>
      </c>
    </row>
    <row r="10" spans="2:16" x14ac:dyDescent="0.25">
      <c r="B10" t="s">
        <v>14</v>
      </c>
      <c r="F10" t="s">
        <v>35</v>
      </c>
      <c r="H10" t="s">
        <v>9</v>
      </c>
    </row>
    <row r="11" spans="2:16" x14ac:dyDescent="0.25">
      <c r="B11" t="s">
        <v>15</v>
      </c>
      <c r="F11" t="s">
        <v>28</v>
      </c>
      <c r="H11" t="s">
        <v>13</v>
      </c>
    </row>
    <row r="12" spans="2:16" x14ac:dyDescent="0.25">
      <c r="B12" t="s">
        <v>22</v>
      </c>
      <c r="F12" t="s">
        <v>23</v>
      </c>
      <c r="H12" t="s">
        <v>33</v>
      </c>
    </row>
    <row r="13" spans="2:16" x14ac:dyDescent="0.25">
      <c r="B13" t="s">
        <v>39</v>
      </c>
      <c r="F13" t="s">
        <v>34</v>
      </c>
      <c r="H13" t="s">
        <v>10</v>
      </c>
    </row>
    <row r="14" spans="2:16" x14ac:dyDescent="0.25">
      <c r="B14" t="s">
        <v>7</v>
      </c>
      <c r="F14" t="s">
        <v>8</v>
      </c>
    </row>
    <row r="15" spans="2:16" x14ac:dyDescent="0.25">
      <c r="B15" t="s">
        <v>23</v>
      </c>
      <c r="F15" t="s">
        <v>3</v>
      </c>
    </row>
    <row r="16" spans="2:16" x14ac:dyDescent="0.25">
      <c r="B16" t="s">
        <v>24</v>
      </c>
    </row>
    <row r="17" spans="2:2" x14ac:dyDescent="0.25">
      <c r="B17" t="s">
        <v>25</v>
      </c>
    </row>
    <row r="18" spans="2:2" x14ac:dyDescent="0.25">
      <c r="B18" t="s">
        <v>6</v>
      </c>
    </row>
    <row r="19" spans="2:2" x14ac:dyDescent="0.25">
      <c r="B19" t="s">
        <v>8</v>
      </c>
    </row>
    <row r="20" spans="2:2" x14ac:dyDescent="0.25">
      <c r="B20" t="s">
        <v>3</v>
      </c>
    </row>
  </sheetData>
  <sheetProtection selectLockedCells="1" selectUnlockedCells="1"/>
  <customSheetViews>
    <customSheetView guid="{3AA004D7-1BCB-479A-9134-355EA2FAD760}" state="hidden">
      <selection activeCell="C1" sqref="C1:C3"/>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_vti_RoutingExistingProperties xmlns="0a4e05da-b9bc-4326-ad73-01ef31b95567" xsi:nil="true"/>
    <_dlc_DocIdPersistId xmlns="733efe1c-5bbe-4968-87dc-d400e65c879f">true</_dlc_DocIdPersistId>
    <_dlc_DocId xmlns="733efe1c-5bbe-4968-87dc-d400e65c879f">DESE-231-52722</_dlc_DocId>
    <_dlc_DocIdUrl xmlns="733efe1c-5bbe-4968-87dc-d400e65c879f">
      <Url>https://sharepoint.doemass.org/ese/webteam/cps/_layouts/DocIdRedir.aspx?ID=DESE-231-52722</Url>
      <Description>DESE-231-52722</Description>
    </_dlc_DocIdUrl>
  </documentManagement>
</p:properties>
</file>

<file path=customXml/item2.xml><?xml version="1.0" encoding="utf-8"?>
<?mso-contentType ?>
<FormTemplates xmlns="http://schemas.microsoft.com/sharepoint/v3/contenttype/forms">
  <Display>DocumentLibraryForm</Display>
  <Edit>DropOffZoneRoutingForm</Edit>
  <New>DocumentLibraryForm</New>
</FormTemplates>
</file>

<file path=customXml/item3.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4.xml><?xml version="1.0" encoding="utf-8"?>
<ct:contentTypeSchema xmlns:ct="http://schemas.microsoft.com/office/2006/metadata/contentType" xmlns:ma="http://schemas.microsoft.com/office/2006/metadata/properties/metaAttributes" ct:_="" ma:_="" ma:contentTypeName="Document" ma:contentTypeID="0x010100524261BFE874874F899C38CF9C771BFF" ma:contentTypeVersion="7" ma:contentTypeDescription="Create a new document." ma:contentTypeScope="" ma:versionID="3a5a55f13e9bb649c79d8b6e4cc9fe8c">
  <xsd:schema xmlns:xsd="http://www.w3.org/2001/XMLSchema" xmlns:xs="http://www.w3.org/2001/XMLSchema" xmlns:p="http://schemas.microsoft.com/office/2006/metadata/properties" xmlns:ns2="0a4e05da-b9bc-4326-ad73-01ef31b95567" xmlns:ns3="733efe1c-5bbe-4968-87dc-d400e65c879f" targetNamespace="http://schemas.microsoft.com/office/2006/metadata/properties" ma:root="true" ma:fieldsID="9f746412060615af2bac066d19f8186c" ns2:_="" ns3:_="">
    <xsd:import namespace="0a4e05da-b9bc-4326-ad73-01ef31b95567"/>
    <xsd:import namespace="733efe1c-5bbe-4968-87dc-d400e65c879f"/>
    <xsd:element name="properties">
      <xsd:complexType>
        <xsd:sequence>
          <xsd:element name="documentManagement">
            <xsd:complexType>
              <xsd:all>
                <xsd:element ref="ns2:_vti_RoutingExistingPropertie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4e05da-b9bc-4326-ad73-01ef31b95567" elementFormDefault="qualified">
    <xsd:import namespace="http://schemas.microsoft.com/office/2006/documentManagement/types"/>
    <xsd:import namespace="http://schemas.microsoft.com/office/infopath/2007/PartnerControls"/>
    <xsd:element name="_vti_RoutingExistingProperties" ma:index="8" nillable="true" ma:displayName="Original Properties" ma:hidden="true" ma:internalName="_vti_RoutingExistingProperties">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3efe1c-5bbe-4968-87dc-d400e65c879f"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4EB99DE-017A-4CA8-BE1D-4C5A6D23C9C2}">
  <ds:schemaRefs>
    <ds:schemaRef ds:uri="http://www.w3.org/XML/1998/namespace"/>
    <ds:schemaRef ds:uri="http://schemas.microsoft.com/office/2006/metadata/properties"/>
    <ds:schemaRef ds:uri="http://purl.org/dc/elements/1.1/"/>
    <ds:schemaRef ds:uri="0a4e05da-b9bc-4326-ad73-01ef31b95567"/>
    <ds:schemaRef ds:uri="733efe1c-5bbe-4968-87dc-d400e65c879f"/>
    <ds:schemaRef ds:uri="http://purl.org/dc/terms/"/>
    <ds:schemaRef ds:uri="http://schemas.microsoft.com/office/infopath/2007/PartnerControls"/>
    <ds:schemaRef ds:uri="http://schemas.microsoft.com/office/2006/documentManagement/types"/>
    <ds:schemaRef ds:uri="http://schemas.openxmlformats.org/package/2006/metadata/core-properties"/>
    <ds:schemaRef ds:uri="http://purl.org/dc/dcmitype/"/>
  </ds:schemaRefs>
</ds:datastoreItem>
</file>

<file path=customXml/itemProps2.xml><?xml version="1.0" encoding="utf-8"?>
<ds:datastoreItem xmlns:ds="http://schemas.openxmlformats.org/officeDocument/2006/customXml" ds:itemID="{39CFDA54-50DA-4376-B0F5-DB24AB9EF892}">
  <ds:schemaRefs>
    <ds:schemaRef ds:uri="http://schemas.microsoft.com/sharepoint/v3/contenttype/forms"/>
  </ds:schemaRefs>
</ds:datastoreItem>
</file>

<file path=customXml/itemProps3.xml><?xml version="1.0" encoding="utf-8"?>
<ds:datastoreItem xmlns:ds="http://schemas.openxmlformats.org/officeDocument/2006/customXml" ds:itemID="{B5C3A9AF-50A0-47E0-B0F2-17417AEB871E}">
  <ds:schemaRefs>
    <ds:schemaRef ds:uri="http://schemas.microsoft.com/sharepoint/events"/>
  </ds:schemaRefs>
</ds:datastoreItem>
</file>

<file path=customXml/itemProps4.xml><?xml version="1.0" encoding="utf-8"?>
<ds:datastoreItem xmlns:ds="http://schemas.openxmlformats.org/officeDocument/2006/customXml" ds:itemID="{5B76E971-C1E2-42A8-8E01-E4C6988C4AE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a4e05da-b9bc-4326-ad73-01ef31b95567"/>
    <ds:schemaRef ds:uri="733efe1c-5bbe-4968-87dc-d400e65c879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28</vt:i4>
      </vt:variant>
    </vt:vector>
  </HeadingPairs>
  <TitlesOfParts>
    <vt:vector size="60" baseType="lpstr">
      <vt:lpstr>Cover</vt:lpstr>
      <vt:lpstr>ABE Class Plan</vt:lpstr>
      <vt:lpstr>ESOL Class Plan</vt:lpstr>
      <vt:lpstr> Budget</vt:lpstr>
      <vt:lpstr>Match ABE Class Plan</vt:lpstr>
      <vt:lpstr>Match ESOL Class Plan</vt:lpstr>
      <vt:lpstr> Match Budget</vt:lpstr>
      <vt:lpstr> Sub Budget</vt:lpstr>
      <vt:lpstr> Sub Budget (2)</vt:lpstr>
      <vt:lpstr>CALC Summary</vt:lpstr>
      <vt:lpstr>IET Class Plan</vt:lpstr>
      <vt:lpstr>IET Budget</vt:lpstr>
      <vt:lpstr>IET Match Budget</vt:lpstr>
      <vt:lpstr>IET Sub Budget</vt:lpstr>
      <vt:lpstr>IET Sub Budget 2</vt:lpstr>
      <vt:lpstr>IET Summary</vt:lpstr>
      <vt:lpstr>IET II Class Plan</vt:lpstr>
      <vt:lpstr>IET II Budget</vt:lpstr>
      <vt:lpstr>IET II Match Budget</vt:lpstr>
      <vt:lpstr>IET II Sub Budget</vt:lpstr>
      <vt:lpstr>IET II Sub Budget 2</vt:lpstr>
      <vt:lpstr>IET II Summary</vt:lpstr>
      <vt:lpstr>GRANT SUMMARY</vt:lpstr>
      <vt:lpstr>State Grant - ISA crosswalk</vt:lpstr>
      <vt:lpstr>Federal Grant - ISA crosswalk</vt:lpstr>
      <vt:lpstr>Indirect Cost Calculator</vt:lpstr>
      <vt:lpstr>Sub Indirect Cost Calculator</vt:lpstr>
      <vt:lpstr>Sub Indirect Cost Calculator 2</vt:lpstr>
      <vt:lpstr>IET IELCE Ind Cost Calc</vt:lpstr>
      <vt:lpstr>IET IELCE II Ind Cost Calc</vt:lpstr>
      <vt:lpstr>Sum Indirect Cost Calcu</vt:lpstr>
      <vt:lpstr>DROP-DOWNS</vt:lpstr>
      <vt:lpstr>ABE_2</vt:lpstr>
      <vt:lpstr>ABE_CLASS_PLAN</vt:lpstr>
      <vt:lpstr>apples</vt:lpstr>
      <vt:lpstr>CORE_ABE</vt:lpstr>
      <vt:lpstr>CORE_ABE_DROP_DOWN_LIST</vt:lpstr>
      <vt:lpstr>Core_ESOL</vt:lpstr>
      <vt:lpstr>ESOL</vt:lpstr>
      <vt:lpstr>ESOL_2</vt:lpstr>
      <vt:lpstr>ESOL2</vt:lpstr>
      <vt:lpstr>fruits</vt:lpstr>
      <vt:lpstr>fruity</vt:lpstr>
      <vt:lpstr>IELCE</vt:lpstr>
      <vt:lpstr>IET</vt:lpstr>
      <vt:lpstr>IET_2</vt:lpstr>
      <vt:lpstr>Months</vt:lpstr>
      <vt:lpstr>'ABE Class Plan'!Print_Titles</vt:lpstr>
      <vt:lpstr>'CALC Summary'!Print_Titles</vt:lpstr>
      <vt:lpstr>'ESOL Class Plan'!Print_Titles</vt:lpstr>
      <vt:lpstr>'GRANT SUMMARY'!Print_Titles</vt:lpstr>
      <vt:lpstr>'IET Class Plan'!Print_Titles</vt:lpstr>
      <vt:lpstr>'IET II Class Plan'!Print_Titles</vt:lpstr>
      <vt:lpstr>'IET II Summary'!Print_Titles</vt:lpstr>
      <vt:lpstr>'IET Summary'!Print_Titles</vt:lpstr>
      <vt:lpstr>'Match ABE Class Plan'!Print_Titles</vt:lpstr>
      <vt:lpstr>'Match ESOL Class Plan'!Print_Titles</vt:lpstr>
      <vt:lpstr>Select_Core</vt:lpstr>
      <vt:lpstr>veggies</vt:lpstr>
      <vt:lpstr>WTF</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 FC345 Adult Education Services Part II</dc:title>
  <dc:subject/>
  <dc:creator>DESE</dc:creator>
  <cp:keywords>class plan, budget workbook, match narrative, IET budget, Outstationing budget, combined summary</cp:keywords>
  <dc:description>32 Excel worksheets. Start includes overview. Definitions. Worksheet instructions. ABE and ESOL class plan, Budget narrative and summary, match narrative and summary, IET budget and match, outstationing budget. Each budget has one Excel worksheet for each budget line item.</dc:description>
  <cp:lastModifiedBy>Zou, Dong (EOE)</cp:lastModifiedBy>
  <cp:lastPrinted>2019-04-23T22:07:06Z</cp:lastPrinted>
  <dcterms:created xsi:type="dcterms:W3CDTF">2015-09-27T21:20:20Z</dcterms:created>
  <dcterms:modified xsi:type="dcterms:W3CDTF">2019-07-09T16:34:03Z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Jul 9 2019</vt:lpwstr>
  </property>
</Properties>
</file>