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4771\"/>
    </mc:Choice>
  </mc:AlternateContent>
  <xr:revisionPtr revIDLastSave="0" documentId="13_ncr:1_{575F1271-CB9F-47E0-BF0D-1372F03FEE68}" xr6:coauthVersionLast="36" xr6:coauthVersionMax="36" xr10:uidLastSave="{00000000-0000-0000-0000-000000000000}"/>
  <bookViews>
    <workbookView xWindow="0" yWindow="0" windowWidth="21570" windowHeight="7680" xr2:uid="{BD2B668C-76E0-42FD-884A-B2256DD5A99C}"/>
  </bookViews>
  <sheets>
    <sheet name="Federal Grant ISA Crosswalk" sheetId="1" r:id="rId1"/>
    <sheet name="State Grant ISA Crosswal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2" l="1"/>
  <c r="K17" i="2" s="1"/>
  <c r="J16" i="2"/>
  <c r="K16" i="2" s="1"/>
  <c r="K15" i="2"/>
  <c r="J15" i="2"/>
  <c r="L14" i="2"/>
  <c r="J14" i="2"/>
  <c r="L13" i="2"/>
  <c r="K13" i="2" s="1"/>
  <c r="J13" i="2"/>
  <c r="L12" i="2"/>
  <c r="J12" i="2"/>
  <c r="J11" i="2"/>
  <c r="L7" i="2"/>
  <c r="J7" i="2"/>
  <c r="K12" i="2" l="1"/>
  <c r="J18" i="2"/>
  <c r="K14" i="2"/>
  <c r="K7" i="2"/>
  <c r="L13" i="1" l="1"/>
  <c r="L12" i="1"/>
  <c r="K12" i="1" s="1"/>
  <c r="L11" i="1"/>
  <c r="K11" i="1" s="1"/>
  <c r="L7" i="1"/>
  <c r="K17" i="1"/>
  <c r="J17" i="1"/>
  <c r="J16" i="1"/>
  <c r="K16" i="1" s="1"/>
  <c r="J15" i="1"/>
  <c r="K15" i="1" s="1"/>
  <c r="L14" i="1"/>
  <c r="K14" i="1" s="1"/>
  <c r="J14" i="1"/>
  <c r="J13" i="1"/>
  <c r="K13" i="1" s="1"/>
  <c r="J12" i="1"/>
  <c r="J11" i="1"/>
  <c r="J7" i="1"/>
  <c r="J18" i="1" s="1"/>
  <c r="L18" i="1" l="1"/>
  <c r="K7" i="1"/>
  <c r="K18" i="1" s="1"/>
  <c r="I18" i="2" l="1"/>
  <c r="I19" i="1"/>
  <c r="F22" i="2" l="1"/>
  <c r="F6" i="2"/>
  <c r="E9" i="2"/>
  <c r="E7" i="2"/>
  <c r="F41" i="1"/>
  <c r="E27" i="1"/>
  <c r="E25" i="1"/>
  <c r="E41" i="1" s="1"/>
  <c r="D28" i="1" s="1"/>
  <c r="D41" i="1" s="1"/>
  <c r="F23" i="1"/>
  <c r="F6" i="1"/>
  <c r="E9" i="1"/>
  <c r="D43" i="1"/>
  <c r="E7" i="1"/>
  <c r="E23" i="1" s="1"/>
  <c r="D10" i="1" s="1"/>
  <c r="D23" i="1" s="1"/>
  <c r="E22" i="2" l="1"/>
  <c r="D10" i="2" s="1"/>
  <c r="D42" i="1"/>
  <c r="D44" i="1" s="1"/>
  <c r="D25" i="2"/>
  <c r="D22" i="2" l="1"/>
  <c r="D24" i="2" s="1"/>
  <c r="L11" i="2"/>
  <c r="D26" i="2"/>
  <c r="L18" i="2" l="1"/>
  <c r="K11" i="2"/>
  <c r="K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59E28611-E9CB-47CA-BCAA-C9B0742F3392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C0FB4098-45B0-429E-8AB6-B23DE09E8B1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6EC7493C-75B2-44F0-87F1-626C5DE97A77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81517E98-25F3-4C07-9C0C-FADB60E897AE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<sst xmlns="http://schemas.openxmlformats.org/spreadsheetml/2006/main" count="159" uniqueCount="65">
  <si>
    <t>Comptroller's Expenditure Classification Handbook</t>
  </si>
  <si>
    <t xml:space="preserve">ISA Budget  
</t>
  </si>
  <si>
    <t>ENTER YOUR ISA BUDGET</t>
  </si>
  <si>
    <t>PROPOSED Fringe Rate
37.99% AA + 2.44%CC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</si>
  <si>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</si>
  <si>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</si>
  <si>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</si>
  <si>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</si>
  <si>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</si>
  <si>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</si>
  <si>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</si>
  <si>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</si>
  <si>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</si>
  <si>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</si>
  <si>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</si>
  <si>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</si>
  <si>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</si>
  <si>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</si>
  <si>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Line 5 - Fringe</t>
  </si>
  <si>
    <t>EE</t>
  </si>
  <si>
    <t>Admin Expenses</t>
  </si>
  <si>
    <t>Line 6 - 
Contractual Services</t>
  </si>
  <si>
    <t>HH, CC, MM and/or LL</t>
  </si>
  <si>
    <t>Indirect Cost (Cannot Exceed the value in cell F6)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</si>
  <si>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</si>
  <si>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</si>
  <si>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</si>
  <si>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</si>
  <si>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</si>
  <si>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</si>
  <si>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</si>
  <si>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</si>
  <si>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</si>
  <si>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</si>
  <si>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</si>
  <si>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</si>
  <si>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</si>
  <si>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</si>
  <si>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</si>
  <si>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</si>
  <si>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</si>
  <si>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</si>
  <si>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</si>
  <si>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</si>
  <si>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</si>
  <si>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</si>
  <si>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</si>
  <si>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</si>
  <si>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</si>
  <si>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</si>
  <si>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</si>
  <si>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</si>
  <si>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</si>
  <si>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Employee Contracted Service</t>
  </si>
  <si>
    <t>IT Hardware and Software</t>
  </si>
  <si>
    <t>ISA Budget:</t>
  </si>
  <si>
    <t>EdGrants Budget:</t>
  </si>
  <si>
    <t>Difference to equal ZERO</t>
  </si>
  <si>
    <t>PROPOSED Fringe Rate
2.44% AA + 2.44%CC</t>
  </si>
  <si>
    <t xml:space="preserve">MAX amount for indirect. </t>
  </si>
  <si>
    <t>Fringe 37.99% AA + 2.44% CC (D09)</t>
  </si>
  <si>
    <t>Fringe 2.44% AA + 2.44% CC (D09)</t>
  </si>
  <si>
    <t>Total EdGrants</t>
  </si>
  <si>
    <t>Variance</t>
  </si>
  <si>
    <t>ISA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</si>
</sst>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B4"/>
        <bgColor indexed="64"/>
      </patternFill>
    </fill>
    <fill>
      <patternFill patternType="solid">
        <fgColor rgb="FFF8FDB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7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10" fillId="3" borderId="8" xfId="0" applyNumberFormat="1" applyFont="1" applyFill="1" applyBorder="1" applyAlignment="1" applyProtection="1">
      <alignment horizontal="right" vertical="center"/>
      <protection locked="0"/>
    </xf>
    <xf numFmtId="164" fontId="7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10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1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0" fillId="2" borderId="0" xfId="0" applyFill="1" applyAlignment="1" applyProtection="1">
      <protection locked="0"/>
    </xf>
    <xf numFmtId="0" fontId="12" fillId="0" borderId="8" xfId="0" applyFont="1" applyBorder="1" applyAlignment="1">
      <alignment horizontal="left" vertical="center"/>
    </xf>
    <xf numFmtId="44" fontId="13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7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6" fontId="0" fillId="0" borderId="0" xfId="0" applyNumberFormat="1" applyAlignment="1">
      <alignment horizontal="center"/>
    </xf>
    <xf numFmtId="0" fontId="16" fillId="0" borderId="8" xfId="0" applyFont="1" applyBorder="1" applyAlignment="1">
      <alignment horizontal="left" vertical="center"/>
    </xf>
    <xf numFmtId="164" fontId="0" fillId="4" borderId="16" xfId="0" applyNumberFormat="1" applyFont="1" applyFill="1" applyBorder="1" applyAlignment="1">
      <alignment horizontal="right" vertical="center" wrapText="1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164" fontId="0" fillId="9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9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847725</xdr:colOff>
      <xdr:row>3</xdr:row>
      <xdr:rowOff>171450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BFF42A0A-E4F8-4E07-B950-6E29371D55FF}"/>
            </a:ext>
          </a:extLst>
        </xdr:cNvPr>
        <xdr:cNvSpPr/>
      </xdr:nvSpPr>
      <xdr:spPr>
        <a:xfrm>
          <a:off x="50799" y="38100"/>
          <a:ext cx="6283326" cy="70485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41</xdr:row>
      <xdr:rowOff>99060</xdr:rowOff>
    </xdr:from>
    <xdr:to>
      <xdr:col>6</xdr:col>
      <xdr:colOff>1628775</xdr:colOff>
      <xdr:row>44</xdr:row>
      <xdr:rowOff>171450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891DED0A-0CA1-4A84-8F91-6A1DE0A237AC}"/>
            </a:ext>
          </a:extLst>
        </xdr:cNvPr>
        <xdr:cNvSpPr/>
      </xdr:nvSpPr>
      <xdr:spPr>
        <a:xfrm>
          <a:off x="5867400" y="9128760"/>
          <a:ext cx="4048125" cy="6629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Entry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D82B154A-3DBD-44D7-BE1A-70B598C598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EdGrants Budget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981075</xdr:colOff>
      <xdr:row>3</xdr:row>
      <xdr:rowOff>123825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738DF6CF-A721-4DEE-B10D-F744BA643201}"/>
            </a:ext>
          </a:extLst>
        </xdr:cNvPr>
        <xdr:cNvSpPr/>
      </xdr:nvSpPr>
      <xdr:spPr>
        <a:xfrm>
          <a:off x="50799" y="38100"/>
          <a:ext cx="6416676" cy="676275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23</xdr:row>
      <xdr:rowOff>99060</xdr:rowOff>
    </xdr:from>
    <xdr:to>
      <xdr:col>6</xdr:col>
      <xdr:colOff>1413509</xdr:colOff>
      <xdr:row>26</xdr:row>
      <xdr:rowOff>175260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65C490C0-689B-4808-8A46-428AD933D528}"/>
            </a:ext>
          </a:extLst>
        </xdr:cNvPr>
        <xdr:cNvSpPr/>
      </xdr:nvSpPr>
      <xdr:spPr>
        <a:xfrm>
          <a:off x="5867400" y="6080760"/>
          <a:ext cx="3832859" cy="66675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A9988095-0609-4148-AFDF-0CD75C760A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</a:t>
          </a:r>
          <a:r>
            <a:rPr lang="en-US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approved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EdGrants Budget.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B3B4-C4F0-4860-9F9F-712D8B4A4522}">
  <dimension ref="A1:M46"/>
  <sheetViews>
    <sheetView tabSelected="1" workbookViewId="0">
      <selection activeCell="G10" sqref="G10"/>
    </sheetView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0.5703125" style="2" customWidth="1"/>
    <col min="7" max="7" width="26.42578125" style="1" customWidth="1"/>
    <col min="8" max="8" width="24.42578125" customWidth="1"/>
    <col min="9" max="9" width="18.5703125" customWidth="1"/>
    <col min="10" max="12" width="18.5703125" style="55" hidden="1" customWidth="1"/>
    <col min="13" max="13" width="71.5703125" customWidth="1"/>
  </cols>
  <sheetData>
    <row r="1" spans="1:13" ht="14.45" customHeight="1" thickBot="1" x14ac:dyDescent="0.3"/>
    <row r="2" spans="1:13" ht="15" customHeight="1" x14ac:dyDescent="0.25">
      <c r="G2" s="71" t="s">
        <v>0</v>
      </c>
      <c r="H2" s="72"/>
    </row>
    <row r="3" spans="1:13" ht="15.75" thickBot="1" x14ac:dyDescent="0.3">
      <c r="G3" s="73"/>
      <c r="H3" s="74"/>
    </row>
    <row r="5" spans="1:13" ht="60" x14ac:dyDescent="0.25">
      <c r="A5" s="75" t="s">
        <v>1</v>
      </c>
      <c r="B5" s="76"/>
      <c r="C5" s="77"/>
      <c r="D5" s="3" t="s">
        <v>2</v>
      </c>
      <c r="E5" s="4" t="s">
        <v>3</v>
      </c>
      <c r="F5" s="5" t="s">
        <v>59</v>
      </c>
      <c r="G5" s="78" t="s">
        <v>4</v>
      </c>
      <c r="H5" s="78"/>
      <c r="I5" s="78"/>
      <c r="J5" s="56" t="s">
        <v>62</v>
      </c>
      <c r="K5" s="56" t="s">
        <v>63</v>
      </c>
      <c r="L5" s="56" t="s">
        <v>64</v>
      </c>
      <c r="M5" s="6" t="s">
        <v>5</v>
      </c>
    </row>
    <row r="6" spans="1:13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  <c r="K6" s="7"/>
      <c r="L6" s="7"/>
      <c r="M6" s="7"/>
    </row>
    <row r="7" spans="1:13" s="18" customFormat="1" x14ac:dyDescent="0.25">
      <c r="A7" s="11">
        <v>2020</v>
      </c>
      <c r="B7" s="11" t="s">
        <v>6</v>
      </c>
      <c r="C7" s="12" t="s">
        <v>7</v>
      </c>
      <c r="D7" s="13">
        <v>0</v>
      </c>
      <c r="E7" s="14">
        <f>D7*37.99%</f>
        <v>0</v>
      </c>
      <c r="F7" s="13">
        <v>0</v>
      </c>
      <c r="G7" s="15" t="s">
        <v>8</v>
      </c>
      <c r="H7" s="16" t="s">
        <v>9</v>
      </c>
      <c r="I7" s="52">
        <v>0</v>
      </c>
      <c r="J7" s="68">
        <f>SUM(I7:I10)</f>
        <v>0</v>
      </c>
      <c r="K7" s="68">
        <f>J7-L7</f>
        <v>0</v>
      </c>
      <c r="L7" s="68">
        <f>D7+D9+D25+D27</f>
        <v>0</v>
      </c>
      <c r="M7" s="17"/>
    </row>
    <row r="8" spans="1:13" s="18" customFormat="1" x14ac:dyDescent="0.25">
      <c r="A8" s="11"/>
      <c r="B8" s="11" t="s">
        <v>10</v>
      </c>
      <c r="C8" s="12" t="s">
        <v>11</v>
      </c>
      <c r="D8" s="13">
        <v>0</v>
      </c>
      <c r="E8" s="19"/>
      <c r="F8" s="13">
        <v>0</v>
      </c>
      <c r="G8" s="15" t="s">
        <v>12</v>
      </c>
      <c r="H8" s="16" t="s">
        <v>9</v>
      </c>
      <c r="I8" s="52">
        <v>0</v>
      </c>
      <c r="J8" s="69"/>
      <c r="K8" s="69"/>
      <c r="L8" s="69"/>
      <c r="M8" s="17"/>
    </row>
    <row r="9" spans="1:13" s="18" customFormat="1" x14ac:dyDescent="0.25">
      <c r="A9" s="11"/>
      <c r="B9" s="11" t="s">
        <v>13</v>
      </c>
      <c r="C9" s="12" t="s">
        <v>14</v>
      </c>
      <c r="D9" s="13">
        <v>0</v>
      </c>
      <c r="E9" s="14">
        <f>(D9*2.44%)</f>
        <v>0</v>
      </c>
      <c r="F9" s="13">
        <v>0</v>
      </c>
      <c r="G9" s="15" t="s">
        <v>15</v>
      </c>
      <c r="H9" s="16" t="s">
        <v>9</v>
      </c>
      <c r="I9" s="52">
        <v>0</v>
      </c>
      <c r="J9" s="69"/>
      <c r="K9" s="69"/>
      <c r="L9" s="69"/>
      <c r="M9" s="17"/>
    </row>
    <row r="10" spans="1:13" s="18" customFormat="1" x14ac:dyDescent="0.25">
      <c r="A10" s="11"/>
      <c r="B10" s="20" t="s">
        <v>16</v>
      </c>
      <c r="C10" s="12" t="s">
        <v>60</v>
      </c>
      <c r="D10" s="21">
        <f>E23</f>
        <v>0</v>
      </c>
      <c r="E10" s="19"/>
      <c r="F10" s="13">
        <v>0</v>
      </c>
      <c r="G10" s="15" t="s">
        <v>17</v>
      </c>
      <c r="H10" s="16" t="s">
        <v>9</v>
      </c>
      <c r="I10" s="52">
        <v>0</v>
      </c>
      <c r="J10" s="70"/>
      <c r="K10" s="70"/>
      <c r="L10" s="70"/>
      <c r="M10" s="17"/>
    </row>
    <row r="11" spans="1:13" s="18" customFormat="1" x14ac:dyDescent="0.25">
      <c r="A11" s="11"/>
      <c r="B11" s="11" t="s">
        <v>19</v>
      </c>
      <c r="C11" s="12" t="s">
        <v>20</v>
      </c>
      <c r="D11" s="13">
        <v>0</v>
      </c>
      <c r="E11" s="19"/>
      <c r="F11" s="13">
        <v>0</v>
      </c>
      <c r="G11" s="15" t="s">
        <v>18</v>
      </c>
      <c r="H11" s="16" t="s">
        <v>16</v>
      </c>
      <c r="I11" s="52">
        <v>0</v>
      </c>
      <c r="J11" s="57">
        <f>I11</f>
        <v>0</v>
      </c>
      <c r="K11" s="57">
        <f>L11-J11</f>
        <v>0</v>
      </c>
      <c r="L11" s="57">
        <f>D10+D28</f>
        <v>0</v>
      </c>
      <c r="M11" s="17"/>
    </row>
    <row r="12" spans="1:13" s="18" customFormat="1" x14ac:dyDescent="0.25">
      <c r="A12" s="11"/>
      <c r="B12" s="11" t="s">
        <v>19</v>
      </c>
      <c r="C12" s="22" t="s">
        <v>23</v>
      </c>
      <c r="D12" s="13">
        <v>0</v>
      </c>
      <c r="E12" s="19"/>
      <c r="F12" s="13">
        <v>0</v>
      </c>
      <c r="G12" s="15" t="s">
        <v>21</v>
      </c>
      <c r="H12" s="16" t="s">
        <v>22</v>
      </c>
      <c r="I12" s="52">
        <v>0</v>
      </c>
      <c r="J12" s="57">
        <f t="shared" ref="J12:J17" si="0">I12</f>
        <v>0</v>
      </c>
      <c r="K12" s="57">
        <f t="shared" ref="K12:K17" si="1">L12-J12</f>
        <v>0</v>
      </c>
      <c r="L12" s="57">
        <f>D14+D15+D16+D3+D32+D33+D34</f>
        <v>0</v>
      </c>
      <c r="M12" s="17"/>
    </row>
    <row r="13" spans="1:13" s="18" customFormat="1" ht="17.850000000000001" customHeight="1" x14ac:dyDescent="0.25">
      <c r="A13" s="11"/>
      <c r="B13" s="11" t="s">
        <v>26</v>
      </c>
      <c r="C13" s="12" t="s">
        <v>27</v>
      </c>
      <c r="D13" s="13">
        <v>0</v>
      </c>
      <c r="E13" s="19"/>
      <c r="F13" s="13">
        <v>0</v>
      </c>
      <c r="G13" s="23" t="s">
        <v>24</v>
      </c>
      <c r="H13" s="16" t="s">
        <v>25</v>
      </c>
      <c r="I13" s="52">
        <v>0</v>
      </c>
      <c r="J13" s="57">
        <f t="shared" si="0"/>
        <v>0</v>
      </c>
      <c r="K13" s="57">
        <f t="shared" si="1"/>
        <v>0</v>
      </c>
      <c r="L13" s="57">
        <f>D11+D12+D17+D31+D30+D36</f>
        <v>0</v>
      </c>
      <c r="M13" s="17"/>
    </row>
    <row r="14" spans="1:13" s="18" customFormat="1" x14ac:dyDescent="0.25">
      <c r="A14" s="11"/>
      <c r="B14" s="11" t="s">
        <v>30</v>
      </c>
      <c r="C14" s="12" t="s">
        <v>31</v>
      </c>
      <c r="D14" s="13">
        <v>0</v>
      </c>
      <c r="E14" s="19"/>
      <c r="F14" s="13">
        <v>0</v>
      </c>
      <c r="G14" s="15" t="s">
        <v>28</v>
      </c>
      <c r="H14" s="16" t="s">
        <v>29</v>
      </c>
      <c r="I14" s="52">
        <v>0</v>
      </c>
      <c r="J14" s="57">
        <f t="shared" si="0"/>
        <v>0</v>
      </c>
      <c r="K14" s="57">
        <f t="shared" si="1"/>
        <v>0</v>
      </c>
      <c r="L14" s="57">
        <f>D8</f>
        <v>0</v>
      </c>
      <c r="M14" s="17"/>
    </row>
    <row r="15" spans="1:13" s="18" customFormat="1" x14ac:dyDescent="0.25">
      <c r="A15" s="11"/>
      <c r="B15" s="11" t="s">
        <v>34</v>
      </c>
      <c r="C15" s="12" t="s">
        <v>35</v>
      </c>
      <c r="D15" s="13">
        <v>0</v>
      </c>
      <c r="E15" s="19"/>
      <c r="F15" s="19"/>
      <c r="G15" s="15" t="s">
        <v>32</v>
      </c>
      <c r="H15" s="16" t="s">
        <v>33</v>
      </c>
      <c r="I15" s="52">
        <v>0</v>
      </c>
      <c r="J15" s="57">
        <f t="shared" si="0"/>
        <v>0</v>
      </c>
      <c r="K15" s="57">
        <f t="shared" si="1"/>
        <v>0</v>
      </c>
      <c r="L15" s="57"/>
      <c r="M15" s="17"/>
    </row>
    <row r="16" spans="1:13" s="18" customFormat="1" x14ac:dyDescent="0.25">
      <c r="A16" s="11"/>
      <c r="B16" s="11" t="s">
        <v>37</v>
      </c>
      <c r="C16" s="12" t="s">
        <v>38</v>
      </c>
      <c r="D16" s="13">
        <v>0</v>
      </c>
      <c r="E16" s="19"/>
      <c r="F16" s="13">
        <v>0</v>
      </c>
      <c r="G16" s="15" t="s">
        <v>36</v>
      </c>
      <c r="H16" s="16" t="s">
        <v>19</v>
      </c>
      <c r="I16" s="52">
        <v>0</v>
      </c>
      <c r="J16" s="57">
        <f t="shared" si="0"/>
        <v>0</v>
      </c>
      <c r="K16" s="57">
        <f t="shared" si="1"/>
        <v>0</v>
      </c>
      <c r="L16" s="57"/>
      <c r="M16" s="17"/>
    </row>
    <row r="17" spans="1:13" s="18" customFormat="1" x14ac:dyDescent="0.25">
      <c r="A17" s="11"/>
      <c r="B17" s="11" t="s">
        <v>41</v>
      </c>
      <c r="C17" s="50" t="s">
        <v>42</v>
      </c>
      <c r="D17" s="13">
        <v>0</v>
      </c>
      <c r="E17" s="19"/>
      <c r="F17" s="13">
        <v>0</v>
      </c>
      <c r="G17" s="15" t="s">
        <v>39</v>
      </c>
      <c r="H17" s="16" t="s">
        <v>40</v>
      </c>
      <c r="I17" s="52">
        <v>0</v>
      </c>
      <c r="J17" s="57">
        <f t="shared" si="0"/>
        <v>0</v>
      </c>
      <c r="K17" s="57">
        <f t="shared" si="1"/>
        <v>0</v>
      </c>
      <c r="L17" s="57"/>
      <c r="M17" s="17"/>
    </row>
    <row r="18" spans="1:13" s="18" customFormat="1" x14ac:dyDescent="0.25">
      <c r="A18" s="11"/>
      <c r="B18" s="11" t="s">
        <v>44</v>
      </c>
      <c r="C18" s="12" t="s">
        <v>45</v>
      </c>
      <c r="D18" s="13">
        <v>0</v>
      </c>
      <c r="E18" s="19"/>
      <c r="F18" s="13">
        <v>0</v>
      </c>
      <c r="G18" s="19"/>
      <c r="H18" s="24" t="s">
        <v>43</v>
      </c>
      <c r="I18" s="52">
        <v>0</v>
      </c>
      <c r="J18" s="58">
        <f>SUM(J7:J17)</f>
        <v>0</v>
      </c>
      <c r="K18" s="58">
        <f t="shared" ref="K18:L18" si="2">SUM(K7:K17)</f>
        <v>0</v>
      </c>
      <c r="L18" s="58">
        <f t="shared" si="2"/>
        <v>0</v>
      </c>
      <c r="M18" s="19"/>
    </row>
    <row r="19" spans="1:13" s="18" customFormat="1" ht="15.75" thickBot="1" x14ac:dyDescent="0.3">
      <c r="A19" s="11"/>
      <c r="B19" s="26"/>
      <c r="C19" s="26"/>
      <c r="D19" s="13">
        <v>0</v>
      </c>
      <c r="E19" s="19"/>
      <c r="F19" s="13">
        <v>0</v>
      </c>
      <c r="G19" s="25"/>
      <c r="I19" s="51">
        <f>SUM(I7:I18)</f>
        <v>0</v>
      </c>
      <c r="J19" s="59"/>
      <c r="K19" s="59"/>
      <c r="L19" s="59"/>
    </row>
    <row r="20" spans="1:13" s="18" customFormat="1" ht="15.75" thickBot="1" x14ac:dyDescent="0.3">
      <c r="A20" s="11"/>
      <c r="B20" s="26"/>
      <c r="C20" s="26"/>
      <c r="D20" s="13">
        <v>0</v>
      </c>
      <c r="E20" s="19"/>
      <c r="F20" s="13">
        <v>0</v>
      </c>
      <c r="G20" s="27" t="s">
        <v>46</v>
      </c>
      <c r="H20" s="64" t="s">
        <v>47</v>
      </c>
      <c r="I20" s="65"/>
      <c r="J20" s="54"/>
      <c r="K20" s="54"/>
      <c r="L20" s="54"/>
    </row>
    <row r="21" spans="1:13" s="18" customFormat="1" x14ac:dyDescent="0.25">
      <c r="A21" s="11"/>
      <c r="B21" s="26"/>
      <c r="C21" s="26"/>
      <c r="D21" s="13">
        <v>0</v>
      </c>
      <c r="E21" s="19"/>
      <c r="F21" s="13">
        <v>0</v>
      </c>
      <c r="G21" s="28" t="s">
        <v>48</v>
      </c>
      <c r="H21" s="66" t="s">
        <v>49</v>
      </c>
      <c r="I21" s="67"/>
      <c r="J21" s="60"/>
      <c r="K21" s="60"/>
      <c r="L21" s="60"/>
    </row>
    <row r="22" spans="1:13" s="18" customFormat="1" ht="15.75" thickBot="1" x14ac:dyDescent="0.3">
      <c r="A22" s="11"/>
      <c r="B22" s="26"/>
      <c r="C22" s="26"/>
      <c r="D22" s="13">
        <v>0</v>
      </c>
      <c r="E22" s="19"/>
      <c r="F22" s="13">
        <v>0</v>
      </c>
      <c r="G22" s="28" t="s">
        <v>50</v>
      </c>
      <c r="H22" s="29" t="s">
        <v>51</v>
      </c>
      <c r="I22" s="30"/>
      <c r="J22" s="60"/>
      <c r="K22" s="60"/>
      <c r="L22" s="60"/>
    </row>
    <row r="23" spans="1:13" s="18" customFormat="1" ht="15.75" thickBot="1" x14ac:dyDescent="0.3">
      <c r="A23" s="11"/>
      <c r="B23" s="11"/>
      <c r="C23" s="12" t="s">
        <v>43</v>
      </c>
      <c r="D23" s="32">
        <f>SUM(D7:D22)</f>
        <v>0</v>
      </c>
      <c r="E23" s="14">
        <f>ROUNDUP(E7+E9,0)</f>
        <v>0</v>
      </c>
      <c r="F23" s="14">
        <f>SUM(F7:F22)</f>
        <v>0</v>
      </c>
      <c r="G23" s="31" t="s">
        <v>52</v>
      </c>
      <c r="H23"/>
      <c r="I23"/>
      <c r="J23" s="55"/>
      <c r="K23" s="55"/>
      <c r="L23" s="55"/>
    </row>
    <row r="24" spans="1:13" s="18" customFormat="1" x14ac:dyDescent="0.25">
      <c r="A24" s="19"/>
      <c r="B24" s="19"/>
      <c r="C24" s="19"/>
      <c r="D24" s="19"/>
      <c r="E24" s="19"/>
      <c r="F24" s="19"/>
      <c r="H24" s="1"/>
      <c r="I24" s="1"/>
      <c r="J24" s="55"/>
      <c r="K24" s="55"/>
      <c r="L24" s="55"/>
    </row>
    <row r="25" spans="1:13" s="18" customFormat="1" x14ac:dyDescent="0.25">
      <c r="A25" s="33">
        <v>2021</v>
      </c>
      <c r="B25" s="11" t="s">
        <v>6</v>
      </c>
      <c r="C25" s="12" t="s">
        <v>7</v>
      </c>
      <c r="D25" s="13">
        <v>0</v>
      </c>
      <c r="E25" s="14">
        <f>D25*37.99%</f>
        <v>0</v>
      </c>
      <c r="F25" s="13">
        <v>0</v>
      </c>
      <c r="G25"/>
      <c r="H25"/>
      <c r="J25" s="59"/>
      <c r="K25" s="59"/>
      <c r="L25" s="59"/>
    </row>
    <row r="26" spans="1:13" s="18" customFormat="1" x14ac:dyDescent="0.25">
      <c r="A26" s="11"/>
      <c r="B26" s="11" t="s">
        <v>10</v>
      </c>
      <c r="C26" s="12" t="s">
        <v>11</v>
      </c>
      <c r="D26" s="13">
        <v>0</v>
      </c>
      <c r="E26" s="19"/>
      <c r="F26" s="13">
        <v>0</v>
      </c>
      <c r="G26"/>
      <c r="H26"/>
      <c r="J26" s="55"/>
      <c r="K26" s="55"/>
      <c r="L26" s="55"/>
    </row>
    <row r="27" spans="1:13" s="18" customFormat="1" x14ac:dyDescent="0.25">
      <c r="A27" s="11"/>
      <c r="B27" s="11" t="s">
        <v>13</v>
      </c>
      <c r="C27" s="12" t="s">
        <v>53</v>
      </c>
      <c r="D27" s="13">
        <v>0</v>
      </c>
      <c r="E27" s="14">
        <f>(D27*2.44%)</f>
        <v>0</v>
      </c>
      <c r="F27" s="13">
        <v>0</v>
      </c>
      <c r="G27"/>
      <c r="H27"/>
      <c r="I27"/>
      <c r="J27" s="55"/>
      <c r="K27" s="55"/>
      <c r="L27" s="55"/>
    </row>
    <row r="28" spans="1:13" x14ac:dyDescent="0.25">
      <c r="A28" s="11"/>
      <c r="B28" s="11" t="s">
        <v>16</v>
      </c>
      <c r="C28" s="12" t="s">
        <v>60</v>
      </c>
      <c r="D28" s="34">
        <f>E41</f>
        <v>0</v>
      </c>
      <c r="E28" s="19"/>
      <c r="F28" s="13">
        <v>0</v>
      </c>
      <c r="G28"/>
    </row>
    <row r="29" spans="1:13" x14ac:dyDescent="0.25">
      <c r="A29" s="11"/>
      <c r="B29" s="11" t="s">
        <v>19</v>
      </c>
      <c r="C29" s="12" t="s">
        <v>20</v>
      </c>
      <c r="D29" s="13">
        <v>0</v>
      </c>
      <c r="E29" s="19"/>
      <c r="F29" s="13">
        <v>0</v>
      </c>
      <c r="G29"/>
    </row>
    <row r="30" spans="1:13" x14ac:dyDescent="0.25">
      <c r="A30" s="11"/>
      <c r="B30" s="11" t="s">
        <v>19</v>
      </c>
      <c r="C30" s="22" t="s">
        <v>23</v>
      </c>
      <c r="D30" s="13">
        <v>0</v>
      </c>
      <c r="E30" s="19"/>
      <c r="F30" s="13">
        <v>0</v>
      </c>
      <c r="G30"/>
    </row>
    <row r="31" spans="1:13" x14ac:dyDescent="0.25">
      <c r="A31" s="11"/>
      <c r="B31" s="11" t="s">
        <v>26</v>
      </c>
      <c r="C31" s="12" t="s">
        <v>27</v>
      </c>
      <c r="D31" s="13">
        <v>0</v>
      </c>
      <c r="E31" s="19"/>
      <c r="F31" s="13">
        <v>0</v>
      </c>
      <c r="G31"/>
    </row>
    <row r="32" spans="1:13" x14ac:dyDescent="0.25">
      <c r="A32" s="11"/>
      <c r="B32" s="11" t="s">
        <v>30</v>
      </c>
      <c r="C32" s="12" t="s">
        <v>31</v>
      </c>
      <c r="D32" s="13">
        <v>0</v>
      </c>
      <c r="E32" s="19"/>
      <c r="F32" s="13">
        <v>0</v>
      </c>
    </row>
    <row r="33" spans="1:7" x14ac:dyDescent="0.25">
      <c r="A33" s="11"/>
      <c r="B33" s="11" t="s">
        <v>34</v>
      </c>
      <c r="C33" s="12" t="s">
        <v>35</v>
      </c>
      <c r="D33" s="13">
        <v>0</v>
      </c>
      <c r="E33" s="19"/>
      <c r="F33" s="13">
        <v>0</v>
      </c>
      <c r="G33" s="35"/>
    </row>
    <row r="34" spans="1:7" x14ac:dyDescent="0.25">
      <c r="A34" s="11"/>
      <c r="B34" s="11" t="s">
        <v>37</v>
      </c>
      <c r="C34" s="12" t="s">
        <v>38</v>
      </c>
      <c r="D34" s="13">
        <v>0</v>
      </c>
      <c r="E34" s="19"/>
      <c r="F34" s="13">
        <v>0</v>
      </c>
    </row>
    <row r="35" spans="1:7" x14ac:dyDescent="0.25">
      <c r="A35" s="11"/>
      <c r="B35" s="11" t="s">
        <v>41</v>
      </c>
      <c r="C35" s="50" t="s">
        <v>42</v>
      </c>
      <c r="D35" s="13">
        <v>0</v>
      </c>
      <c r="E35" s="19"/>
      <c r="F35" s="13">
        <v>0</v>
      </c>
    </row>
    <row r="36" spans="1:7" x14ac:dyDescent="0.25">
      <c r="A36" s="11"/>
      <c r="B36" s="11" t="s">
        <v>44</v>
      </c>
      <c r="C36" s="12" t="s">
        <v>54</v>
      </c>
      <c r="D36" s="13">
        <v>0</v>
      </c>
      <c r="E36" s="19"/>
      <c r="F36" s="13">
        <v>0</v>
      </c>
    </row>
    <row r="37" spans="1:7" x14ac:dyDescent="0.25">
      <c r="A37" s="11"/>
      <c r="B37" s="36"/>
      <c r="C37" s="37"/>
      <c r="D37" s="13">
        <v>0</v>
      </c>
      <c r="E37" s="19"/>
      <c r="F37" s="13">
        <v>0</v>
      </c>
    </row>
    <row r="38" spans="1:7" x14ac:dyDescent="0.25">
      <c r="A38" s="11"/>
      <c r="B38" s="36"/>
      <c r="C38" s="37"/>
      <c r="D38" s="13">
        <v>0</v>
      </c>
      <c r="E38" s="19"/>
      <c r="F38" s="13">
        <v>0</v>
      </c>
    </row>
    <row r="39" spans="1:7" x14ac:dyDescent="0.25">
      <c r="A39" s="11"/>
      <c r="B39" s="36"/>
      <c r="C39" s="37"/>
      <c r="D39" s="13">
        <v>0</v>
      </c>
      <c r="E39" s="19"/>
      <c r="F39" s="13">
        <v>0</v>
      </c>
    </row>
    <row r="40" spans="1:7" x14ac:dyDescent="0.25">
      <c r="A40" s="38"/>
      <c r="B40" s="36"/>
      <c r="C40" s="39"/>
      <c r="D40" s="13">
        <v>0</v>
      </c>
      <c r="E40" s="19"/>
      <c r="F40" s="13">
        <v>0</v>
      </c>
    </row>
    <row r="41" spans="1:7" ht="15.75" thickBot="1" x14ac:dyDescent="0.3">
      <c r="A41" s="19"/>
      <c r="B41" s="19"/>
      <c r="C41" s="40" t="s">
        <v>43</v>
      </c>
      <c r="D41" s="41">
        <f>SUM(D25:D40)</f>
        <v>0</v>
      </c>
      <c r="E41" s="14">
        <f>ROUNDUP(E25+E27,0)</f>
        <v>0</v>
      </c>
      <c r="F41" s="14">
        <f>SUM(F25:F40)</f>
        <v>0</v>
      </c>
    </row>
    <row r="42" spans="1:7" x14ac:dyDescent="0.25">
      <c r="C42" s="42" t="s">
        <v>55</v>
      </c>
      <c r="D42" s="43">
        <f>D23+D41</f>
        <v>0</v>
      </c>
    </row>
    <row r="43" spans="1:7" ht="15.75" thickBot="1" x14ac:dyDescent="0.3">
      <c r="C43" s="44" t="s">
        <v>56</v>
      </c>
      <c r="D43" s="45">
        <f>I18</f>
        <v>0</v>
      </c>
    </row>
    <row r="44" spans="1:7" ht="15.75" thickBot="1" x14ac:dyDescent="0.3">
      <c r="C44" s="46" t="s">
        <v>57</v>
      </c>
      <c r="D44" s="47">
        <f>D42-D43</f>
        <v>0</v>
      </c>
    </row>
    <row r="46" spans="1:7" x14ac:dyDescent="0.25">
      <c r="E46" s="48"/>
      <c r="F46" s="49"/>
    </row>
  </sheetData>
  <sheetProtection algorithmName="SHA-512" hashValue="HirXY8O+wg8v1GfCp9N4pMEVOIFRhbh34r/b8T2FotW4DloOpRzhRI+nrEO+1Cvt4yj4djcJihdeIWkNdUzvYw==" saltValue="cm+ZIBwJIlEftA4wZpd1pA==" spinCount="100000" sheet="1" objects="1" scenarios="1"/>
  <mergeCells count="8">
    <mergeCell ref="G2:H3"/>
    <mergeCell ref="A5:C5"/>
    <mergeCell ref="G5:I5"/>
    <mergeCell ref="H20:I20"/>
    <mergeCell ref="H21:I21"/>
    <mergeCell ref="J7:J10"/>
    <mergeCell ref="K7:K10"/>
    <mergeCell ref="L7:L10"/>
  </mergeCells>
  <conditionalFormatting sqref="C44">
    <cfRule type="cellIs" dxfId="23" priority="11" operator="lessThan">
      <formula>-1</formula>
    </cfRule>
  </conditionalFormatting>
  <conditionalFormatting sqref="D44">
    <cfRule type="cellIs" dxfId="22" priority="9" operator="lessThan">
      <formula>-1</formula>
    </cfRule>
    <cfRule type="cellIs" dxfId="21" priority="10" operator="lessThan">
      <formula>-93550</formula>
    </cfRule>
  </conditionalFormatting>
  <conditionalFormatting sqref="B19:C22">
    <cfRule type="expression" dxfId="20" priority="8">
      <formula>AND(#REF!&gt;0, B19="Select One")</formula>
    </cfRule>
  </conditionalFormatting>
  <conditionalFormatting sqref="D10">
    <cfRule type="expression" dxfId="19" priority="5">
      <formula>AND(B10&gt;0, D10="Select One")</formula>
    </cfRule>
  </conditionalFormatting>
  <conditionalFormatting sqref="D10">
    <cfRule type="expression" dxfId="18" priority="6" stopIfTrue="1">
      <formula>AND($P10&gt;0,#REF!="")</formula>
    </cfRule>
  </conditionalFormatting>
  <conditionalFormatting sqref="D6">
    <cfRule type="expression" dxfId="17" priority="3">
      <formula>AND(B6&gt;0, D6="Select One")</formula>
    </cfRule>
  </conditionalFormatting>
  <conditionalFormatting sqref="D6">
    <cfRule type="expression" dxfId="16" priority="4" stopIfTrue="1">
      <formula>AND($P6&gt;0,#REF!="")</formula>
    </cfRule>
  </conditionalFormatting>
  <conditionalFormatting sqref="D5">
    <cfRule type="expression" dxfId="15" priority="1">
      <formula>AND(B5&gt;0, D5="Select One")</formula>
    </cfRule>
  </conditionalFormatting>
  <conditionalFormatting sqref="D5">
    <cfRule type="expression" dxfId="14" priority="2" stopIfTrue="1">
      <formula>AND($P5&gt;0,#REF!="")</formula>
    </cfRule>
  </conditionalFormatting>
  <conditionalFormatting sqref="C19:C22">
    <cfRule type="expression" dxfId="13" priority="12">
      <formula>AND(A20&gt;0, C19="")</formula>
    </cfRule>
  </conditionalFormatting>
  <conditionalFormatting sqref="B19:B22">
    <cfRule type="expression" dxfId="12" priority="14">
      <formula>AND(#REF!&gt;0, B19="")</formula>
    </cfRule>
  </conditionalFormatting>
  <hyperlinks>
    <hyperlink ref="E5" r:id="rId1" display="https://www.macomptroller.org/fiscal-year-updates" xr:uid="{591D2531-34EA-4780-972D-FE4B33C39E5B}"/>
    <hyperlink ref="G2" r:id="rId2" display="Expenditure Classification Handbook" xr:uid="{2EAA35B8-47CE-4C5F-8580-70505E4844F3}"/>
  </hyperlinks>
  <pageMargins left="0.7" right="0.7" top="0.75" bottom="0.75" header="0.3" footer="0.3"/>
  <pageSetup orientation="portrait" horizontalDpi="1200" verticalDpi="1200" r:id="rId3"/>
  <ignoredErrors>
    <ignoredError sqref="J8:L10 J7:K7 J14:L17 J11:K11 J12:K12 J13:K13" formulaRange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128E-56B0-42AB-88FD-E15392CA0CF0}">
  <dimension ref="A1:M28"/>
  <sheetViews>
    <sheetView workbookViewId="0">
      <selection activeCell="C19" sqref="C19"/>
    </sheetView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5.42578125" style="2" customWidth="1"/>
    <col min="7" max="7" width="26.42578125" style="1" customWidth="1"/>
    <col min="8" max="8" width="24.42578125" customWidth="1"/>
    <col min="9" max="9" width="18.5703125" customWidth="1"/>
    <col min="10" max="12" width="18.5703125" hidden="1" customWidth="1"/>
    <col min="13" max="13" width="45.5703125" customWidth="1"/>
  </cols>
  <sheetData>
    <row r="1" spans="1:13" ht="15.75" thickBot="1" x14ac:dyDescent="0.3"/>
    <row r="2" spans="1:13" ht="15" customHeight="1" x14ac:dyDescent="0.25">
      <c r="G2" s="71" t="s">
        <v>0</v>
      </c>
      <c r="H2" s="72"/>
    </row>
    <row r="3" spans="1:13" ht="15.75" thickBot="1" x14ac:dyDescent="0.3">
      <c r="G3" s="73"/>
      <c r="H3" s="74"/>
    </row>
    <row r="5" spans="1:13" ht="75" x14ac:dyDescent="0.25">
      <c r="A5" s="75" t="s">
        <v>1</v>
      </c>
      <c r="B5" s="76"/>
      <c r="C5" s="77"/>
      <c r="D5" s="3" t="s">
        <v>2</v>
      </c>
      <c r="E5" s="4" t="s">
        <v>58</v>
      </c>
      <c r="F5" s="5" t="s">
        <v>59</v>
      </c>
      <c r="G5" s="78" t="s">
        <v>4</v>
      </c>
      <c r="H5" s="78"/>
      <c r="I5" s="78"/>
      <c r="J5" s="53" t="s">
        <v>62</v>
      </c>
      <c r="K5" s="53" t="s">
        <v>63</v>
      </c>
      <c r="L5" s="53" t="s">
        <v>64</v>
      </c>
      <c r="M5" s="6" t="s">
        <v>5</v>
      </c>
    </row>
    <row r="6" spans="1:13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  <c r="K6" s="7"/>
      <c r="L6" s="7"/>
      <c r="M6" s="7"/>
    </row>
    <row r="7" spans="1:13" s="18" customFormat="1" x14ac:dyDescent="0.25">
      <c r="A7" s="11">
        <v>2020</v>
      </c>
      <c r="B7" s="11" t="s">
        <v>6</v>
      </c>
      <c r="C7" s="12" t="s">
        <v>7</v>
      </c>
      <c r="D7" s="13">
        <v>0</v>
      </c>
      <c r="E7" s="14">
        <f>D7*2.44%</f>
        <v>0</v>
      </c>
      <c r="F7" s="13">
        <v>0</v>
      </c>
      <c r="G7" s="15" t="s">
        <v>8</v>
      </c>
      <c r="H7" s="16" t="s">
        <v>9</v>
      </c>
      <c r="I7" s="14">
        <v>0</v>
      </c>
      <c r="J7" s="68">
        <f>SUM(I7:I10)</f>
        <v>0</v>
      </c>
      <c r="K7" s="68">
        <f>J7-L7</f>
        <v>0</v>
      </c>
      <c r="L7" s="68">
        <f>D7+D9</f>
        <v>0</v>
      </c>
      <c r="M7" s="17"/>
    </row>
    <row r="8" spans="1:13" s="18" customFormat="1" x14ac:dyDescent="0.25">
      <c r="A8" s="11"/>
      <c r="B8" s="11" t="s">
        <v>10</v>
      </c>
      <c r="C8" s="12" t="s">
        <v>11</v>
      </c>
      <c r="D8" s="13">
        <v>0</v>
      </c>
      <c r="E8" s="19"/>
      <c r="F8" s="13">
        <v>0</v>
      </c>
      <c r="G8" s="15" t="s">
        <v>12</v>
      </c>
      <c r="H8" s="16" t="s">
        <v>9</v>
      </c>
      <c r="I8" s="14">
        <v>0</v>
      </c>
      <c r="J8" s="69"/>
      <c r="K8" s="69"/>
      <c r="L8" s="69"/>
      <c r="M8" s="17"/>
    </row>
    <row r="9" spans="1:13" s="18" customFormat="1" x14ac:dyDescent="0.25">
      <c r="A9" s="11"/>
      <c r="B9" s="11" t="s">
        <v>13</v>
      </c>
      <c r="C9" s="12" t="s">
        <v>14</v>
      </c>
      <c r="D9" s="13">
        <v>0</v>
      </c>
      <c r="E9" s="14">
        <f>(D9*2.44%)</f>
        <v>0</v>
      </c>
      <c r="F9" s="13">
        <v>0</v>
      </c>
      <c r="G9" s="15" t="s">
        <v>15</v>
      </c>
      <c r="H9" s="16" t="s">
        <v>9</v>
      </c>
      <c r="I9" s="14">
        <v>0</v>
      </c>
      <c r="J9" s="69"/>
      <c r="K9" s="69"/>
      <c r="L9" s="69"/>
      <c r="M9" s="17"/>
    </row>
    <row r="10" spans="1:13" s="18" customFormat="1" x14ac:dyDescent="0.25">
      <c r="A10" s="11"/>
      <c r="B10" s="20" t="s">
        <v>16</v>
      </c>
      <c r="C10" s="12" t="s">
        <v>61</v>
      </c>
      <c r="D10" s="21">
        <f>E22</f>
        <v>0</v>
      </c>
      <c r="E10" s="19"/>
      <c r="F10" s="13">
        <v>0</v>
      </c>
      <c r="G10" s="15" t="s">
        <v>17</v>
      </c>
      <c r="H10" s="16" t="s">
        <v>9</v>
      </c>
      <c r="I10" s="14">
        <v>0</v>
      </c>
      <c r="J10" s="70"/>
      <c r="K10" s="70"/>
      <c r="L10" s="70"/>
      <c r="M10" s="17"/>
    </row>
    <row r="11" spans="1:13" s="18" customFormat="1" x14ac:dyDescent="0.25">
      <c r="A11" s="11"/>
      <c r="B11" s="11" t="s">
        <v>19</v>
      </c>
      <c r="C11" s="12" t="s">
        <v>20</v>
      </c>
      <c r="D11" s="13">
        <v>0</v>
      </c>
      <c r="E11" s="19"/>
      <c r="F11" s="13">
        <v>0</v>
      </c>
      <c r="G11" s="15" t="s">
        <v>18</v>
      </c>
      <c r="H11" s="16" t="s">
        <v>16</v>
      </c>
      <c r="I11" s="14">
        <v>0</v>
      </c>
      <c r="J11" s="63">
        <f>I11</f>
        <v>0</v>
      </c>
      <c r="K11" s="63">
        <f>L11-J11</f>
        <v>0</v>
      </c>
      <c r="L11" s="63">
        <f>D10</f>
        <v>0</v>
      </c>
      <c r="M11" s="17"/>
    </row>
    <row r="12" spans="1:13" s="18" customFormat="1" x14ac:dyDescent="0.25">
      <c r="A12" s="11"/>
      <c r="B12" s="11" t="s">
        <v>26</v>
      </c>
      <c r="C12" s="12" t="s">
        <v>27</v>
      </c>
      <c r="D12" s="13">
        <v>0</v>
      </c>
      <c r="E12" s="19"/>
      <c r="F12" s="13">
        <v>0</v>
      </c>
      <c r="G12" s="15" t="s">
        <v>21</v>
      </c>
      <c r="H12" s="16" t="s">
        <v>22</v>
      </c>
      <c r="I12" s="14">
        <v>0</v>
      </c>
      <c r="J12" s="63">
        <f t="shared" ref="J12:J17" si="0">I12</f>
        <v>0</v>
      </c>
      <c r="K12" s="63">
        <f t="shared" ref="K12:K17" si="1">L12-J12</f>
        <v>0</v>
      </c>
      <c r="L12" s="63">
        <f>D12+D14+D15</f>
        <v>0</v>
      </c>
      <c r="M12" s="17"/>
    </row>
    <row r="13" spans="1:13" s="18" customFormat="1" x14ac:dyDescent="0.25">
      <c r="A13" s="11"/>
      <c r="B13" s="11" t="s">
        <v>30</v>
      </c>
      <c r="C13" s="12" t="s">
        <v>31</v>
      </c>
      <c r="D13" s="13">
        <v>0</v>
      </c>
      <c r="E13" s="19"/>
      <c r="F13" s="13">
        <v>0</v>
      </c>
      <c r="G13" s="23" t="s">
        <v>24</v>
      </c>
      <c r="H13" s="16" t="s">
        <v>25</v>
      </c>
      <c r="I13" s="14">
        <v>0</v>
      </c>
      <c r="J13" s="63">
        <f t="shared" si="0"/>
        <v>0</v>
      </c>
      <c r="K13" s="63" t="e">
        <f t="shared" si="1"/>
        <v>#REF!</v>
      </c>
      <c r="L13" s="63" t="e">
        <f>#REF!+D11+D16</f>
        <v>#REF!</v>
      </c>
      <c r="M13" s="17"/>
    </row>
    <row r="14" spans="1:13" s="18" customFormat="1" x14ac:dyDescent="0.25">
      <c r="A14" s="11"/>
      <c r="B14" s="11" t="s">
        <v>34</v>
      </c>
      <c r="C14" s="12" t="s">
        <v>35</v>
      </c>
      <c r="D14" s="13">
        <v>0</v>
      </c>
      <c r="E14" s="19"/>
      <c r="F14" s="19"/>
      <c r="G14" s="15" t="s">
        <v>28</v>
      </c>
      <c r="H14" s="16" t="s">
        <v>29</v>
      </c>
      <c r="I14" s="14">
        <v>0</v>
      </c>
      <c r="J14" s="63">
        <f t="shared" si="0"/>
        <v>0</v>
      </c>
      <c r="K14" s="63">
        <f t="shared" si="1"/>
        <v>0</v>
      </c>
      <c r="L14" s="63">
        <f>D8</f>
        <v>0</v>
      </c>
      <c r="M14" s="17"/>
    </row>
    <row r="15" spans="1:13" s="18" customFormat="1" x14ac:dyDescent="0.25">
      <c r="A15" s="11"/>
      <c r="B15" s="11" t="s">
        <v>37</v>
      </c>
      <c r="C15" s="12" t="s">
        <v>38</v>
      </c>
      <c r="D15" s="13">
        <v>0</v>
      </c>
      <c r="E15" s="19"/>
      <c r="F15" s="13">
        <v>0</v>
      </c>
      <c r="G15" s="15" t="s">
        <v>32</v>
      </c>
      <c r="H15" s="16" t="s">
        <v>33</v>
      </c>
      <c r="I15" s="14">
        <v>0</v>
      </c>
      <c r="J15" s="63">
        <f t="shared" si="0"/>
        <v>0</v>
      </c>
      <c r="K15" s="63">
        <f t="shared" si="1"/>
        <v>0</v>
      </c>
      <c r="L15" s="63"/>
      <c r="M15" s="17"/>
    </row>
    <row r="16" spans="1:13" s="18" customFormat="1" x14ac:dyDescent="0.25">
      <c r="A16" s="11"/>
      <c r="B16" s="11" t="s">
        <v>41</v>
      </c>
      <c r="C16" s="50" t="s">
        <v>42</v>
      </c>
      <c r="D16" s="13">
        <v>0</v>
      </c>
      <c r="E16" s="19"/>
      <c r="F16" s="13">
        <v>0</v>
      </c>
      <c r="G16" s="15" t="s">
        <v>36</v>
      </c>
      <c r="H16" s="16" t="s">
        <v>19</v>
      </c>
      <c r="I16" s="14">
        <v>0</v>
      </c>
      <c r="J16" s="63">
        <f t="shared" si="0"/>
        <v>0</v>
      </c>
      <c r="K16" s="63">
        <f t="shared" si="1"/>
        <v>0</v>
      </c>
      <c r="L16" s="63"/>
      <c r="M16" s="17"/>
    </row>
    <row r="17" spans="1:13" s="18" customFormat="1" x14ac:dyDescent="0.25">
      <c r="A17" s="11"/>
      <c r="B17" s="11" t="s">
        <v>44</v>
      </c>
      <c r="C17" s="12" t="s">
        <v>45</v>
      </c>
      <c r="D17" s="13">
        <v>0</v>
      </c>
      <c r="E17" s="19"/>
      <c r="F17" s="13">
        <v>0</v>
      </c>
      <c r="G17" s="15" t="s">
        <v>39</v>
      </c>
      <c r="H17" s="16" t="s">
        <v>40</v>
      </c>
      <c r="I17" s="14">
        <v>0</v>
      </c>
      <c r="J17" s="63">
        <f t="shared" si="0"/>
        <v>0</v>
      </c>
      <c r="K17" s="63">
        <f t="shared" si="1"/>
        <v>0</v>
      </c>
      <c r="L17" s="63"/>
      <c r="M17" s="17"/>
    </row>
    <row r="18" spans="1:13" s="18" customFormat="1" x14ac:dyDescent="0.25">
      <c r="A18" s="11"/>
      <c r="B18" s="26"/>
      <c r="C18" s="26"/>
      <c r="D18" s="13">
        <v>0</v>
      </c>
      <c r="E18" s="19"/>
      <c r="F18" s="13">
        <v>0</v>
      </c>
      <c r="G18" s="19"/>
      <c r="H18" s="24" t="s">
        <v>43</v>
      </c>
      <c r="I18" s="14">
        <f>SUM(I7:I17)</f>
        <v>0</v>
      </c>
      <c r="J18" s="14">
        <f>SUM(J7:J17)</f>
        <v>0</v>
      </c>
      <c r="K18" s="14" t="e">
        <f t="shared" ref="K18:L18" si="2">SUM(K7:K17)</f>
        <v>#REF!</v>
      </c>
      <c r="L18" s="14" t="e">
        <f t="shared" si="2"/>
        <v>#REF!</v>
      </c>
      <c r="M18" s="19"/>
    </row>
    <row r="19" spans="1:13" s="18" customFormat="1" ht="15.75" thickBot="1" x14ac:dyDescent="0.3">
      <c r="A19" s="11"/>
      <c r="B19" s="26"/>
      <c r="C19" s="26"/>
      <c r="D19" s="13">
        <v>0</v>
      </c>
      <c r="E19" s="19"/>
      <c r="F19" s="13">
        <v>0</v>
      </c>
      <c r="G19" s="25"/>
    </row>
    <row r="20" spans="1:13" s="18" customFormat="1" ht="15.75" thickBot="1" x14ac:dyDescent="0.3">
      <c r="A20" s="11"/>
      <c r="B20" s="26"/>
      <c r="C20" s="26"/>
      <c r="D20" s="13">
        <v>0</v>
      </c>
      <c r="E20" s="19"/>
      <c r="F20" s="13">
        <v>0</v>
      </c>
      <c r="G20" s="27" t="s">
        <v>46</v>
      </c>
      <c r="H20" s="64" t="s">
        <v>47</v>
      </c>
      <c r="I20" s="65"/>
      <c r="J20" s="61"/>
      <c r="K20" s="61"/>
      <c r="L20" s="61"/>
    </row>
    <row r="21" spans="1:13" s="18" customFormat="1" x14ac:dyDescent="0.25">
      <c r="A21" s="11"/>
      <c r="B21" s="26"/>
      <c r="C21" s="26"/>
      <c r="D21" s="13">
        <v>0</v>
      </c>
      <c r="E21" s="19"/>
      <c r="F21" s="13">
        <v>0</v>
      </c>
      <c r="G21" s="28" t="s">
        <v>48</v>
      </c>
      <c r="H21" s="66" t="s">
        <v>49</v>
      </c>
      <c r="I21" s="67"/>
      <c r="J21" s="62"/>
      <c r="K21" s="62"/>
      <c r="L21" s="62"/>
    </row>
    <row r="22" spans="1:13" s="18" customFormat="1" ht="15.75" thickBot="1" x14ac:dyDescent="0.3">
      <c r="A22" s="11"/>
      <c r="B22" s="11"/>
      <c r="C22" s="12" t="s">
        <v>43</v>
      </c>
      <c r="D22" s="32">
        <f>SUM(D7:D21)</f>
        <v>0</v>
      </c>
      <c r="E22" s="14">
        <f>ROUNDUP(E7+E9,0)</f>
        <v>0</v>
      </c>
      <c r="F22" s="14">
        <f>SUM(F7:F21)</f>
        <v>0</v>
      </c>
      <c r="G22" s="28" t="s">
        <v>50</v>
      </c>
      <c r="H22" s="29" t="s">
        <v>51</v>
      </c>
      <c r="I22" s="30"/>
      <c r="J22" s="62"/>
      <c r="K22" s="62"/>
      <c r="L22" s="62"/>
    </row>
    <row r="23" spans="1:13" s="18" customFormat="1" ht="15.75" thickBot="1" x14ac:dyDescent="0.3">
      <c r="A23" s="19"/>
      <c r="B23" s="19"/>
      <c r="C23" s="19"/>
      <c r="D23" s="19"/>
      <c r="E23" s="19"/>
      <c r="F23" s="19"/>
      <c r="G23" s="31" t="s">
        <v>52</v>
      </c>
      <c r="H23"/>
      <c r="I23"/>
      <c r="J23"/>
      <c r="K23"/>
      <c r="L23"/>
    </row>
    <row r="24" spans="1:13" s="18" customFormat="1" x14ac:dyDescent="0.25">
      <c r="A24"/>
      <c r="B24"/>
      <c r="C24" s="42" t="s">
        <v>55</v>
      </c>
      <c r="D24" s="43">
        <f>D22</f>
        <v>0</v>
      </c>
      <c r="E24"/>
      <c r="F24" s="2"/>
      <c r="H24" s="1"/>
      <c r="I24" s="1"/>
      <c r="J24" s="1"/>
      <c r="K24" s="1"/>
      <c r="L24" s="1"/>
    </row>
    <row r="25" spans="1:13" s="18" customFormat="1" ht="15.75" thickBot="1" x14ac:dyDescent="0.3">
      <c r="A25"/>
      <c r="B25"/>
      <c r="C25" s="44" t="s">
        <v>56</v>
      </c>
      <c r="D25" s="45">
        <f>I18</f>
        <v>0</v>
      </c>
      <c r="E25"/>
      <c r="F25" s="2"/>
      <c r="G25"/>
      <c r="H25"/>
    </row>
    <row r="26" spans="1:13" ht="15.75" thickBot="1" x14ac:dyDescent="0.3">
      <c r="C26" s="46" t="s">
        <v>57</v>
      </c>
      <c r="D26" s="47">
        <f>D24-D25</f>
        <v>0</v>
      </c>
    </row>
    <row r="28" spans="1:13" x14ac:dyDescent="0.25">
      <c r="E28" s="48"/>
      <c r="F28" s="49"/>
    </row>
  </sheetData>
  <sheetProtection algorithmName="SHA-512" hashValue="Wz41q9Qgbem+aYknsjvZ634/ImN4/xz8ll6Ysj5NesXRCdR57QoSQyn7z5OJPx/KP0kNEr1tkx8EgyOdKJ7Zzg==" saltValue="Lyey8fQSjwR+edpFWj4YYQ==" spinCount="100000" sheet="1" objects="1" scenarios="1"/>
  <mergeCells count="8">
    <mergeCell ref="H20:I20"/>
    <mergeCell ref="H21:I21"/>
    <mergeCell ref="J7:J10"/>
    <mergeCell ref="K7:K10"/>
    <mergeCell ref="L7:L10"/>
    <mergeCell ref="G2:H3"/>
    <mergeCell ref="A5:C5"/>
    <mergeCell ref="G5:I5"/>
  </mergeCells>
  <conditionalFormatting sqref="C26">
    <cfRule type="cellIs" dxfId="11" priority="11" operator="lessThan">
      <formula>-1</formula>
    </cfRule>
  </conditionalFormatting>
  <conditionalFormatting sqref="D26">
    <cfRule type="cellIs" dxfId="10" priority="9" operator="lessThan">
      <formula>-1</formula>
    </cfRule>
    <cfRule type="cellIs" dxfId="9" priority="10" operator="lessThan">
      <formula>-93550</formula>
    </cfRule>
  </conditionalFormatting>
  <conditionalFormatting sqref="B18:C21">
    <cfRule type="expression" dxfId="8" priority="8">
      <formula>AND(#REF!&gt;0, B18="Select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8:C21">
    <cfRule type="expression" dxfId="1" priority="15">
      <formula>AND(A19&gt;0, C18="")</formula>
    </cfRule>
  </conditionalFormatting>
  <conditionalFormatting sqref="B18:B21">
    <cfRule type="expression" dxfId="0" priority="17">
      <formula>AND(#REF!&gt;0, B18="")</formula>
    </cfRule>
  </conditionalFormatting>
  <hyperlinks>
    <hyperlink ref="E5" r:id="rId1" display="https://www.macomptroller.org/fiscal-year-updates" xr:uid="{F2A1D4BA-33B8-455B-AB7A-2A21A867B9A1}"/>
    <hyperlink ref="G2" r:id="rId2" display="Expenditure Classification Handbook" xr:uid="{768CFD0C-7C64-461D-A425-9B6A8092D94B}"/>
  </hyperlinks>
  <pageMargins left="0.7" right="0.7" top="0.75" bottom="0.75" header="0.3" footer="0.3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DESE-231-52185</_dlc_DocId>
    <_dlc_DocIdUrl xmlns="733efe1c-5bbe-4968-87dc-d400e65c879f">
      <Url>https://sharepoint.doemass.org/ese/webteam/cps/_layouts/DocIdRedir.aspx?ID=DESE-231-52185</Url>
      <Description>DESE-231-52185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81E4B7-C8FE-4FE9-988F-FDD213497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DCE4A4-6D0C-489F-BFB8-38F41EE2F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DB977-446F-4DD0-87EF-89FF15B6C75F}">
  <ds:schemaRefs>
    <ds:schemaRef ds:uri="http://schemas.microsoft.com/office/2006/documentManagement/types"/>
    <ds:schemaRef ds:uri="http://purl.org/dc/terms/"/>
    <ds:schemaRef ds:uri="733efe1c-5bbe-4968-87dc-d400e65c879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e05da-b9bc-4326-ad73-01ef31b95567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84F0749-E52A-4E95-965D-0C9EA90914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Federal Grant ISA Crosswalk</vt:lpstr>
      <vt:lpstr>State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ISA Crosswalk Fed and State</dc:title>
  <dc:creator>DESE</dc:creator>
  <cp:lastModifiedBy>Zou, Dong (EOE)</cp:lastModifiedBy>
  <dcterms:created xsi:type="dcterms:W3CDTF">2019-05-09T17:49:58Z</dcterms:created>
  <dcterms:modified xsi:type="dcterms:W3CDTF">2019-06-13T21:01:02Z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13 2019</vt:lpwstr>
  </property>
</Properties>
</file>