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C:\Users\dzou\Desktop\15039\"/>
    </mc:Choice>
  </mc:AlternateContent>
  <xr:revisionPtr revIDLastSave="0" documentId="13_ncr:1_{0DBFCC03-E0ED-425D-AC33-158BFA887BAA}" xr6:coauthVersionLast="36" xr6:coauthVersionMax="36" xr10:uidLastSave="{00000000-0000-0000-0000-000000000000}"/>
  <bookViews>
    <workbookView xWindow="0" yWindow="0" windowWidth="19200" windowHeight="6900" tabRatio="940" xr2:uid="{00000000-000D-0000-FFFF-FFFF00000000}"/>
  </bookViews>
  <sheets>
    <sheet name="Cover" sheetId="81" r:id="rId1"/>
    <sheet name="Class Plan" sheetId="79" r:id="rId2"/>
    <sheet name="Budget" sheetId="87" r:id="rId3"/>
    <sheet name=" Sub Budget" sheetId="84" r:id="rId4"/>
    <sheet name=" Sub Budget (2)" sheetId="115" r:id="rId5"/>
    <sheet name="Match Budget" sheetId="116" r:id="rId6"/>
    <sheet name="Summary" sheetId="78" r:id="rId7"/>
    <sheet name="Indirect Cost Calculator" sheetId="47" state="hidden" r:id="rId8"/>
    <sheet name="IET Sub Budget 2" sheetId="90" state="hidden" r:id="rId9"/>
    <sheet name="IET Summary" sheetId="97" state="hidden" r:id="rId10"/>
    <sheet name="IET II Class Plan" sheetId="92" state="hidden" r:id="rId11"/>
    <sheet name="IET II Budget" sheetId="93" state="hidden" r:id="rId12"/>
    <sheet name="IET II Sub Budget" sheetId="95" state="hidden" r:id="rId13"/>
    <sheet name="IET II Sub Budget 2" sheetId="96" state="hidden" r:id="rId14"/>
    <sheet name="IET II Summary" sheetId="91" state="hidden" r:id="rId15"/>
    <sheet name="GRANT SUMMARY" sheetId="99" state="hidden" r:id="rId16"/>
    <sheet name="State Grant - ISA crosswalk" sheetId="108" state="hidden" r:id="rId17"/>
    <sheet name="Federal Grant - ISA crosswalk" sheetId="107" state="hidden" r:id="rId18"/>
    <sheet name="Sub Indirect Cost Calculator" sheetId="111" state="hidden" r:id="rId19"/>
    <sheet name="Sub Indirect Cost Calculator 2" sheetId="112" state="hidden" r:id="rId20"/>
    <sheet name="IET IELCE Ind Cost Calc" sheetId="101" state="hidden" r:id="rId21"/>
    <sheet name="IET IELCE II Ind Cost Calc" sheetId="102" state="hidden" r:id="rId22"/>
    <sheet name="Sum Indirect Cost Calcu" sheetId="100" state="hidden" r:id="rId23"/>
    <sheet name="Match Indirect Cost Calculator" sheetId="117" state="hidden" r:id="rId24"/>
    <sheet name="DROP-DOWNS" sheetId="7"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aa" localSheetId="4">#REF!</definedName>
    <definedName name="aaa" localSheetId="5">#REF!</definedName>
    <definedName name="aaa" localSheetId="23">#REF!</definedName>
    <definedName name="aaa" localSheetId="18">#REF!</definedName>
    <definedName name="aaa" localSheetId="19">#REF!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4">#REF!</definedName>
    <definedName name="CALCSubGrantee" localSheetId="2">#REF!</definedName>
    <definedName name="CALCSubGrantee" localSheetId="17">#REF!</definedName>
    <definedName name="CALCSubGrantee" localSheetId="15">#REF!</definedName>
    <definedName name="CALCSubGrantee" localSheetId="21">#REF!</definedName>
    <definedName name="CALCSubGrantee" localSheetId="20">#REF!</definedName>
    <definedName name="CALCSubGrantee" localSheetId="11">#REF!</definedName>
    <definedName name="CALCSubGrantee" localSheetId="10">#REF!</definedName>
    <definedName name="CALCSubGrantee" localSheetId="12">#REF!</definedName>
    <definedName name="CALCSubGrantee" localSheetId="13">#REF!</definedName>
    <definedName name="CALCSubGrantee" localSheetId="14">#REF!</definedName>
    <definedName name="CALCSubGrantee" localSheetId="8">#REF!</definedName>
    <definedName name="CALCSubGrantee" localSheetId="9">#REF!</definedName>
    <definedName name="CALCSubGrantee" localSheetId="5">#REF!</definedName>
    <definedName name="CALCSubGrantee" localSheetId="23">#REF!</definedName>
    <definedName name="CALCSubGrantee" localSheetId="16">#REF!</definedName>
    <definedName name="CALCSubGrantee" localSheetId="18">#REF!</definedName>
    <definedName name="CALCSubGrantee" localSheetId="19">#REF!</definedName>
    <definedName name="CALCSubGrantee" localSheetId="22">#REF!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1">'[3]DROP-DOWNS'!$A$3:$A$10</definedName>
    <definedName name="fruits" localSheetId="17">'[4]DROP-DOWNS'!$A$3:$A$10</definedName>
    <definedName name="fruits" localSheetId="16">'[5]DROP-DOWNS'!$A$3:$A$10</definedName>
    <definedName name="fruits">'DROP-DOWNS'!$A$3:$A$10</definedName>
    <definedName name="fruity">'DROP-DOWNS'!$A$3:$A$10</definedName>
    <definedName name="fund_list">[6]Fund_List!$A$2:$A$8</definedName>
    <definedName name="IELCE">'DROP-DOWNS'!$D$2:$D$4</definedName>
    <definedName name="IET">'DROP-DOWNS'!$D$2</definedName>
    <definedName name="IET_2">'DROP-DOWNS'!$C$1:$C$2</definedName>
    <definedName name="IET_CLASS_PLAM" localSheetId="3">#REF!</definedName>
    <definedName name="IET_CLASS_PLAM" localSheetId="4">#REF!</definedName>
    <definedName name="IET_CLASS_PLAM" localSheetId="2">#REF!</definedName>
    <definedName name="IET_CLASS_PLAM" localSheetId="1">#REF!</definedName>
    <definedName name="IET_CLASS_PLAM" localSheetId="17">#REF!</definedName>
    <definedName name="IET_CLASS_PLAM" localSheetId="15">#REF!</definedName>
    <definedName name="IET_CLASS_PLAM" localSheetId="21">#REF!</definedName>
    <definedName name="IET_CLASS_PLAM" localSheetId="20">#REF!</definedName>
    <definedName name="IET_CLASS_PLAM" localSheetId="11">#REF!</definedName>
    <definedName name="IET_CLASS_PLAM" localSheetId="10">#REF!</definedName>
    <definedName name="IET_CLASS_PLAM" localSheetId="12">#REF!</definedName>
    <definedName name="IET_CLASS_PLAM" localSheetId="13">#REF!</definedName>
    <definedName name="IET_CLASS_PLAM" localSheetId="14">#REF!</definedName>
    <definedName name="IET_CLASS_PLAM" localSheetId="8">#REF!</definedName>
    <definedName name="IET_CLASS_PLAM" localSheetId="9">#REF!</definedName>
    <definedName name="IET_CLASS_PLAM" localSheetId="5">#REF!</definedName>
    <definedName name="IET_CLASS_PLAM" localSheetId="23">#REF!</definedName>
    <definedName name="IET_CLASS_PLAM" localSheetId="16">#REF!</definedName>
    <definedName name="IET_CLASS_PLAM" localSheetId="18">#REF!</definedName>
    <definedName name="IET_CLASS_PLAM" localSheetId="19">#REF!</definedName>
    <definedName name="IET_CLASS_PLAM" localSheetId="22">#REF!</definedName>
    <definedName name="IET_CLASS_PLAM" localSheetId="6">#REF!</definedName>
    <definedName name="IET_CLASS_PLAM">#REF!</definedName>
    <definedName name="InstrSal">[1]dropdowns!$B$7:$B$18</definedName>
    <definedName name="Math" localSheetId="1">'Class Plan'!fruits</definedName>
    <definedName name="Math" localSheetId="17">'Federal Grant - ISA crosswalk'!fruits</definedName>
    <definedName name="Math" localSheetId="16">'State Grant - ISA crosswalk'!fruits</definedName>
    <definedName name="Math">fruits</definedName>
    <definedName name="Months">'DROP-DOWNS'!$H$1:$H$13</definedName>
    <definedName name="my_fund" localSheetId="3">#REF!</definedName>
    <definedName name="my_fund" localSheetId="4">#REF!</definedName>
    <definedName name="my_fund" localSheetId="2">#REF!</definedName>
    <definedName name="my_fund" localSheetId="1">#REF!</definedName>
    <definedName name="my_fund" localSheetId="17">#REF!</definedName>
    <definedName name="my_fund" localSheetId="15">#REF!</definedName>
    <definedName name="my_fund" localSheetId="21">#REF!</definedName>
    <definedName name="my_fund" localSheetId="20">#REF!</definedName>
    <definedName name="my_fund" localSheetId="11">#REF!</definedName>
    <definedName name="my_fund" localSheetId="10">#REF!</definedName>
    <definedName name="my_fund" localSheetId="12">#REF!</definedName>
    <definedName name="my_fund" localSheetId="13">#REF!</definedName>
    <definedName name="my_fund" localSheetId="14">#REF!</definedName>
    <definedName name="my_fund" localSheetId="8">#REF!</definedName>
    <definedName name="my_fund" localSheetId="9">#REF!</definedName>
    <definedName name="my_fund" localSheetId="5">#REF!</definedName>
    <definedName name="my_fund" localSheetId="23">#REF!</definedName>
    <definedName name="my_fund" localSheetId="16">#REF!</definedName>
    <definedName name="my_fund" localSheetId="18">#REF!</definedName>
    <definedName name="my_fund" localSheetId="19">#REF!</definedName>
    <definedName name="my_fund" localSheetId="22">#REF!</definedName>
    <definedName name="my_fund" localSheetId="6">#REF!</definedName>
    <definedName name="my_fund">#REF!</definedName>
    <definedName name="Other">[1]dropdowns!$B$58:$B$70</definedName>
    <definedName name="ParentInvolvement" localSheetId="3">'[7]770 Form 1'!#REF!</definedName>
    <definedName name="ParentInvolvement" localSheetId="4">'[7]770 Form 1'!#REF!</definedName>
    <definedName name="ParentInvolvement" localSheetId="2">'[7]770 Form 1'!#REF!</definedName>
    <definedName name="ParentInvolvement" localSheetId="1">'[7]770 Form 1'!#REF!</definedName>
    <definedName name="ParentInvolvement" localSheetId="15">'[7]770 Form 1'!#REF!</definedName>
    <definedName name="ParentInvolvement" localSheetId="21">'[7]770 Form 1'!#REF!</definedName>
    <definedName name="ParentInvolvement" localSheetId="20">'[7]770 Form 1'!#REF!</definedName>
    <definedName name="ParentInvolvement" localSheetId="11">'[7]770 Form 1'!#REF!</definedName>
    <definedName name="ParentInvolvement" localSheetId="10">'[7]770 Form 1'!#REF!</definedName>
    <definedName name="ParentInvolvement" localSheetId="12">'[7]770 Form 1'!#REF!</definedName>
    <definedName name="ParentInvolvement" localSheetId="13">'[7]770 Form 1'!#REF!</definedName>
    <definedName name="ParentInvolvement" localSheetId="14">'[7]770 Form 1'!#REF!</definedName>
    <definedName name="ParentInvolvement" localSheetId="8">'[7]770 Form 1'!#REF!</definedName>
    <definedName name="ParentInvolvement" localSheetId="9">'[7]770 Form 1'!#REF!</definedName>
    <definedName name="ParentInvolvement" localSheetId="5">'[7]770 Form 1'!#REF!</definedName>
    <definedName name="ParentInvolvement" localSheetId="23">'[7]770 Form 1'!#REF!</definedName>
    <definedName name="ParentInvolvement" localSheetId="16">'[7]770 Form 1'!#REF!</definedName>
    <definedName name="ParentInvolvement" localSheetId="18">'[7]770 Form 1'!#REF!</definedName>
    <definedName name="ParentInvolvement" localSheetId="19">'[7]770 Form 1'!#REF!</definedName>
    <definedName name="ParentInvolvement" localSheetId="22">'[7]770 Form 1'!#REF!</definedName>
    <definedName name="ParentInvolvement" localSheetId="6">'[7]770 Form 1'!#REF!</definedName>
    <definedName name="ParentInvolvement">'[7]770 Form 1'!#REF!</definedName>
    <definedName name="ParentInvperSchl" localSheetId="3">'[7]770 Form 1'!#REF!</definedName>
    <definedName name="ParentInvperSchl" localSheetId="4">'[7]770 Form 1'!#REF!</definedName>
    <definedName name="ParentInvperSchl" localSheetId="2">'[7]770 Form 1'!#REF!</definedName>
    <definedName name="ParentInvperSchl" localSheetId="1">'[7]770 Form 1'!#REF!</definedName>
    <definedName name="ParentInvperSchl" localSheetId="15">'[7]770 Form 1'!#REF!</definedName>
    <definedName name="ParentInvperSchl" localSheetId="21">'[7]770 Form 1'!#REF!</definedName>
    <definedName name="ParentInvperSchl" localSheetId="20">'[7]770 Form 1'!#REF!</definedName>
    <definedName name="ParentInvperSchl" localSheetId="11">'[7]770 Form 1'!#REF!</definedName>
    <definedName name="ParentInvperSchl" localSheetId="10">'[7]770 Form 1'!#REF!</definedName>
    <definedName name="ParentInvperSchl" localSheetId="12">'[7]770 Form 1'!#REF!</definedName>
    <definedName name="ParentInvperSchl" localSheetId="13">'[7]770 Form 1'!#REF!</definedName>
    <definedName name="ParentInvperSchl" localSheetId="14">'[7]770 Form 1'!#REF!</definedName>
    <definedName name="ParentInvperSchl" localSheetId="8">'[7]770 Form 1'!#REF!</definedName>
    <definedName name="ParentInvperSchl" localSheetId="9">'[7]770 Form 1'!#REF!</definedName>
    <definedName name="ParentInvperSchl" localSheetId="5">'[7]770 Form 1'!#REF!</definedName>
    <definedName name="ParentInvperSchl" localSheetId="23">'[7]770 Form 1'!#REF!</definedName>
    <definedName name="ParentInvperSchl" localSheetId="16">'[7]770 Form 1'!#REF!</definedName>
    <definedName name="ParentInvperSchl" localSheetId="18">'[7]770 Form 1'!#REF!</definedName>
    <definedName name="ParentInvperSchl" localSheetId="19">'[7]770 Form 1'!#REF!</definedName>
    <definedName name="ParentInvperSchl" localSheetId="22">'[7]770 Form 1'!#REF!</definedName>
    <definedName name="ParentInvperSchl" localSheetId="6">'[7]770 Form 1'!#REF!</definedName>
    <definedName name="ParentInvperSchl">'[7]770 Form 1'!#REF!</definedName>
    <definedName name="Primary240">[1]dropdowns!$C$2:$C$17</definedName>
    <definedName name="_xlnm.Print_Area" localSheetId="21" xml:space="preserve">                                      'IET IELCE II Ind Cost Calc'!$A$1:$E$31</definedName>
    <definedName name="_xlnm.Print_Area" localSheetId="20" xml:space="preserve">                                      'IET IELCE Ind Cost Calc'!$A$1:$E$31</definedName>
    <definedName name="_xlnm.Print_Area" localSheetId="7" xml:space="preserve">                                      'Indirect Cost Calculator'!$A$1:$E$31</definedName>
    <definedName name="_xlnm.Print_Area" localSheetId="23" xml:space="preserve">                                      'Match Indirect Cost Calculator'!$A$1:$E$31</definedName>
    <definedName name="_xlnm.Print_Area" localSheetId="18" xml:space="preserve">                                      'Sub Indirect Cost Calculator'!$A$1:$E$31</definedName>
    <definedName name="_xlnm.Print_Area" localSheetId="19" xml:space="preserve">                                      'Sub Indirect Cost Calculator 2'!$A$1:$E$31</definedName>
    <definedName name="_xlnm.Print_Area" localSheetId="22" xml:space="preserve">                                      'Sum Indirect Cost Calcu'!$A$1:$E$31</definedName>
    <definedName name="_xlnm.Print_Titles" localSheetId="1">'Class Plan'!$2:$4</definedName>
    <definedName name="_xlnm.Print_Titles" localSheetId="15">'GRANT SUMMARY'!$3:$3</definedName>
    <definedName name="_xlnm.Print_Titles" localSheetId="10">'IET II Class Plan'!$1:$1</definedName>
    <definedName name="_xlnm.Print_Titles" localSheetId="14">'IET II Summary'!$3:$3</definedName>
    <definedName name="_xlnm.Print_Titles" localSheetId="9">'IET Summary'!$3:$3</definedName>
    <definedName name="_xlnm.Print_Titles" localSheetId="6">Summary!$3:$3</definedName>
    <definedName name="Range" localSheetId="3">#REF!</definedName>
    <definedName name="Range" localSheetId="4">#REF!</definedName>
    <definedName name="Range" localSheetId="2">#REF!</definedName>
    <definedName name="Range" localSheetId="1">#REF!</definedName>
    <definedName name="Range" localSheetId="17">#REF!</definedName>
    <definedName name="Range" localSheetId="15">#REF!</definedName>
    <definedName name="Range" localSheetId="21">#REF!</definedName>
    <definedName name="Range" localSheetId="20">#REF!</definedName>
    <definedName name="Range" localSheetId="11">#REF!</definedName>
    <definedName name="Range" localSheetId="10">#REF!</definedName>
    <definedName name="Range" localSheetId="12">#REF!</definedName>
    <definedName name="Range" localSheetId="13">#REF!</definedName>
    <definedName name="Range" localSheetId="14">#REF!</definedName>
    <definedName name="Range" localSheetId="8">#REF!</definedName>
    <definedName name="Range" localSheetId="9">#REF!</definedName>
    <definedName name="Range" localSheetId="5">#REF!</definedName>
    <definedName name="Range" localSheetId="23">#REF!</definedName>
    <definedName name="Range" localSheetId="16">#REF!</definedName>
    <definedName name="Range" localSheetId="18">#REF!</definedName>
    <definedName name="Range" localSheetId="19">#REF!</definedName>
    <definedName name="Range" localSheetId="22">#REF!</definedName>
    <definedName name="Range" localSheetId="6">#REF!</definedName>
    <definedName name="Range">#REF!</definedName>
    <definedName name="Range1" localSheetId="3">#REF!</definedName>
    <definedName name="Range1" localSheetId="4">#REF!</definedName>
    <definedName name="Range1" localSheetId="2">#REF!</definedName>
    <definedName name="Range1" localSheetId="17">#REF!</definedName>
    <definedName name="Range1" localSheetId="15">#REF!</definedName>
    <definedName name="Range1" localSheetId="21">#REF!</definedName>
    <definedName name="Range1" localSheetId="20">#REF!</definedName>
    <definedName name="Range1" localSheetId="11">#REF!</definedName>
    <definedName name="Range1" localSheetId="10">#REF!</definedName>
    <definedName name="Range1" localSheetId="12">#REF!</definedName>
    <definedName name="Range1" localSheetId="13">#REF!</definedName>
    <definedName name="Range1" localSheetId="14">#REF!</definedName>
    <definedName name="Range1" localSheetId="8">#REF!</definedName>
    <definedName name="Range1" localSheetId="9">#REF!</definedName>
    <definedName name="Range1" localSheetId="5">#REF!</definedName>
    <definedName name="Range1" localSheetId="23">#REF!</definedName>
    <definedName name="Range1" localSheetId="16">#REF!</definedName>
    <definedName name="Range1" localSheetId="18">#REF!</definedName>
    <definedName name="Range1" localSheetId="19">#REF!</definedName>
    <definedName name="Range1" localSheetId="22">#REF!</definedName>
    <definedName name="Range1" localSheetId="6">#REF!</definedName>
    <definedName name="Range1">#REF!</definedName>
    <definedName name="RESERVATIONS" localSheetId="3">#REF!</definedName>
    <definedName name="RESERVATIONS" localSheetId="4">#REF!</definedName>
    <definedName name="RESERVATIONS" localSheetId="2">#REF!</definedName>
    <definedName name="RESERVATIONS" localSheetId="1">#REF!</definedName>
    <definedName name="RESERVATIONS" localSheetId="17">#REF!</definedName>
    <definedName name="RESERVATIONS" localSheetId="15">#REF!</definedName>
    <definedName name="RESERVATIONS" localSheetId="21">#REF!</definedName>
    <definedName name="RESERVATIONS" localSheetId="20">#REF!</definedName>
    <definedName name="RESERVATIONS" localSheetId="11">#REF!</definedName>
    <definedName name="RESERVATIONS" localSheetId="10">#REF!</definedName>
    <definedName name="RESERVATIONS" localSheetId="12">#REF!</definedName>
    <definedName name="RESERVATIONS" localSheetId="13">#REF!</definedName>
    <definedName name="RESERVATIONS" localSheetId="14">#REF!</definedName>
    <definedName name="RESERVATIONS" localSheetId="8">#REF!</definedName>
    <definedName name="RESERVATIONS" localSheetId="9">#REF!</definedName>
    <definedName name="RESERVATIONS" localSheetId="5">#REF!</definedName>
    <definedName name="RESERVATIONS" localSheetId="23">#REF!</definedName>
    <definedName name="RESERVATIONS" localSheetId="16">#REF!</definedName>
    <definedName name="RESERVATIONS" localSheetId="18">#REF!</definedName>
    <definedName name="RESERVATIONS" localSheetId="19">#REF!</definedName>
    <definedName name="RESERVATIONS" localSheetId="22">#REF!</definedName>
    <definedName name="RESERVATIONS" localSheetId="6">#REF!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3">'[7]770 Form 1'!#REF!</definedName>
    <definedName name="T" localSheetId="4">'[7]770 Form 1'!#REF!</definedName>
    <definedName name="T" localSheetId="2">'[7]770 Form 1'!#REF!</definedName>
    <definedName name="T" localSheetId="1">'[7]770 Form 1'!#REF!</definedName>
    <definedName name="T" localSheetId="15">'[7]770 Form 1'!#REF!</definedName>
    <definedName name="T" localSheetId="21">'[7]770 Form 1'!#REF!</definedName>
    <definedName name="T" localSheetId="20">'[7]770 Form 1'!#REF!</definedName>
    <definedName name="T" localSheetId="11">'[7]770 Form 1'!#REF!</definedName>
    <definedName name="T" localSheetId="10">'[7]770 Form 1'!#REF!</definedName>
    <definedName name="T" localSheetId="12">'[7]770 Form 1'!#REF!</definedName>
    <definedName name="T" localSheetId="13">'[7]770 Form 1'!#REF!</definedName>
    <definedName name="T" localSheetId="14">'[7]770 Form 1'!#REF!</definedName>
    <definedName name="T" localSheetId="8">'[7]770 Form 1'!#REF!</definedName>
    <definedName name="T" localSheetId="9">'[7]770 Form 1'!#REF!</definedName>
    <definedName name="T" localSheetId="5">'[7]770 Form 1'!#REF!</definedName>
    <definedName name="T" localSheetId="23">'[7]770 Form 1'!#REF!</definedName>
    <definedName name="T" localSheetId="16">'[7]770 Form 1'!#REF!</definedName>
    <definedName name="T" localSheetId="18">'[7]770 Form 1'!#REF!</definedName>
    <definedName name="T" localSheetId="19">'[7]770 Form 1'!#REF!</definedName>
    <definedName name="T" localSheetId="22">'[7]770 Form 1'!#REF!</definedName>
    <definedName name="T" localSheetId="6">'[7]770 Form 1'!#REF!</definedName>
    <definedName name="T">'[7]770 Form 1'!#REF!</definedName>
    <definedName name="test" localSheetId="3">#REF!</definedName>
    <definedName name="test" localSheetId="4">#REF!</definedName>
    <definedName name="test" localSheetId="2">#REF!</definedName>
    <definedName name="test" localSheetId="1">#REF!</definedName>
    <definedName name="test" localSheetId="17">#REF!</definedName>
    <definedName name="test" localSheetId="15">#REF!</definedName>
    <definedName name="test" localSheetId="21">#REF!</definedName>
    <definedName name="test" localSheetId="20">#REF!</definedName>
    <definedName name="test" localSheetId="11">#REF!</definedName>
    <definedName name="test" localSheetId="10">#REF!</definedName>
    <definedName name="test" localSheetId="12">#REF!</definedName>
    <definedName name="test" localSheetId="13">#REF!</definedName>
    <definedName name="test" localSheetId="14">#REF!</definedName>
    <definedName name="test" localSheetId="8">#REF!</definedName>
    <definedName name="test" localSheetId="9">#REF!</definedName>
    <definedName name="test" localSheetId="5">#REF!</definedName>
    <definedName name="test" localSheetId="23">#REF!</definedName>
    <definedName name="test" localSheetId="16">#REF!</definedName>
    <definedName name="test" localSheetId="18">#REF!</definedName>
    <definedName name="test" localSheetId="19">#REF!</definedName>
    <definedName name="test" localSheetId="22">#REF!</definedName>
    <definedName name="test" localSheetId="6">#REF!</definedName>
    <definedName name="test">#REF!</definedName>
    <definedName name="Test1" localSheetId="3">#REF!</definedName>
    <definedName name="Test1" localSheetId="4">#REF!</definedName>
    <definedName name="Test1" localSheetId="2">#REF!</definedName>
    <definedName name="Test1" localSheetId="1">#REF!</definedName>
    <definedName name="Test1" localSheetId="17">#REF!</definedName>
    <definedName name="Test1" localSheetId="15">#REF!</definedName>
    <definedName name="Test1" localSheetId="21">#REF!</definedName>
    <definedName name="Test1" localSheetId="20">#REF!</definedName>
    <definedName name="Test1" localSheetId="11">#REF!</definedName>
    <definedName name="Test1" localSheetId="10">#REF!</definedName>
    <definedName name="Test1" localSheetId="12">#REF!</definedName>
    <definedName name="Test1" localSheetId="13">#REF!</definedName>
    <definedName name="Test1" localSheetId="14">#REF!</definedName>
    <definedName name="Test1" localSheetId="8">#REF!</definedName>
    <definedName name="Test1" localSheetId="9">#REF!</definedName>
    <definedName name="Test1" localSheetId="5">#REF!</definedName>
    <definedName name="Test1" localSheetId="23">#REF!</definedName>
    <definedName name="Test1" localSheetId="16">#REF!</definedName>
    <definedName name="Test1" localSheetId="18">#REF!</definedName>
    <definedName name="Test1" localSheetId="19">#REF!</definedName>
    <definedName name="Test1" localSheetId="22">#REF!</definedName>
    <definedName name="Test1" localSheetId="6">#REF!</definedName>
    <definedName name="Test1">#REF!</definedName>
    <definedName name="TitleI" localSheetId="3">#REF!</definedName>
    <definedName name="TitleI" localSheetId="4">#REF!</definedName>
    <definedName name="TitleI" localSheetId="2">#REF!</definedName>
    <definedName name="TitleI" localSheetId="1">#REF!</definedName>
    <definedName name="TitleI" localSheetId="17">#REF!</definedName>
    <definedName name="TitleI" localSheetId="15">#REF!</definedName>
    <definedName name="TitleI" localSheetId="21">#REF!</definedName>
    <definedName name="TitleI" localSheetId="20">#REF!</definedName>
    <definedName name="TitleI" localSheetId="11">#REF!</definedName>
    <definedName name="TitleI" localSheetId="10">#REF!</definedName>
    <definedName name="TitleI" localSheetId="12">#REF!</definedName>
    <definedName name="TitleI" localSheetId="13">#REF!</definedName>
    <definedName name="TitleI" localSheetId="14">#REF!</definedName>
    <definedName name="TitleI" localSheetId="8">#REF!</definedName>
    <definedName name="TitleI" localSheetId="9">#REF!</definedName>
    <definedName name="TitleI" localSheetId="5">#REF!</definedName>
    <definedName name="TitleI" localSheetId="23">#REF!</definedName>
    <definedName name="TitleI" localSheetId="16">#REF!</definedName>
    <definedName name="TitleI" localSheetId="18">#REF!</definedName>
    <definedName name="TitleI" localSheetId="19">#REF!</definedName>
    <definedName name="TitleI" localSheetId="22">#REF!</definedName>
    <definedName name="TitleI" localSheetId="6">#REF!</definedName>
    <definedName name="TitleI">#REF!</definedName>
    <definedName name="TitleIIA" localSheetId="3">#REF!</definedName>
    <definedName name="TitleIIA" localSheetId="4">#REF!</definedName>
    <definedName name="TitleIIA" localSheetId="2">#REF!</definedName>
    <definedName name="TitleIIA" localSheetId="1">#REF!</definedName>
    <definedName name="TitleIIA" localSheetId="17">#REF!</definedName>
    <definedName name="TitleIIA" localSheetId="15">#REF!</definedName>
    <definedName name="TitleIIA" localSheetId="21">#REF!</definedName>
    <definedName name="TitleIIA" localSheetId="20">#REF!</definedName>
    <definedName name="TitleIIA" localSheetId="11">#REF!</definedName>
    <definedName name="TitleIIA" localSheetId="10">#REF!</definedName>
    <definedName name="TitleIIA" localSheetId="12">#REF!</definedName>
    <definedName name="TitleIIA" localSheetId="13">#REF!</definedName>
    <definedName name="TitleIIA" localSheetId="14">#REF!</definedName>
    <definedName name="TitleIIA" localSheetId="8">#REF!</definedName>
    <definedName name="TitleIIA" localSheetId="9">#REF!</definedName>
    <definedName name="TitleIIA" localSheetId="5">#REF!</definedName>
    <definedName name="TitleIIA" localSheetId="23">#REF!</definedName>
    <definedName name="TitleIIA" localSheetId="16">#REF!</definedName>
    <definedName name="TitleIIA" localSheetId="18">#REF!</definedName>
    <definedName name="TitleIIA" localSheetId="19">#REF!</definedName>
    <definedName name="TitleIIA" localSheetId="22">#REF!</definedName>
    <definedName name="TitleIIA" localSheetId="6">#REF!</definedName>
    <definedName name="TitleIIA">#REF!</definedName>
    <definedName name="TitleIID" localSheetId="3">#REF!</definedName>
    <definedName name="TitleIID" localSheetId="4">#REF!</definedName>
    <definedName name="TitleIID" localSheetId="2">#REF!</definedName>
    <definedName name="TitleIID" localSheetId="1">#REF!</definedName>
    <definedName name="TitleIID" localSheetId="17">#REF!</definedName>
    <definedName name="TitleIID" localSheetId="15">#REF!</definedName>
    <definedName name="TitleIID" localSheetId="21">#REF!</definedName>
    <definedName name="TitleIID" localSheetId="20">#REF!</definedName>
    <definedName name="TitleIID" localSheetId="11">#REF!</definedName>
    <definedName name="TitleIID" localSheetId="10">#REF!</definedName>
    <definedName name="TitleIID" localSheetId="12">#REF!</definedName>
    <definedName name="TitleIID" localSheetId="13">#REF!</definedName>
    <definedName name="TitleIID" localSheetId="14">#REF!</definedName>
    <definedName name="TitleIID" localSheetId="8">#REF!</definedName>
    <definedName name="TitleIID" localSheetId="9">#REF!</definedName>
    <definedName name="TitleIID" localSheetId="5">#REF!</definedName>
    <definedName name="TitleIID" localSheetId="23">#REF!</definedName>
    <definedName name="TitleIID" localSheetId="16">#REF!</definedName>
    <definedName name="TitleIID" localSheetId="18">#REF!</definedName>
    <definedName name="TitleIID" localSheetId="19">#REF!</definedName>
    <definedName name="TitleIID" localSheetId="22">#REF!</definedName>
    <definedName name="TitleIID" localSheetId="6">#REF!</definedName>
    <definedName name="TitleIID">#REF!</definedName>
    <definedName name="TitleIII" localSheetId="3">#REF!</definedName>
    <definedName name="TitleIII" localSheetId="4">#REF!</definedName>
    <definedName name="TitleIII" localSheetId="2">#REF!</definedName>
    <definedName name="TitleIII" localSheetId="1">#REF!</definedName>
    <definedName name="TitleIII" localSheetId="17">#REF!</definedName>
    <definedName name="TitleIII" localSheetId="15">#REF!</definedName>
    <definedName name="TitleIII" localSheetId="21">#REF!</definedName>
    <definedName name="TitleIII" localSheetId="20">#REF!</definedName>
    <definedName name="TitleIII" localSheetId="11">#REF!</definedName>
    <definedName name="TitleIII" localSheetId="10">#REF!</definedName>
    <definedName name="TitleIII" localSheetId="12">#REF!</definedName>
    <definedName name="TitleIII" localSheetId="13">#REF!</definedName>
    <definedName name="TitleIII" localSheetId="14">#REF!</definedName>
    <definedName name="TitleIII" localSheetId="8">#REF!</definedName>
    <definedName name="TitleIII" localSheetId="9">#REF!</definedName>
    <definedName name="TitleIII" localSheetId="5">#REF!</definedName>
    <definedName name="TitleIII" localSheetId="23">#REF!</definedName>
    <definedName name="TitleIII" localSheetId="16">#REF!</definedName>
    <definedName name="TitleIII" localSheetId="18">#REF!</definedName>
    <definedName name="TitleIII" localSheetId="19">#REF!</definedName>
    <definedName name="TitleIII" localSheetId="22">#REF!</definedName>
    <definedName name="TitleIII" localSheetId="6">#REF!</definedName>
    <definedName name="TitleIII">#REF!</definedName>
    <definedName name="TitleIV" localSheetId="3">#REF!</definedName>
    <definedName name="TitleIV" localSheetId="4">#REF!</definedName>
    <definedName name="TitleIV" localSheetId="2">#REF!</definedName>
    <definedName name="TitleIV" localSheetId="1">#REF!</definedName>
    <definedName name="TitleIV" localSheetId="17">#REF!</definedName>
    <definedName name="TitleIV" localSheetId="15">#REF!</definedName>
    <definedName name="TitleIV" localSheetId="21">#REF!</definedName>
    <definedName name="TitleIV" localSheetId="20">#REF!</definedName>
    <definedName name="TitleIV" localSheetId="11">#REF!</definedName>
    <definedName name="TitleIV" localSheetId="10">#REF!</definedName>
    <definedName name="TitleIV" localSheetId="12">#REF!</definedName>
    <definedName name="TitleIV" localSheetId="13">#REF!</definedName>
    <definedName name="TitleIV" localSheetId="14">#REF!</definedName>
    <definedName name="TitleIV" localSheetId="8">#REF!</definedName>
    <definedName name="TitleIV" localSheetId="9">#REF!</definedName>
    <definedName name="TitleIV" localSheetId="5">#REF!</definedName>
    <definedName name="TitleIV" localSheetId="23">#REF!</definedName>
    <definedName name="TitleIV" localSheetId="16">#REF!</definedName>
    <definedName name="TitleIV" localSheetId="18">#REF!</definedName>
    <definedName name="TitleIV" localSheetId="19">#REF!</definedName>
    <definedName name="TitleIV" localSheetId="22">#REF!</definedName>
    <definedName name="TitleIV" localSheetId="6">#REF!</definedName>
    <definedName name="TitleIV">#REF!</definedName>
    <definedName name="TitleV" localSheetId="3">#REF!</definedName>
    <definedName name="TitleV" localSheetId="4">#REF!</definedName>
    <definedName name="TitleV" localSheetId="2">#REF!</definedName>
    <definedName name="TitleV" localSheetId="1">#REF!</definedName>
    <definedName name="TitleV" localSheetId="17">#REF!</definedName>
    <definedName name="TitleV" localSheetId="15">#REF!</definedName>
    <definedName name="TitleV" localSheetId="21">#REF!</definedName>
    <definedName name="TitleV" localSheetId="20">#REF!</definedName>
    <definedName name="TitleV" localSheetId="11">#REF!</definedName>
    <definedName name="TitleV" localSheetId="10">#REF!</definedName>
    <definedName name="TitleV" localSheetId="12">#REF!</definedName>
    <definedName name="TitleV" localSheetId="13">#REF!</definedName>
    <definedName name="TitleV" localSheetId="14">#REF!</definedName>
    <definedName name="TitleV" localSheetId="8">#REF!</definedName>
    <definedName name="TitleV" localSheetId="9">#REF!</definedName>
    <definedName name="TitleV" localSheetId="5">#REF!</definedName>
    <definedName name="TitleV" localSheetId="23">#REF!</definedName>
    <definedName name="TitleV" localSheetId="16">#REF!</definedName>
    <definedName name="TitleV" localSheetId="18">#REF!</definedName>
    <definedName name="TitleV" localSheetId="19">#REF!</definedName>
    <definedName name="TitleV" localSheetId="22">#REF!</definedName>
    <definedName name="TitleV" localSheetId="6">#REF!</definedName>
    <definedName name="TitleV">#REF!</definedName>
    <definedName name="Travel">[1]dropdowns!$B$32:$B$37</definedName>
    <definedName name="valAddr1">[8]DataLookupValues!$B$8</definedName>
    <definedName name="valAllocation240">[1]DataLookupValues!$F$2</definedName>
    <definedName name="valCEIS240">'[1]6. CEIS 240'!$J$16</definedName>
    <definedName name="valCtyStZip">[8]DataLookupValues!$B$10</definedName>
    <definedName name="valDistr">[9]DataLookupValues!$B$6</definedName>
    <definedName name="valDistrName">[8]DataLookupValues!$B$7</definedName>
    <definedName name="valemail">[8]DataLookupValues!$F$9</definedName>
    <definedName name="valM3">'[1]7. M3 240'!$J$24</definedName>
    <definedName name="valname">[8]DataLookupValues!$F$7</definedName>
    <definedName name="valorg4code">[8]DataLookupValues!$D$7</definedName>
    <definedName name="valphonenum">[8]DataLookupValues!$F$8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9" i="78" l="1"/>
  <c r="J58" i="78"/>
  <c r="J57" i="78"/>
  <c r="J49" i="78"/>
  <c r="J43" i="78"/>
  <c r="B36" i="78"/>
  <c r="J34" i="78"/>
  <c r="D21" i="117"/>
  <c r="D22" i="117" s="1"/>
  <c r="C21" i="117"/>
  <c r="C22" i="117" s="1"/>
  <c r="C12" i="117"/>
  <c r="C13" i="117" s="1"/>
  <c r="D11" i="117"/>
  <c r="D7" i="116"/>
  <c r="N12" i="116" s="1"/>
  <c r="V79" i="116"/>
  <c r="R79" i="116"/>
  <c r="F92" i="116" s="1"/>
  <c r="G73" i="116"/>
  <c r="N68" i="116"/>
  <c r="V65" i="116"/>
  <c r="R65" i="116"/>
  <c r="T58" i="116"/>
  <c r="R58" i="116"/>
  <c r="T57" i="116"/>
  <c r="R57" i="116"/>
  <c r="T56" i="116"/>
  <c r="R56" i="116"/>
  <c r="V53" i="116"/>
  <c r="R53" i="116"/>
  <c r="V47" i="116"/>
  <c r="Z46" i="116"/>
  <c r="Y46" i="116"/>
  <c r="T46" i="116"/>
  <c r="R46" i="116"/>
  <c r="E91" i="116" s="1"/>
  <c r="F91" i="116" s="1"/>
  <c r="Z45" i="116"/>
  <c r="Y45" i="116"/>
  <c r="T45" i="116"/>
  <c r="R45" i="116"/>
  <c r="E90" i="116" s="1"/>
  <c r="F90" i="116" s="1"/>
  <c r="Z44" i="116"/>
  <c r="Y44" i="116"/>
  <c r="T44" i="116"/>
  <c r="R44" i="116"/>
  <c r="E89" i="116" s="1"/>
  <c r="F89" i="116" s="1"/>
  <c r="Z43" i="116"/>
  <c r="Y43" i="116"/>
  <c r="T43" i="116"/>
  <c r="R43" i="116"/>
  <c r="E88" i="116" s="1"/>
  <c r="F88" i="116" s="1"/>
  <c r="V34" i="116"/>
  <c r="R34" i="116"/>
  <c r="F87" i="116" s="1"/>
  <c r="O28" i="116"/>
  <c r="Q28" i="116" s="1"/>
  <c r="R27" i="116"/>
  <c r="O27" i="116"/>
  <c r="Q27" i="116" s="1"/>
  <c r="V23" i="116"/>
  <c r="O23" i="116"/>
  <c r="R23" i="116" s="1"/>
  <c r="V22" i="116"/>
  <c r="O22" i="116"/>
  <c r="Q22" i="116" s="1"/>
  <c r="V21" i="116"/>
  <c r="O21" i="116"/>
  <c r="Q21" i="116" s="1"/>
  <c r="V20" i="116"/>
  <c r="O20" i="116"/>
  <c r="Q20" i="116" s="1"/>
  <c r="V19" i="116"/>
  <c r="O19" i="116"/>
  <c r="Q19" i="116" s="1"/>
  <c r="V18" i="116"/>
  <c r="O18" i="116"/>
  <c r="R18" i="116" s="1"/>
  <c r="V17" i="116"/>
  <c r="R17" i="116"/>
  <c r="O17" i="116"/>
  <c r="Q17" i="116" s="1"/>
  <c r="O13" i="116"/>
  <c r="Q13" i="116" s="1"/>
  <c r="O12" i="116"/>
  <c r="R12" i="116" s="1"/>
  <c r="O11" i="116"/>
  <c r="Q11" i="116" s="1"/>
  <c r="D5" i="116"/>
  <c r="B2" i="116"/>
  <c r="D11" i="112"/>
  <c r="D11" i="111"/>
  <c r="R79" i="115"/>
  <c r="F94" i="115" s="1"/>
  <c r="G73" i="115" s="1"/>
  <c r="N70" i="115"/>
  <c r="T65" i="115"/>
  <c r="R65" i="115"/>
  <c r="T58" i="115"/>
  <c r="R58" i="115"/>
  <c r="T57" i="115"/>
  <c r="R57" i="115"/>
  <c r="T56" i="115"/>
  <c r="R56" i="115"/>
  <c r="R53" i="115"/>
  <c r="U46" i="115"/>
  <c r="T46" i="115"/>
  <c r="R46" i="115"/>
  <c r="E93" i="115" s="1"/>
  <c r="F93" i="115" s="1"/>
  <c r="U45" i="115"/>
  <c r="T45" i="115"/>
  <c r="R45" i="115"/>
  <c r="E92" i="115" s="1"/>
  <c r="F92" i="115" s="1"/>
  <c r="U44" i="115"/>
  <c r="T44" i="115"/>
  <c r="R44" i="115"/>
  <c r="E91" i="115" s="1"/>
  <c r="F91" i="115" s="1"/>
  <c r="U43" i="115"/>
  <c r="T43" i="115"/>
  <c r="T47" i="115" s="1"/>
  <c r="R43" i="115"/>
  <c r="E90" i="115" s="1"/>
  <c r="F90" i="115" s="1"/>
  <c r="R34" i="115"/>
  <c r="F89" i="115" s="1"/>
  <c r="O28" i="115"/>
  <c r="R28" i="115" s="1"/>
  <c r="N28" i="115"/>
  <c r="O27" i="115"/>
  <c r="R27" i="115" s="1"/>
  <c r="N27" i="115"/>
  <c r="O23" i="115"/>
  <c r="R23" i="115" s="1"/>
  <c r="N23" i="115"/>
  <c r="O22" i="115"/>
  <c r="R22" i="115" s="1"/>
  <c r="N22" i="115"/>
  <c r="O21" i="115"/>
  <c r="R21" i="115" s="1"/>
  <c r="N21" i="115"/>
  <c r="O20" i="115"/>
  <c r="R20" i="115" s="1"/>
  <c r="N20" i="115"/>
  <c r="O19" i="115"/>
  <c r="R19" i="115" s="1"/>
  <c r="N19" i="115"/>
  <c r="O18" i="115"/>
  <c r="R18" i="115" s="1"/>
  <c r="N18" i="115"/>
  <c r="O17" i="115"/>
  <c r="R17" i="115" s="1"/>
  <c r="N17" i="115"/>
  <c r="O13" i="115"/>
  <c r="R13" i="115" s="1"/>
  <c r="N13" i="115"/>
  <c r="O12" i="115"/>
  <c r="Q12" i="115" s="1"/>
  <c r="N12" i="115"/>
  <c r="O11" i="115"/>
  <c r="R11" i="115" s="1"/>
  <c r="N11" i="115"/>
  <c r="N70" i="84"/>
  <c r="D11" i="47"/>
  <c r="F12" i="81"/>
  <c r="F13" i="81" s="1"/>
  <c r="F14" i="81" s="1"/>
  <c r="F15" i="81" s="1"/>
  <c r="Y43" i="87"/>
  <c r="C14" i="81"/>
  <c r="R19" i="116" l="1"/>
  <c r="J60" i="78"/>
  <c r="R59" i="115"/>
  <c r="Q22" i="115"/>
  <c r="V24" i="116"/>
  <c r="V80" i="116" s="1"/>
  <c r="T47" i="116"/>
  <c r="R59" i="116"/>
  <c r="Q20" i="115"/>
  <c r="T59" i="115"/>
  <c r="U81" i="115" s="1"/>
  <c r="R20" i="116"/>
  <c r="R29" i="115"/>
  <c r="Q18" i="115"/>
  <c r="Q29" i="116"/>
  <c r="R39" i="116" s="1"/>
  <c r="Q28" i="115"/>
  <c r="R47" i="116"/>
  <c r="T59" i="116"/>
  <c r="G72" i="116"/>
  <c r="N13" i="116"/>
  <c r="N20" i="116"/>
  <c r="N17" i="116"/>
  <c r="N23" i="116"/>
  <c r="N18" i="116"/>
  <c r="N19" i="116"/>
  <c r="N28" i="116"/>
  <c r="N11" i="116"/>
  <c r="N27" i="116"/>
  <c r="N22" i="116"/>
  <c r="N21" i="116"/>
  <c r="G71" i="116"/>
  <c r="F93" i="116"/>
  <c r="R22" i="116"/>
  <c r="Q12" i="116"/>
  <c r="Q14" i="116" s="1"/>
  <c r="R37" i="116" s="1"/>
  <c r="Q18" i="116"/>
  <c r="R21" i="116"/>
  <c r="R11" i="116"/>
  <c r="R28" i="116"/>
  <c r="R29" i="116" s="1"/>
  <c r="T29" i="116" s="1"/>
  <c r="Q23" i="116"/>
  <c r="Q24" i="116" s="1"/>
  <c r="R38" i="116" s="1"/>
  <c r="R13" i="116"/>
  <c r="Q27" i="115"/>
  <c r="R24" i="115"/>
  <c r="F95" i="115"/>
  <c r="G72" i="115"/>
  <c r="G71" i="115"/>
  <c r="R12" i="115"/>
  <c r="R14" i="115" s="1"/>
  <c r="Q17" i="115"/>
  <c r="Q19" i="115"/>
  <c r="Q21" i="115"/>
  <c r="Q23" i="115"/>
  <c r="Q11" i="115"/>
  <c r="Q13" i="115"/>
  <c r="R47" i="115"/>
  <c r="C4" i="79"/>
  <c r="R24" i="116" l="1"/>
  <c r="T24" i="116" s="1"/>
  <c r="R14" i="116"/>
  <c r="Q29" i="115"/>
  <c r="R39" i="115" s="1"/>
  <c r="R40" i="116"/>
  <c r="T14" i="116"/>
  <c r="T29" i="115"/>
  <c r="Q14" i="115"/>
  <c r="R37" i="115" s="1"/>
  <c r="Q24" i="115"/>
  <c r="R38" i="115" s="1"/>
  <c r="N71" i="116" l="1"/>
  <c r="R80" i="116"/>
  <c r="J63" i="78" s="1"/>
  <c r="R40" i="115"/>
  <c r="T14" i="115"/>
  <c r="T24" i="115"/>
  <c r="N70" i="116" l="1"/>
  <c r="D10" i="117"/>
  <c r="N69" i="115"/>
  <c r="N71" i="115"/>
  <c r="D10" i="112" s="1"/>
  <c r="R80" i="115"/>
  <c r="N13" i="84"/>
  <c r="N12" i="84"/>
  <c r="N11" i="84"/>
  <c r="D12" i="117" l="1"/>
  <c r="D13" i="117" s="1"/>
  <c r="N73" i="116" s="1"/>
  <c r="T65" i="84"/>
  <c r="R65" i="84"/>
  <c r="J48" i="78" s="1"/>
  <c r="D21" i="112" l="1"/>
  <c r="D22" i="112" s="1"/>
  <c r="C21" i="112"/>
  <c r="C22" i="112" s="1"/>
  <c r="C12" i="112"/>
  <c r="C13" i="112" s="1"/>
  <c r="D21" i="111"/>
  <c r="D22" i="111" s="1"/>
  <c r="C21" i="111"/>
  <c r="C22" i="111" s="1"/>
  <c r="C12" i="111"/>
  <c r="C13" i="111" s="1"/>
  <c r="N27" i="84"/>
  <c r="I19" i="78" l="1"/>
  <c r="C17" i="81" s="1"/>
  <c r="I18" i="78"/>
  <c r="C16" i="81" s="1"/>
  <c r="I20" i="78" l="1"/>
  <c r="F24" i="108"/>
  <c r="E9" i="108"/>
  <c r="E7" i="108"/>
  <c r="E24" i="108" s="1"/>
  <c r="D10" i="108" s="1"/>
  <c r="D24" i="108" s="1"/>
  <c r="D26" i="108" s="1"/>
  <c r="N18" i="90" l="1"/>
  <c r="O18" i="90"/>
  <c r="Q18" i="90" s="1"/>
  <c r="V48" i="90"/>
  <c r="V48" i="96"/>
  <c r="V48" i="95"/>
  <c r="V47" i="93"/>
  <c r="V47" i="87"/>
  <c r="V77" i="96"/>
  <c r="V77" i="95"/>
  <c r="V79" i="93"/>
  <c r="V79" i="87"/>
  <c r="V77" i="90"/>
  <c r="R18" i="90" l="1"/>
  <c r="J106" i="99"/>
  <c r="J111" i="99"/>
  <c r="F43" i="107"/>
  <c r="E28" i="107"/>
  <c r="E26" i="107"/>
  <c r="F24" i="107"/>
  <c r="E9" i="107"/>
  <c r="E7" i="107"/>
  <c r="E43" i="107" l="1"/>
  <c r="D29" i="107" s="1"/>
  <c r="D43" i="107" s="1"/>
  <c r="E24" i="107"/>
  <c r="D10" i="107" s="1"/>
  <c r="D24" i="107" s="1"/>
  <c r="D44" i="107" s="1"/>
  <c r="J52" i="91" l="1"/>
  <c r="J51" i="91"/>
  <c r="J50" i="91"/>
  <c r="J52" i="97"/>
  <c r="J51" i="97"/>
  <c r="J50" i="97"/>
  <c r="J45" i="99" l="1"/>
  <c r="R59" i="96" l="1"/>
  <c r="R58" i="96"/>
  <c r="R57" i="96"/>
  <c r="R47" i="96"/>
  <c r="R46" i="96"/>
  <c r="R45" i="96"/>
  <c r="R44" i="96"/>
  <c r="R59" i="95"/>
  <c r="R58" i="95"/>
  <c r="R57" i="95"/>
  <c r="R47" i="95"/>
  <c r="R46" i="95"/>
  <c r="R45" i="95"/>
  <c r="R44" i="95"/>
  <c r="R58" i="93"/>
  <c r="R57" i="93"/>
  <c r="R56" i="93"/>
  <c r="R46" i="93"/>
  <c r="R45" i="93"/>
  <c r="R44" i="93"/>
  <c r="R43" i="93"/>
  <c r="R59" i="90"/>
  <c r="R58" i="90"/>
  <c r="R57" i="90"/>
  <c r="R47" i="90"/>
  <c r="R46" i="90"/>
  <c r="R45" i="90"/>
  <c r="R44" i="90"/>
  <c r="R58" i="87"/>
  <c r="R57" i="87"/>
  <c r="R56" i="87"/>
  <c r="R46" i="87"/>
  <c r="R45" i="87"/>
  <c r="R44" i="87"/>
  <c r="R43" i="87"/>
  <c r="R58" i="84"/>
  <c r="R57" i="84"/>
  <c r="R56" i="84"/>
  <c r="R46" i="84"/>
  <c r="E93" i="84" s="1"/>
  <c r="F93" i="84" s="1"/>
  <c r="R45" i="84"/>
  <c r="E92" i="84" s="1"/>
  <c r="F92" i="84" s="1"/>
  <c r="R44" i="84"/>
  <c r="E91" i="84" s="1"/>
  <c r="F91" i="84" s="1"/>
  <c r="R43" i="84"/>
  <c r="E90" i="84" l="1"/>
  <c r="F90" i="84" s="1"/>
  <c r="N68" i="93"/>
  <c r="G73" i="87"/>
  <c r="G72" i="84" l="1"/>
  <c r="G71" i="84"/>
  <c r="E88" i="87"/>
  <c r="F88" i="87" s="1"/>
  <c r="J52" i="99" l="1"/>
  <c r="B2" i="99"/>
  <c r="B2" i="78" l="1"/>
  <c r="G2" i="78"/>
  <c r="D11" i="100" l="1"/>
  <c r="N68" i="87"/>
  <c r="D21" i="102"/>
  <c r="D22" i="102" s="1"/>
  <c r="C21" i="102"/>
  <c r="C22" i="102" s="1"/>
  <c r="C12" i="102"/>
  <c r="C13" i="102" s="1"/>
  <c r="D21" i="101"/>
  <c r="D22" i="101" s="1"/>
  <c r="C21" i="101"/>
  <c r="C22" i="101" s="1"/>
  <c r="C12" i="101"/>
  <c r="C13" i="101" s="1"/>
  <c r="D21" i="100"/>
  <c r="D22" i="100" s="1"/>
  <c r="C21" i="100"/>
  <c r="C22" i="100" s="1"/>
  <c r="C12" i="100"/>
  <c r="C13" i="100" s="1"/>
  <c r="J92" i="99"/>
  <c r="J91" i="99"/>
  <c r="J7" i="99"/>
  <c r="J6" i="99"/>
  <c r="J8" i="99"/>
  <c r="J42" i="97" l="1"/>
  <c r="J36" i="97"/>
  <c r="B29" i="97"/>
  <c r="J27" i="97"/>
  <c r="J7" i="97"/>
  <c r="J6" i="97"/>
  <c r="J5" i="97"/>
  <c r="R77" i="96"/>
  <c r="V66" i="96"/>
  <c r="R66" i="96"/>
  <c r="T59" i="96"/>
  <c r="T58" i="96"/>
  <c r="T57" i="96"/>
  <c r="V54" i="96"/>
  <c r="R54" i="96"/>
  <c r="Z47" i="96"/>
  <c r="Y47" i="96"/>
  <c r="T47" i="96"/>
  <c r="Z46" i="96"/>
  <c r="Y46" i="96"/>
  <c r="T46" i="96"/>
  <c r="Z45" i="96"/>
  <c r="Y45" i="96"/>
  <c r="T45" i="96"/>
  <c r="Z44" i="96"/>
  <c r="Y44" i="96"/>
  <c r="T44" i="96"/>
  <c r="R35" i="96"/>
  <c r="V35" i="96"/>
  <c r="O29" i="96"/>
  <c r="R29" i="96" s="1"/>
  <c r="N29" i="96"/>
  <c r="O28" i="96"/>
  <c r="R28" i="96" s="1"/>
  <c r="N28" i="96"/>
  <c r="V24" i="96"/>
  <c r="O24" i="96"/>
  <c r="R24" i="96" s="1"/>
  <c r="N24" i="96"/>
  <c r="V23" i="96"/>
  <c r="O23" i="96"/>
  <c r="N23" i="96"/>
  <c r="V22" i="96"/>
  <c r="O22" i="96"/>
  <c r="R22" i="96" s="1"/>
  <c r="N22" i="96"/>
  <c r="V21" i="96"/>
  <c r="O21" i="96"/>
  <c r="R21" i="96" s="1"/>
  <c r="N21" i="96"/>
  <c r="V20" i="96"/>
  <c r="O20" i="96"/>
  <c r="R20" i="96" s="1"/>
  <c r="N20" i="96"/>
  <c r="V19" i="96"/>
  <c r="O19" i="96"/>
  <c r="N19" i="96"/>
  <c r="V18" i="96"/>
  <c r="O18" i="96"/>
  <c r="R18" i="96" s="1"/>
  <c r="N18" i="96"/>
  <c r="O14" i="96"/>
  <c r="Q14" i="96" s="1"/>
  <c r="N14" i="96"/>
  <c r="O13" i="96"/>
  <c r="Q13" i="96" s="1"/>
  <c r="N13" i="96"/>
  <c r="O12" i="96"/>
  <c r="Q12" i="96" s="1"/>
  <c r="N12" i="96"/>
  <c r="B2" i="96"/>
  <c r="R77" i="95"/>
  <c r="V66" i="95"/>
  <c r="R66" i="95"/>
  <c r="T59" i="95"/>
  <c r="T58" i="95"/>
  <c r="T57" i="95"/>
  <c r="V54" i="95"/>
  <c r="R54" i="95"/>
  <c r="Z47" i="95"/>
  <c r="Y47" i="95"/>
  <c r="T47" i="95"/>
  <c r="Z46" i="95"/>
  <c r="Y46" i="95"/>
  <c r="T46" i="95"/>
  <c r="Z45" i="95"/>
  <c r="Y45" i="95"/>
  <c r="T45" i="95"/>
  <c r="Z44" i="95"/>
  <c r="Y44" i="95"/>
  <c r="T44" i="95"/>
  <c r="R35" i="95"/>
  <c r="V35" i="95"/>
  <c r="O29" i="95"/>
  <c r="R29" i="95" s="1"/>
  <c r="N29" i="95"/>
  <c r="O28" i="95"/>
  <c r="Q28" i="95" s="1"/>
  <c r="N28" i="95"/>
  <c r="V24" i="95"/>
  <c r="O24" i="95"/>
  <c r="R24" i="95" s="1"/>
  <c r="N24" i="95"/>
  <c r="V23" i="95"/>
  <c r="O23" i="95"/>
  <c r="N23" i="95"/>
  <c r="V22" i="95"/>
  <c r="O22" i="95"/>
  <c r="R22" i="95" s="1"/>
  <c r="N22" i="95"/>
  <c r="V21" i="95"/>
  <c r="O21" i="95"/>
  <c r="N21" i="95"/>
  <c r="V20" i="95"/>
  <c r="O20" i="95"/>
  <c r="R20" i="95" s="1"/>
  <c r="N20" i="95"/>
  <c r="V19" i="95"/>
  <c r="O19" i="95"/>
  <c r="N19" i="95"/>
  <c r="V18" i="95"/>
  <c r="O18" i="95"/>
  <c r="R18" i="95" s="1"/>
  <c r="N18" i="95"/>
  <c r="O14" i="95"/>
  <c r="Q14" i="95" s="1"/>
  <c r="N14" i="95"/>
  <c r="O13" i="95"/>
  <c r="Q13" i="95" s="1"/>
  <c r="N13" i="95"/>
  <c r="O12" i="95"/>
  <c r="Q12" i="95" s="1"/>
  <c r="N12" i="95"/>
  <c r="B2" i="95"/>
  <c r="R79" i="93"/>
  <c r="V65" i="93"/>
  <c r="R65" i="93"/>
  <c r="T58" i="93"/>
  <c r="T57" i="93"/>
  <c r="T56" i="93"/>
  <c r="V53" i="93"/>
  <c r="R53" i="93"/>
  <c r="Z46" i="93"/>
  <c r="Y46" i="93"/>
  <c r="T46" i="93"/>
  <c r="E91" i="93"/>
  <c r="F91" i="93" s="1"/>
  <c r="Z45" i="93"/>
  <c r="Y45" i="93"/>
  <c r="T45" i="93"/>
  <c r="E90" i="93"/>
  <c r="F90" i="93" s="1"/>
  <c r="Z44" i="93"/>
  <c r="Y44" i="93"/>
  <c r="Z43" i="93"/>
  <c r="Y43" i="93"/>
  <c r="R34" i="93"/>
  <c r="O28" i="93"/>
  <c r="Q28" i="93" s="1"/>
  <c r="N28" i="93"/>
  <c r="O27" i="93"/>
  <c r="R27" i="93" s="1"/>
  <c r="N27" i="93"/>
  <c r="V23" i="93"/>
  <c r="O23" i="93"/>
  <c r="N23" i="93"/>
  <c r="V22" i="93"/>
  <c r="O22" i="93"/>
  <c r="R22" i="93" s="1"/>
  <c r="N22" i="93"/>
  <c r="V21" i="93"/>
  <c r="O21" i="93"/>
  <c r="N21" i="93"/>
  <c r="V20" i="93"/>
  <c r="O20" i="93"/>
  <c r="R20" i="93" s="1"/>
  <c r="N20" i="93"/>
  <c r="V19" i="93"/>
  <c r="O19" i="93"/>
  <c r="N19" i="93"/>
  <c r="V18" i="93"/>
  <c r="O18" i="93"/>
  <c r="R18" i="93" s="1"/>
  <c r="N18" i="93"/>
  <c r="V17" i="93"/>
  <c r="O17" i="93"/>
  <c r="Q17" i="93" s="1"/>
  <c r="N17" i="93"/>
  <c r="O13" i="93"/>
  <c r="R13" i="93" s="1"/>
  <c r="N13" i="93"/>
  <c r="O12" i="93"/>
  <c r="R12" i="93" s="1"/>
  <c r="N12" i="93"/>
  <c r="O11" i="93"/>
  <c r="R11" i="93" s="1"/>
  <c r="N11" i="93"/>
  <c r="D5" i="93"/>
  <c r="B2" i="93"/>
  <c r="F14" i="92"/>
  <c r="F13" i="92"/>
  <c r="F12" i="92"/>
  <c r="F11" i="92"/>
  <c r="F10" i="92"/>
  <c r="F9" i="92"/>
  <c r="F8" i="92"/>
  <c r="F7" i="92"/>
  <c r="B2" i="92"/>
  <c r="Q19" i="95" l="1"/>
  <c r="R19" i="95"/>
  <c r="Q21" i="93"/>
  <c r="R21" i="93"/>
  <c r="Q19" i="93"/>
  <c r="R19" i="93"/>
  <c r="Q23" i="96"/>
  <c r="R23" i="96"/>
  <c r="Q23" i="93"/>
  <c r="R23" i="93"/>
  <c r="Q23" i="95"/>
  <c r="R23" i="95"/>
  <c r="Q21" i="95"/>
  <c r="R21" i="95"/>
  <c r="Q19" i="96"/>
  <c r="R19" i="96"/>
  <c r="T44" i="93"/>
  <c r="E89" i="93"/>
  <c r="F89" i="93" s="1"/>
  <c r="T43" i="93"/>
  <c r="E88" i="93"/>
  <c r="F88" i="93" s="1"/>
  <c r="G73" i="93"/>
  <c r="F92" i="93"/>
  <c r="F87" i="93"/>
  <c r="Q20" i="96"/>
  <c r="Q20" i="95"/>
  <c r="R12" i="96"/>
  <c r="R28" i="93"/>
  <c r="R29" i="93" s="1"/>
  <c r="R13" i="96"/>
  <c r="R28" i="95"/>
  <c r="R30" i="95" s="1"/>
  <c r="J53" i="97"/>
  <c r="F16" i="92"/>
  <c r="R14" i="93"/>
  <c r="T59" i="93"/>
  <c r="V34" i="93"/>
  <c r="Q20" i="93"/>
  <c r="T60" i="95"/>
  <c r="Q15" i="96"/>
  <c r="R38" i="96" s="1"/>
  <c r="Q24" i="96"/>
  <c r="V24" i="93"/>
  <c r="Q27" i="93"/>
  <c r="Q29" i="93" s="1"/>
  <c r="R39" i="93" s="1"/>
  <c r="R60" i="95"/>
  <c r="Q18" i="95"/>
  <c r="Q24" i="95"/>
  <c r="V25" i="96"/>
  <c r="V78" i="96" s="1"/>
  <c r="R48" i="96"/>
  <c r="T60" i="96"/>
  <c r="R48" i="95"/>
  <c r="T48" i="96"/>
  <c r="R14" i="96"/>
  <c r="R59" i="93"/>
  <c r="V25" i="95"/>
  <c r="V78" i="95" s="1"/>
  <c r="T48" i="95"/>
  <c r="R13" i="95"/>
  <c r="R30" i="96"/>
  <c r="R60" i="96"/>
  <c r="Q29" i="96"/>
  <c r="Q22" i="96"/>
  <c r="Q21" i="96"/>
  <c r="Q28" i="96"/>
  <c r="Q18" i="96"/>
  <c r="Q15" i="95"/>
  <c r="R38" i="95" s="1"/>
  <c r="R12" i="95"/>
  <c r="R14" i="95"/>
  <c r="Q29" i="95"/>
  <c r="Q30" i="95" s="1"/>
  <c r="R40" i="95" s="1"/>
  <c r="Q22" i="95"/>
  <c r="Q12" i="93"/>
  <c r="Q18" i="93"/>
  <c r="R47" i="93"/>
  <c r="Q11" i="93"/>
  <c r="Q13" i="93"/>
  <c r="R17" i="93"/>
  <c r="Q22" i="93"/>
  <c r="J42" i="91"/>
  <c r="J36" i="91"/>
  <c r="J27" i="91"/>
  <c r="V80" i="93" l="1"/>
  <c r="J61" i="91" s="1"/>
  <c r="G72" i="93"/>
  <c r="J62" i="91"/>
  <c r="T47" i="93"/>
  <c r="F93" i="93"/>
  <c r="D10" i="102" s="1"/>
  <c r="D12" i="102" s="1"/>
  <c r="D13" i="102" s="1"/>
  <c r="G71" i="93"/>
  <c r="R25" i="96"/>
  <c r="R15" i="96"/>
  <c r="T15" i="96" s="1"/>
  <c r="R25" i="95"/>
  <c r="Q24" i="93"/>
  <c r="R38" i="93" s="1"/>
  <c r="Q25" i="95"/>
  <c r="R39" i="95" s="1"/>
  <c r="R24" i="93"/>
  <c r="Q14" i="93"/>
  <c r="R37" i="93" s="1"/>
  <c r="Q30" i="96"/>
  <c r="R40" i="96" s="1"/>
  <c r="R15" i="95"/>
  <c r="T15" i="95" s="1"/>
  <c r="T29" i="93"/>
  <c r="Q25" i="96"/>
  <c r="R39" i="96" s="1"/>
  <c r="T30" i="95"/>
  <c r="J49" i="91" l="1"/>
  <c r="N73" i="93"/>
  <c r="T25" i="95"/>
  <c r="T24" i="93"/>
  <c r="R40" i="93"/>
  <c r="R41" i="95"/>
  <c r="N69" i="95" s="1"/>
  <c r="N70" i="95" s="1"/>
  <c r="T14" i="93"/>
  <c r="T30" i="96"/>
  <c r="T25" i="96"/>
  <c r="R41" i="96"/>
  <c r="N69" i="96" s="1"/>
  <c r="N70" i="96" s="1"/>
  <c r="J5" i="91"/>
  <c r="B29" i="91"/>
  <c r="J7" i="91"/>
  <c r="J6" i="91"/>
  <c r="R77" i="90"/>
  <c r="V66" i="90"/>
  <c r="R66" i="90"/>
  <c r="T59" i="90"/>
  <c r="T58" i="90"/>
  <c r="T57" i="90"/>
  <c r="V54" i="90"/>
  <c r="R54" i="90"/>
  <c r="Z47" i="90"/>
  <c r="Y47" i="90"/>
  <c r="T47" i="90"/>
  <c r="Z46" i="90"/>
  <c r="Y46" i="90"/>
  <c r="T46" i="90"/>
  <c r="Z45" i="90"/>
  <c r="Y45" i="90"/>
  <c r="T45" i="90"/>
  <c r="Z44" i="90"/>
  <c r="Y44" i="90"/>
  <c r="T44" i="90"/>
  <c r="R35" i="90"/>
  <c r="V35" i="90"/>
  <c r="O29" i="90"/>
  <c r="R29" i="90" s="1"/>
  <c r="N29" i="90"/>
  <c r="O28" i="90"/>
  <c r="Q28" i="90" s="1"/>
  <c r="N28" i="90"/>
  <c r="V24" i="90"/>
  <c r="O24" i="90"/>
  <c r="R24" i="90" s="1"/>
  <c r="N24" i="90"/>
  <c r="V23" i="90"/>
  <c r="O23" i="90"/>
  <c r="R23" i="90" s="1"/>
  <c r="N23" i="90"/>
  <c r="V22" i="90"/>
  <c r="O22" i="90"/>
  <c r="N22" i="90"/>
  <c r="V21" i="90"/>
  <c r="O21" i="90"/>
  <c r="N21" i="90"/>
  <c r="V20" i="90"/>
  <c r="O20" i="90"/>
  <c r="R20" i="90" s="1"/>
  <c r="N20" i="90"/>
  <c r="V19" i="90"/>
  <c r="O19" i="90"/>
  <c r="R19" i="90" s="1"/>
  <c r="N19" i="90"/>
  <c r="V18" i="90"/>
  <c r="O14" i="90"/>
  <c r="Q14" i="90" s="1"/>
  <c r="N14" i="90"/>
  <c r="O13" i="90"/>
  <c r="R13" i="90" s="1"/>
  <c r="N13" i="90"/>
  <c r="O12" i="90"/>
  <c r="Q12" i="90" s="1"/>
  <c r="N12" i="90"/>
  <c r="B2" i="90"/>
  <c r="Q21" i="90" l="1"/>
  <c r="R21" i="90"/>
  <c r="Q22" i="90"/>
  <c r="R22" i="90"/>
  <c r="N69" i="93"/>
  <c r="N70" i="93" s="1"/>
  <c r="R80" i="93"/>
  <c r="R78" i="95"/>
  <c r="R48" i="90"/>
  <c r="R78" i="96"/>
  <c r="T48" i="90"/>
  <c r="V25" i="90"/>
  <c r="V78" i="90" s="1"/>
  <c r="Q13" i="90"/>
  <c r="Q15" i="90" s="1"/>
  <c r="R38" i="90" s="1"/>
  <c r="R28" i="90"/>
  <c r="R30" i="90" s="1"/>
  <c r="T60" i="90"/>
  <c r="Q19" i="90"/>
  <c r="R60" i="90"/>
  <c r="J53" i="91"/>
  <c r="J46" i="99" s="1"/>
  <c r="J47" i="99" s="1"/>
  <c r="Q23" i="90"/>
  <c r="R12" i="90"/>
  <c r="R14" i="90"/>
  <c r="Q20" i="90"/>
  <c r="Q29" i="90"/>
  <c r="Q30" i="90" s="1"/>
  <c r="R40" i="90" s="1"/>
  <c r="Q24" i="90"/>
  <c r="J7" i="78"/>
  <c r="J6" i="78"/>
  <c r="I16" i="107" l="1"/>
  <c r="F6" i="107" s="1"/>
  <c r="I16" i="108"/>
  <c r="F6" i="108" s="1"/>
  <c r="Q25" i="90"/>
  <c r="R39" i="90" s="1"/>
  <c r="R15" i="90"/>
  <c r="T15" i="90" s="1"/>
  <c r="R25" i="90"/>
  <c r="J8" i="97"/>
  <c r="J8" i="91"/>
  <c r="T30" i="90"/>
  <c r="V65" i="87"/>
  <c r="J109" i="99" s="1"/>
  <c r="V53" i="87"/>
  <c r="J107" i="99" s="1"/>
  <c r="T25" i="90" l="1"/>
  <c r="V34" i="87"/>
  <c r="J104" i="99" s="1"/>
  <c r="R41" i="90"/>
  <c r="N69" i="90" s="1"/>
  <c r="N70" i="90" s="1"/>
  <c r="J41" i="97"/>
  <c r="J41" i="91"/>
  <c r="J43" i="97"/>
  <c r="J43" i="91"/>
  <c r="V23" i="87"/>
  <c r="V22" i="87"/>
  <c r="V21" i="87"/>
  <c r="V20" i="87"/>
  <c r="V19" i="87"/>
  <c r="V18" i="87"/>
  <c r="V17" i="87"/>
  <c r="Y46" i="87"/>
  <c r="Y45" i="87"/>
  <c r="Y44" i="87"/>
  <c r="R79" i="87"/>
  <c r="R65" i="87"/>
  <c r="T58" i="87"/>
  <c r="J40" i="99"/>
  <c r="T57" i="87"/>
  <c r="T56" i="87"/>
  <c r="R53" i="87"/>
  <c r="Z46" i="87"/>
  <c r="T46" i="87"/>
  <c r="E91" i="87"/>
  <c r="F91" i="87" s="1"/>
  <c r="Z45" i="87"/>
  <c r="Z44" i="87"/>
  <c r="Z43" i="87"/>
  <c r="T43" i="87"/>
  <c r="R34" i="87"/>
  <c r="J28" i="78" s="1"/>
  <c r="O28" i="87"/>
  <c r="R28" i="87" s="1"/>
  <c r="N28" i="87"/>
  <c r="O27" i="87"/>
  <c r="R27" i="87" s="1"/>
  <c r="N27" i="87"/>
  <c r="O23" i="87"/>
  <c r="R23" i="87" s="1"/>
  <c r="N23" i="87"/>
  <c r="O22" i="87"/>
  <c r="N22" i="87"/>
  <c r="O21" i="87"/>
  <c r="R21" i="87" s="1"/>
  <c r="N21" i="87"/>
  <c r="O20" i="87"/>
  <c r="R20" i="87" s="1"/>
  <c r="N20" i="87"/>
  <c r="O19" i="87"/>
  <c r="R19" i="87" s="1"/>
  <c r="N19" i="87"/>
  <c r="O18" i="87"/>
  <c r="R18" i="87" s="1"/>
  <c r="N18" i="87"/>
  <c r="O17" i="87"/>
  <c r="R17" i="87" s="1"/>
  <c r="N17" i="87"/>
  <c r="O13" i="87"/>
  <c r="Q13" i="87" s="1"/>
  <c r="N13" i="87"/>
  <c r="O12" i="87"/>
  <c r="R12" i="87" s="1"/>
  <c r="N12" i="87"/>
  <c r="O11" i="87"/>
  <c r="R11" i="87" s="1"/>
  <c r="N11" i="87"/>
  <c r="D5" i="87"/>
  <c r="B2" i="87"/>
  <c r="J37" i="99" l="1"/>
  <c r="J31" i="78"/>
  <c r="J43" i="99"/>
  <c r="J42" i="78"/>
  <c r="J33" i="78"/>
  <c r="J44" i="78"/>
  <c r="J35" i="78"/>
  <c r="Q22" i="87"/>
  <c r="R22" i="87"/>
  <c r="F92" i="87"/>
  <c r="J49" i="99"/>
  <c r="J62" i="97"/>
  <c r="F87" i="87"/>
  <c r="G71" i="87" s="1"/>
  <c r="J28" i="99"/>
  <c r="T44" i="87"/>
  <c r="E89" i="87"/>
  <c r="F89" i="87" s="1"/>
  <c r="T45" i="87"/>
  <c r="E90" i="87"/>
  <c r="F90" i="87" s="1"/>
  <c r="J40" i="97"/>
  <c r="R78" i="90"/>
  <c r="J35" i="97"/>
  <c r="J26" i="97"/>
  <c r="J26" i="91"/>
  <c r="J35" i="91"/>
  <c r="J28" i="97"/>
  <c r="J37" i="97"/>
  <c r="J28" i="91"/>
  <c r="J37" i="91"/>
  <c r="J21" i="97"/>
  <c r="J21" i="91"/>
  <c r="J24" i="97"/>
  <c r="J24" i="91"/>
  <c r="V24" i="87"/>
  <c r="R59" i="87"/>
  <c r="J32" i="78" s="1"/>
  <c r="R13" i="87"/>
  <c r="R14" i="87" s="1"/>
  <c r="J25" i="78" s="1"/>
  <c r="Q11" i="87"/>
  <c r="Q28" i="87"/>
  <c r="T59" i="87"/>
  <c r="J45" i="78" s="1"/>
  <c r="R29" i="87"/>
  <c r="J27" i="78" s="1"/>
  <c r="Q18" i="87"/>
  <c r="Q12" i="87"/>
  <c r="R24" i="87"/>
  <c r="J26" i="78" s="1"/>
  <c r="Q27" i="87"/>
  <c r="Q17" i="87"/>
  <c r="Q19" i="87"/>
  <c r="Q21" i="87"/>
  <c r="Q23" i="87"/>
  <c r="Q20" i="87"/>
  <c r="R47" i="87"/>
  <c r="J30" i="78" s="1"/>
  <c r="R79" i="84"/>
  <c r="T58" i="84"/>
  <c r="T57" i="84"/>
  <c r="T56" i="84"/>
  <c r="R53" i="84"/>
  <c r="U46" i="84"/>
  <c r="T46" i="84"/>
  <c r="U45" i="84"/>
  <c r="T45" i="84"/>
  <c r="U44" i="84"/>
  <c r="T44" i="84"/>
  <c r="U43" i="84"/>
  <c r="T43" i="84"/>
  <c r="R34" i="84"/>
  <c r="O28" i="84"/>
  <c r="Q28" i="84" s="1"/>
  <c r="N28" i="84"/>
  <c r="O27" i="84"/>
  <c r="R27" i="84" s="1"/>
  <c r="O23" i="84"/>
  <c r="N23" i="84"/>
  <c r="O22" i="84"/>
  <c r="R22" i="84" s="1"/>
  <c r="N22" i="84"/>
  <c r="O21" i="84"/>
  <c r="N21" i="84"/>
  <c r="O20" i="84"/>
  <c r="R20" i="84" s="1"/>
  <c r="N20" i="84"/>
  <c r="O19" i="84"/>
  <c r="N19" i="84"/>
  <c r="O18" i="84"/>
  <c r="R18" i="84" s="1"/>
  <c r="N18" i="84"/>
  <c r="O17" i="84"/>
  <c r="Q17" i="84" s="1"/>
  <c r="N17" i="84"/>
  <c r="O13" i="84"/>
  <c r="R13" i="84" s="1"/>
  <c r="O12" i="84"/>
  <c r="R12" i="84" s="1"/>
  <c r="O11" i="84"/>
  <c r="R11" i="84" s="1"/>
  <c r="F89" i="84" l="1"/>
  <c r="T47" i="87"/>
  <c r="J50" i="78"/>
  <c r="F94" i="84"/>
  <c r="G73" i="84" s="1"/>
  <c r="J34" i="99"/>
  <c r="Q19" i="84"/>
  <c r="R19" i="84"/>
  <c r="Q23" i="84"/>
  <c r="R23" i="84"/>
  <c r="Q21" i="84"/>
  <c r="R21" i="84"/>
  <c r="J102" i="99"/>
  <c r="J112" i="99" s="1"/>
  <c r="V80" i="87"/>
  <c r="J61" i="97" s="1"/>
  <c r="J63" i="97" s="1"/>
  <c r="J63" i="91"/>
  <c r="F93" i="87"/>
  <c r="D10" i="101" s="1"/>
  <c r="D12" i="101" s="1"/>
  <c r="D13" i="101" s="1"/>
  <c r="J49" i="97" s="1"/>
  <c r="G72" i="87"/>
  <c r="J22" i="99"/>
  <c r="J19" i="91"/>
  <c r="J18" i="91"/>
  <c r="J19" i="99"/>
  <c r="J25" i="99"/>
  <c r="J20" i="91"/>
  <c r="J40" i="91"/>
  <c r="J39" i="97"/>
  <c r="J39" i="99"/>
  <c r="J41" i="99" s="1"/>
  <c r="Q14" i="87"/>
  <c r="R37" i="87" s="1"/>
  <c r="J19" i="97"/>
  <c r="J25" i="97"/>
  <c r="J25" i="91"/>
  <c r="J23" i="97"/>
  <c r="J23" i="91"/>
  <c r="T59" i="84"/>
  <c r="J51" i="78" s="1"/>
  <c r="J38" i="97"/>
  <c r="J38" i="91"/>
  <c r="J20" i="97"/>
  <c r="J18" i="97"/>
  <c r="Q29" i="87"/>
  <c r="R39" i="87" s="1"/>
  <c r="Q24" i="87"/>
  <c r="R38" i="87" s="1"/>
  <c r="R28" i="84"/>
  <c r="R29" i="84" s="1"/>
  <c r="Q11" i="84"/>
  <c r="T47" i="84"/>
  <c r="R14" i="84"/>
  <c r="R59" i="84"/>
  <c r="Q13" i="84"/>
  <c r="R47" i="84"/>
  <c r="Q20" i="84"/>
  <c r="R17" i="84"/>
  <c r="Q18" i="84"/>
  <c r="Q22" i="84"/>
  <c r="Q12" i="84"/>
  <c r="Q27" i="84"/>
  <c r="Q29" i="84" s="1"/>
  <c r="R39" i="84" s="1"/>
  <c r="F95" i="84" l="1"/>
  <c r="J33" i="99"/>
  <c r="J35" i="99" s="1"/>
  <c r="I12" i="107" s="1"/>
  <c r="I14" i="107"/>
  <c r="I14" i="108"/>
  <c r="J39" i="91"/>
  <c r="T29" i="84"/>
  <c r="J47" i="78" s="1"/>
  <c r="T14" i="87"/>
  <c r="Q14" i="84"/>
  <c r="R37" i="84" s="1"/>
  <c r="U81" i="84"/>
  <c r="J44" i="97"/>
  <c r="J44" i="91"/>
  <c r="R40" i="87"/>
  <c r="T29" i="87"/>
  <c r="J41" i="78" s="1"/>
  <c r="T24" i="87"/>
  <c r="R24" i="84"/>
  <c r="Q24" i="84"/>
  <c r="R38" i="84" s="1"/>
  <c r="A1" i="79"/>
  <c r="J19" i="78"/>
  <c r="K103" i="79"/>
  <c r="I103" i="79"/>
  <c r="K102" i="79"/>
  <c r="I102" i="79"/>
  <c r="K101" i="79"/>
  <c r="I101" i="79"/>
  <c r="K100" i="79"/>
  <c r="I100" i="79"/>
  <c r="K99" i="79"/>
  <c r="I99" i="79"/>
  <c r="K98" i="79"/>
  <c r="I98" i="79"/>
  <c r="K97" i="79"/>
  <c r="I97" i="79"/>
  <c r="K96" i="79"/>
  <c r="I96" i="79"/>
  <c r="K95" i="79"/>
  <c r="I95" i="79"/>
  <c r="K94" i="79"/>
  <c r="I94" i="79"/>
  <c r="K93" i="79"/>
  <c r="I93" i="79"/>
  <c r="K92" i="79"/>
  <c r="I92" i="79"/>
  <c r="K91" i="79"/>
  <c r="I91" i="79"/>
  <c r="K90" i="79"/>
  <c r="I90" i="79"/>
  <c r="K89" i="79"/>
  <c r="I89" i="79"/>
  <c r="K88" i="79"/>
  <c r="I88" i="79"/>
  <c r="K87" i="79"/>
  <c r="I87" i="79"/>
  <c r="K86" i="79"/>
  <c r="I86" i="79"/>
  <c r="K85" i="79"/>
  <c r="I85" i="79"/>
  <c r="K84" i="79"/>
  <c r="I84" i="79"/>
  <c r="K83" i="79"/>
  <c r="I83" i="79"/>
  <c r="K82" i="79"/>
  <c r="I82" i="79"/>
  <c r="K81" i="79"/>
  <c r="I81" i="79"/>
  <c r="K80" i="79"/>
  <c r="I80" i="79"/>
  <c r="K79" i="79"/>
  <c r="I79" i="79"/>
  <c r="K78" i="79"/>
  <c r="I78" i="79"/>
  <c r="K77" i="79"/>
  <c r="I77" i="79"/>
  <c r="K76" i="79"/>
  <c r="I76" i="79"/>
  <c r="K75" i="79"/>
  <c r="I75" i="79"/>
  <c r="K74" i="79"/>
  <c r="I74" i="79"/>
  <c r="K73" i="79"/>
  <c r="I73" i="79"/>
  <c r="K72" i="79"/>
  <c r="I72" i="79"/>
  <c r="K71" i="79"/>
  <c r="I71" i="79"/>
  <c r="K70" i="79"/>
  <c r="I70" i="79"/>
  <c r="K69" i="79"/>
  <c r="I69" i="79"/>
  <c r="K68" i="79"/>
  <c r="I68" i="79"/>
  <c r="K67" i="79"/>
  <c r="I67" i="79"/>
  <c r="K66" i="79"/>
  <c r="I66" i="79"/>
  <c r="K65" i="79"/>
  <c r="I65" i="79"/>
  <c r="K64" i="79"/>
  <c r="I64" i="79"/>
  <c r="K63" i="79"/>
  <c r="I63" i="79"/>
  <c r="K62" i="79"/>
  <c r="I62" i="79"/>
  <c r="K61" i="79"/>
  <c r="I61" i="79"/>
  <c r="K60" i="79"/>
  <c r="I60" i="79"/>
  <c r="K59" i="79"/>
  <c r="I59" i="79"/>
  <c r="K58" i="79"/>
  <c r="I58" i="79"/>
  <c r="K57" i="79"/>
  <c r="I57" i="79"/>
  <c r="K56" i="79"/>
  <c r="I56" i="79"/>
  <c r="K55" i="79"/>
  <c r="I55" i="79"/>
  <c r="K54" i="79"/>
  <c r="I54" i="79"/>
  <c r="K53" i="79"/>
  <c r="I53" i="79"/>
  <c r="K52" i="79"/>
  <c r="I52" i="79"/>
  <c r="K51" i="79"/>
  <c r="I51" i="79"/>
  <c r="K50" i="79"/>
  <c r="I50" i="79"/>
  <c r="K49" i="79"/>
  <c r="I49" i="79"/>
  <c r="K48" i="79"/>
  <c r="I48" i="79"/>
  <c r="K47" i="79"/>
  <c r="I47" i="79"/>
  <c r="K46" i="79"/>
  <c r="I46" i="79"/>
  <c r="K45" i="79"/>
  <c r="I45" i="79"/>
  <c r="K44" i="79"/>
  <c r="I44" i="79"/>
  <c r="K43" i="79"/>
  <c r="I43" i="79"/>
  <c r="K42" i="79"/>
  <c r="I42" i="79"/>
  <c r="K41" i="79"/>
  <c r="I41" i="79"/>
  <c r="K40" i="79"/>
  <c r="I40" i="79"/>
  <c r="K39" i="79"/>
  <c r="I39" i="79"/>
  <c r="K38" i="79"/>
  <c r="I38" i="79"/>
  <c r="K37" i="79"/>
  <c r="I37" i="79"/>
  <c r="K36" i="79"/>
  <c r="I36" i="79"/>
  <c r="K35" i="79"/>
  <c r="I35" i="79"/>
  <c r="K34" i="79"/>
  <c r="I34" i="79"/>
  <c r="K33" i="79"/>
  <c r="I33" i="79"/>
  <c r="K32" i="79"/>
  <c r="I32" i="79"/>
  <c r="K31" i="79"/>
  <c r="I31" i="79"/>
  <c r="K30" i="79"/>
  <c r="I30" i="79"/>
  <c r="K29" i="79"/>
  <c r="I29" i="79"/>
  <c r="K28" i="79"/>
  <c r="I28" i="79"/>
  <c r="K27" i="79"/>
  <c r="I27" i="79"/>
  <c r="K26" i="79"/>
  <c r="I26" i="79"/>
  <c r="K25" i="79"/>
  <c r="I25" i="79"/>
  <c r="K24" i="79"/>
  <c r="I24" i="79"/>
  <c r="K23" i="79"/>
  <c r="I23" i="79"/>
  <c r="K22" i="79"/>
  <c r="I22" i="79"/>
  <c r="K21" i="79"/>
  <c r="I21" i="79"/>
  <c r="K20" i="79"/>
  <c r="I20" i="79"/>
  <c r="K19" i="79"/>
  <c r="I19" i="79"/>
  <c r="K18" i="79"/>
  <c r="I18" i="79"/>
  <c r="K17" i="79"/>
  <c r="I17" i="79"/>
  <c r="K16" i="79"/>
  <c r="I16" i="79"/>
  <c r="K15" i="79"/>
  <c r="I15" i="79"/>
  <c r="K14" i="79"/>
  <c r="I14" i="79"/>
  <c r="K13" i="79"/>
  <c r="I13" i="79"/>
  <c r="K12" i="79"/>
  <c r="I12" i="79"/>
  <c r="K11" i="79"/>
  <c r="J18" i="78" s="1"/>
  <c r="I11" i="79"/>
  <c r="K10" i="79"/>
  <c r="I10" i="79"/>
  <c r="K9" i="79"/>
  <c r="I9" i="79"/>
  <c r="K8" i="79"/>
  <c r="I8" i="79"/>
  <c r="K7" i="79"/>
  <c r="I7" i="79"/>
  <c r="K6" i="79"/>
  <c r="I6" i="79"/>
  <c r="K5" i="79"/>
  <c r="I5" i="79"/>
  <c r="J29" i="78" l="1"/>
  <c r="N71" i="87"/>
  <c r="D10" i="47" s="1"/>
  <c r="J33" i="97"/>
  <c r="J40" i="78"/>
  <c r="J20" i="78"/>
  <c r="J21" i="78" s="1"/>
  <c r="I12" i="108"/>
  <c r="J27" i="99"/>
  <c r="J29" i="99" s="1"/>
  <c r="R80" i="87"/>
  <c r="J31" i="99"/>
  <c r="J33" i="91"/>
  <c r="R40" i="84"/>
  <c r="N71" i="84" s="1"/>
  <c r="T24" i="84"/>
  <c r="J22" i="91"/>
  <c r="J22" i="97"/>
  <c r="T14" i="84"/>
  <c r="J46" i="78" s="1"/>
  <c r="J48" i="99"/>
  <c r="J50" i="99" s="1"/>
  <c r="I12" i="78"/>
  <c r="I12" i="99"/>
  <c r="I12" i="97"/>
  <c r="I12" i="91"/>
  <c r="J36" i="99"/>
  <c r="J38" i="99" s="1"/>
  <c r="I11" i="78"/>
  <c r="I11" i="99"/>
  <c r="I11" i="97"/>
  <c r="I11" i="91"/>
  <c r="J42" i="99"/>
  <c r="J44" i="99" s="1"/>
  <c r="J34" i="97"/>
  <c r="J45" i="97" s="1"/>
  <c r="J34" i="91"/>
  <c r="K4" i="79"/>
  <c r="N70" i="87" l="1"/>
  <c r="J64" i="78"/>
  <c r="J36" i="78"/>
  <c r="J29" i="91"/>
  <c r="J30" i="91" s="1"/>
  <c r="C19" i="81"/>
  <c r="C21" i="81" s="1"/>
  <c r="R80" i="84"/>
  <c r="N69" i="84"/>
  <c r="D10" i="111" s="1"/>
  <c r="I10" i="107"/>
  <c r="I10" i="108"/>
  <c r="I13" i="107"/>
  <c r="I13" i="108"/>
  <c r="I17" i="107"/>
  <c r="I17" i="108"/>
  <c r="I15" i="107"/>
  <c r="I15" i="108"/>
  <c r="J29" i="97"/>
  <c r="J30" i="97" s="1"/>
  <c r="I13" i="91"/>
  <c r="I13" i="97"/>
  <c r="I13" i="78"/>
  <c r="J45" i="91"/>
  <c r="J85" i="99" s="1"/>
  <c r="J11" i="78"/>
  <c r="J11" i="99"/>
  <c r="J11" i="97"/>
  <c r="J11" i="91"/>
  <c r="I13" i="99"/>
  <c r="J24" i="99"/>
  <c r="J26" i="99" s="1"/>
  <c r="J12" i="78"/>
  <c r="J22" i="78" s="1"/>
  <c r="J12" i="99"/>
  <c r="J12" i="97"/>
  <c r="J12" i="91"/>
  <c r="J21" i="99"/>
  <c r="J23" i="99" s="1"/>
  <c r="J18" i="99"/>
  <c r="J20" i="99" s="1"/>
  <c r="I8" i="107" l="1"/>
  <c r="I8" i="108"/>
  <c r="I7" i="107"/>
  <c r="I7" i="108"/>
  <c r="I9" i="107"/>
  <c r="I9" i="108"/>
  <c r="J46" i="97"/>
  <c r="J68" i="99"/>
  <c r="J69" i="99" s="1"/>
  <c r="J13" i="78"/>
  <c r="J14" i="78" s="1"/>
  <c r="J46" i="91"/>
  <c r="J13" i="91"/>
  <c r="J14" i="91" s="1"/>
  <c r="J56" i="97"/>
  <c r="J56" i="91"/>
  <c r="J96" i="99" s="1"/>
  <c r="J13" i="97"/>
  <c r="J15" i="97" s="1"/>
  <c r="J13" i="99"/>
  <c r="J52" i="78"/>
  <c r="J84" i="99" s="1"/>
  <c r="J86" i="99" s="1"/>
  <c r="J15" i="91" l="1"/>
  <c r="J14" i="97"/>
  <c r="J30" i="99"/>
  <c r="J32" i="99" s="1"/>
  <c r="J14" i="99"/>
  <c r="D12" i="111" l="1"/>
  <c r="D13" i="111" s="1"/>
  <c r="N73" i="84" s="1"/>
  <c r="I11" i="107"/>
  <c r="I18" i="107" s="1"/>
  <c r="D45" i="107" s="1"/>
  <c r="D46" i="107" s="1"/>
  <c r="I11" i="108"/>
  <c r="I18" i="108" s="1"/>
  <c r="D27" i="108" s="1"/>
  <c r="D28" i="108" s="1"/>
  <c r="J53" i="78"/>
  <c r="J51" i="99"/>
  <c r="J53" i="99" s="1"/>
  <c r="J57" i="97"/>
  <c r="J58" i="97" s="1"/>
  <c r="J57" i="91"/>
  <c r="J58" i="91" s="1"/>
  <c r="J65" i="78"/>
  <c r="D12" i="112" l="1"/>
  <c r="D13" i="112" s="1"/>
  <c r="N73" i="115" s="1"/>
  <c r="C12" i="47"/>
  <c r="C13" i="47" s="1"/>
  <c r="D12" i="47"/>
  <c r="D13" i="47" s="1"/>
  <c r="C21" i="47"/>
  <c r="C22" i="47" s="1"/>
  <c r="D21" i="47"/>
  <c r="D22" i="47" s="1"/>
  <c r="N73" i="87" l="1"/>
  <c r="N72" i="115"/>
  <c r="N72" i="116"/>
  <c r="N72" i="84"/>
  <c r="J56" i="78"/>
  <c r="J90" i="99" s="1"/>
  <c r="J93" i="99" s="1"/>
  <c r="N71" i="96"/>
  <c r="N71" i="95"/>
  <c r="N71" i="90"/>
  <c r="J8" i="78"/>
  <c r="J5" i="99" l="1"/>
  <c r="J54" i="99" s="1"/>
  <c r="D10" i="100"/>
  <c r="D12" i="100" s="1"/>
  <c r="D13" i="100" s="1"/>
  <c r="J89" i="99" s="1"/>
  <c r="J5" i="78"/>
  <c r="J15" i="78" s="1"/>
  <c r="J37" i="78" l="1"/>
  <c r="J97" i="99"/>
  <c r="J98" i="99" s="1"/>
  <c r="J15"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rfenton</author>
  </authors>
  <commentList>
    <comment ref="A3" authorId="0" shapeId="0" xr:uid="{00000000-0006-0000-0100-000001000000}">
      <text>
        <r>
          <rPr>
            <b/>
            <sz val="9"/>
            <color indexed="81"/>
            <rFont val="Tahoma"/>
            <family val="2"/>
          </rPr>
          <t>This code is preassigned. Refer to these codes when drafting the budget narrative.</t>
        </r>
      </text>
    </comment>
    <comment ref="C3" authorId="0" shapeId="0" xr:uid="{00000000-0006-0000-0100-000002000000}">
      <text>
        <r>
          <rPr>
            <b/>
            <sz val="9"/>
            <color indexed="81"/>
            <rFont val="Tahoma"/>
            <family val="2"/>
          </rPr>
          <t>What is the number of students this class will enroll at any given time?</t>
        </r>
      </text>
    </comment>
    <comment ref="F3" authorId="1" shapeId="0" xr:uid="{00000000-0006-0000-0100-000003000000}">
      <text>
        <r>
          <rPr>
            <b/>
            <sz val="9"/>
            <color indexed="81"/>
            <rFont val="Tahoma"/>
            <family val="2"/>
          </rPr>
          <t>Enter information about the class that is unique, innovative or out of the ordinary. For example: 
"A3 has 0 seats because the same students will be in this class as in A2."</t>
        </r>
      </text>
    </comment>
    <comment ref="J3" authorId="1" shapeId="0" xr:uid="{00000000-0006-0000-0100-000004000000}">
      <text>
        <r>
          <rPr>
            <b/>
            <sz val="9"/>
            <color indexed="81"/>
            <rFont val="Tahoma"/>
            <family val="2"/>
          </rPr>
          <t xml:space="preserve">Enter the approved cost per student seat for this class.  
If you entered "0" for number of seats, also enter "0" for cost/seat.
</t>
        </r>
        <r>
          <rPr>
            <sz val="9"/>
            <color indexed="81"/>
            <rFont val="Tahoma"/>
            <family val="2"/>
          </rPr>
          <t xml:space="preserve">
</t>
        </r>
      </text>
    </comment>
    <comment ref="K3" authorId="1" shapeId="0" xr:uid="{00000000-0006-0000-0100-000005000000}">
      <text>
        <r>
          <rPr>
            <b/>
            <sz val="9"/>
            <color indexed="81"/>
            <rFont val="Tahoma"/>
            <family val="2"/>
          </rPr>
          <t xml:space="preserve">Cost of Class=# of seats x Cost per seat.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53" authorId="0" shapeId="0" xr:uid="{00000000-0006-0000-0600-000001000000}">
      <text>
        <r>
          <rPr>
            <b/>
            <sz val="9"/>
            <color indexed="81"/>
            <rFont val="Tahoma"/>
            <family val="2"/>
          </rPr>
          <t>If above 25%, you must reduce the costs on line items 1, 3, 9 and/or 10.</t>
        </r>
        <r>
          <rPr>
            <sz val="9"/>
            <color indexed="81"/>
            <rFont val="Tahoma"/>
            <family val="2"/>
          </rPr>
          <t xml:space="preserve">
</t>
        </r>
      </text>
    </comment>
    <comment ref="J65" authorId="0" shapeId="0" xr:uid="{00000000-0006-0000-0600-000002000000}">
      <text>
        <r>
          <rPr>
            <b/>
            <sz val="9"/>
            <color indexed="81"/>
            <rFont val="Tahoma"/>
            <family val="2"/>
          </rPr>
          <t>If lower than 20%, more matching funds are required.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46" authorId="0" shapeId="0" xr:uid="{00000000-0006-0000-0900-000001000000}">
      <text>
        <r>
          <rPr>
            <b/>
            <sz val="9"/>
            <color indexed="81"/>
            <rFont val="Tahoma"/>
            <family val="2"/>
          </rPr>
          <t>If above 25%, you must reduce the costs on line items 1, 3, 9 and/or 10.</t>
        </r>
        <r>
          <rPr>
            <sz val="9"/>
            <color indexed="81"/>
            <rFont val="Tahoma"/>
            <family val="2"/>
          </rPr>
          <t xml:space="preserve">
</t>
        </r>
      </text>
    </comment>
    <comment ref="J58" authorId="0" shapeId="0" xr:uid="{00000000-0006-0000-0900-000002000000}">
      <text>
        <r>
          <rPr>
            <b/>
            <sz val="9"/>
            <color indexed="81"/>
            <rFont val="Tahoma"/>
            <family val="2"/>
          </rPr>
          <t>If lower than 20%, more matching funds are required.</t>
        </r>
        <r>
          <rPr>
            <sz val="9"/>
            <color indexed="81"/>
            <rFont val="Tahoma"/>
            <family val="2"/>
          </rPr>
          <t xml:space="preserve">
</t>
        </r>
      </text>
    </comment>
    <comment ref="J63" authorId="0" shapeId="0" xr:uid="{00000000-0006-0000-0900-000003000000}">
      <text>
        <r>
          <rPr>
            <b/>
            <sz val="9"/>
            <color indexed="81"/>
            <rFont val="Tahoma"/>
            <family val="2"/>
          </rPr>
          <t>If lower than 20%, more matching funds are required.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46" authorId="0" shapeId="0" xr:uid="{00000000-0006-0000-0E00-000001000000}">
      <text>
        <r>
          <rPr>
            <b/>
            <sz val="9"/>
            <color indexed="81"/>
            <rFont val="Tahoma"/>
            <family val="2"/>
          </rPr>
          <t>If above 25%, you must reduce the costs on line items 1, 3, 9 and/or 10.</t>
        </r>
        <r>
          <rPr>
            <sz val="9"/>
            <color indexed="81"/>
            <rFont val="Tahoma"/>
            <family val="2"/>
          </rPr>
          <t xml:space="preserve">
</t>
        </r>
      </text>
    </comment>
    <comment ref="J58" authorId="0" shapeId="0" xr:uid="{00000000-0006-0000-0E00-000002000000}">
      <text>
        <r>
          <rPr>
            <b/>
            <sz val="9"/>
            <color indexed="81"/>
            <rFont val="Tahoma"/>
            <family val="2"/>
          </rPr>
          <t>If lower than 20%, more matching funds are required.</t>
        </r>
        <r>
          <rPr>
            <sz val="9"/>
            <color indexed="81"/>
            <rFont val="Tahoma"/>
            <family val="2"/>
          </rPr>
          <t xml:space="preserve">
</t>
        </r>
      </text>
    </comment>
    <comment ref="J63" authorId="0" shapeId="0" xr:uid="{00000000-0006-0000-0E00-000003000000}">
      <text>
        <r>
          <rPr>
            <b/>
            <sz val="9"/>
            <color indexed="81"/>
            <rFont val="Tahoma"/>
            <family val="2"/>
          </rPr>
          <t>If lower than 20%, more matching funds are required.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86" authorId="0" shapeId="0" xr:uid="{00000000-0006-0000-0F00-000001000000}">
      <text>
        <r>
          <rPr>
            <b/>
            <sz val="9"/>
            <color indexed="81"/>
            <rFont val="Tahoma"/>
            <family val="2"/>
          </rPr>
          <t>If above 25%, you must reduce the costs on line items 1, 3, 9 and/or 10.</t>
        </r>
        <r>
          <rPr>
            <sz val="9"/>
            <color indexed="81"/>
            <rFont val="Tahoma"/>
            <family val="2"/>
          </rPr>
          <t xml:space="preserve">
</t>
        </r>
      </text>
    </comment>
    <comment ref="J98" authorId="0" shapeId="0" xr:uid="{00000000-0006-0000-0F00-000002000000}">
      <text>
        <r>
          <rPr>
            <b/>
            <sz val="9"/>
            <color indexed="81"/>
            <rFont val="Tahoma"/>
            <family val="2"/>
          </rPr>
          <t>If lower than 20%, more matching funds are required.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0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000-000002000000}">
      <text>
        <r>
          <rPr>
            <b/>
            <sz val="9"/>
            <color indexed="81"/>
            <rFont val="Tahoma"/>
            <family val="2"/>
          </rPr>
          <t>(DOE):</t>
        </r>
        <r>
          <rPr>
            <sz val="9"/>
            <color indexed="81"/>
            <rFont val="Tahoma"/>
            <family val="2"/>
          </rPr>
          <t xml:space="preserve">
Live link! Click here for indirect rates.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11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11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<sst xmlns="http://schemas.openxmlformats.org/spreadsheetml/2006/main" count="1731" uniqueCount="452">
  <si>
    <t>Class Focus</t>
  </si>
  <si>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</si>
  <si>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</si>
  <si>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</si>
  <si>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</si>
  <si>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</si>
  <si>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</si>
  <si>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</si>
  <si>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</si>
  <si>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</si>
  <si>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</si>
  <si>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</si>
  <si>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</si>
  <si>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</si>
  <si>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</si>
  <si>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</si>
  <si>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</si>
  <si>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</si>
  <si>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</si>
  <si>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</si>
  <si>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</si>
  <si>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</si>
  <si>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</si>
  <si>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</si>
  <si>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</si>
  <si>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</si>
  <si>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</si>
  <si>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</si>
  <si>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</si>
  <si>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</si>
  <si>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</si>
  <si>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</si>
  <si>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</si>
  <si>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</si>
  <si>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</si>
  <si>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</si>
  <si>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</si>
  <si>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</si>
  <si>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Hours Per Week</t>
  </si>
  <si>
    <t>Family Literacy</t>
  </si>
  <si>
    <t>Weeks Per Year</t>
  </si>
  <si>
    <t>Hours Per Year</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</si>
  <si>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</si>
  <si>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</si>
  <si>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</si>
  <si>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</si>
  <si>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</si>
  <si>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</si>
  <si>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</si>
  <si>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</si>
  <si>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</si>
  <si>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</si>
  <si>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</si>
  <si>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</si>
  <si>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</si>
  <si>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</si>
  <si>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</si>
  <si>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</si>
  <si>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</si>
  <si>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</si>
  <si>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</si>
  <si>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</si>
  <si>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</si>
  <si>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</si>
  <si>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</si>
  <si>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</si>
  <si>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</si>
  <si>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</si>
  <si>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</si>
  <si>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</si>
  <si>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</si>
  <si>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</si>
  <si>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</si>
  <si>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</si>
  <si>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</si>
  <si>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</si>
  <si>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</si>
  <si>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</si>
  <si>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</si>
  <si>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</si>
  <si>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</si>
  <si>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</si>
  <si>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</si>
  <si>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</si>
  <si>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</si>
  <si>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</si>
  <si>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</si>
  <si>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</si>
  <si>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</si>
  <si>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</si>
  <si>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</si>
  <si>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</si>
  <si>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</si>
  <si>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</si>
  <si>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</si>
  <si>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</si>
  <si>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</si>
  <si>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</si>
  <si>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</si>
  <si>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</si>
  <si>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</si>
  <si>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</si>
  <si>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</si>
  <si>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</si>
  <si>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</si>
  <si>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</si>
  <si>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</si>
  <si>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</si>
  <si>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</si>
  <si>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</si>
  <si>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</si>
  <si>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</si>
  <si>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</si>
  <si>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</si>
  <si>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</si>
  <si>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</si>
  <si>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Subject</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</si>
  <si>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</si>
  <si>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</si>
  <si>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</si>
  <si>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</si>
  <si>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</si>
  <si>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</si>
  <si>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Select:</t>
  </si>
  <si>
    <t>Grant Name:</t>
  </si>
  <si>
    <t>Cohort</t>
  </si>
  <si>
    <t>Description</t>
  </si>
  <si>
    <t>CLASS PLAN</t>
  </si>
  <si>
    <t>Total Students:</t>
  </si>
  <si>
    <t>ASE</t>
  </si>
  <si>
    <t>INDIRECT COST</t>
  </si>
  <si>
    <t>Direct Budget Indirect</t>
  </si>
  <si>
    <t>Match Indirect</t>
  </si>
  <si>
    <t>Maximum Amount That Can Be Used for Indirect (from IDC Calculator based on grant request)</t>
  </si>
  <si>
    <t>TOTAL INDIRECT</t>
  </si>
  <si>
    <r>
      <t>MATCH PERCENTAGE</t>
    </r>
    <r>
      <rPr>
        <sz val="12"/>
        <color theme="1"/>
        <rFont val="Calibri"/>
        <family val="2"/>
        <scheme val="minor"/>
      </rPr>
      <t xml:space="preserve"> (must be at least 20% of grant request)</t>
    </r>
  </si>
  <si>
    <t>Maximum amount that can be used for indirect</t>
  </si>
  <si>
    <t>Lines 1 -9 Sub-total</t>
  </si>
  <si>
    <t>Enter approved indirect rate</t>
  </si>
  <si>
    <t>HIDDEN</t>
  </si>
  <si>
    <t>No</t>
  </si>
  <si>
    <t>TOTAL ADMIM PD EXPENSES</t>
  </si>
  <si>
    <t>Rate / Cost</t>
  </si>
  <si>
    <t>Sub Grantee Indirect</t>
  </si>
  <si>
    <t>100% of Sub Grantee Budget Line 3: Support Staff (Fringe Included)</t>
  </si>
  <si>
    <t>100% of Sub Grantee Budget Line 9: Other</t>
  </si>
  <si>
    <t>100% of Sub Grantee Budget  Line 11: Equipment</t>
  </si>
  <si>
    <t xml:space="preserve">100% of Sub Grantee Budget Line 10: Indirect </t>
  </si>
  <si>
    <t>Sub Grantee Admin Budget PD</t>
  </si>
  <si>
    <t>Class Code</t>
  </si>
  <si>
    <t>Cost Per Student Seat</t>
  </si>
  <si>
    <t>Class Cost</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</si>
  <si>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</si>
  <si>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</si>
  <si>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</si>
  <si>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</si>
  <si>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</si>
  <si>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</si>
  <si>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</si>
  <si>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</si>
  <si>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</si>
  <si>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</si>
  <si>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</si>
  <si>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</si>
  <si>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</si>
  <si>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</si>
  <si>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</si>
  <si>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</si>
  <si>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</si>
  <si>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</si>
  <si>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</si>
  <si>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</si>
  <si>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</si>
  <si>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</si>
  <si>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</si>
  <si>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</si>
  <si>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</si>
  <si>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</si>
  <si>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</si>
  <si>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</si>
  <si>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</si>
  <si>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</si>
  <si>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</si>
  <si>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</si>
  <si>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</si>
  <si>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</si>
  <si>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</si>
  <si>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</si>
  <si>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</si>
  <si>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</si>
  <si>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</si>
  <si>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</si>
  <si>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</si>
  <si>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</si>
  <si>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</si>
  <si>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</si>
  <si>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</si>
  <si>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</si>
  <si>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</si>
  <si>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</si>
  <si>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</si>
  <si>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</si>
  <si>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</si>
  <si>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</si>
  <si>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</si>
  <si>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</si>
  <si>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</si>
  <si>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</si>
  <si>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</si>
  <si>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</si>
  <si>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</si>
  <si>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</si>
  <si>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</si>
  <si>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</si>
  <si>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</si>
  <si>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</si>
  <si>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</si>
  <si>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</si>
  <si>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</si>
  <si>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</si>
  <si>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</si>
  <si>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</si>
  <si>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</si>
  <si>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</si>
  <si>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</si>
  <si>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</si>
  <si>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</si>
  <si>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</si>
  <si>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</si>
  <si>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</si>
  <si>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</si>
  <si>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</si>
  <si>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</si>
  <si>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</si>
  <si>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</si>
  <si>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</si>
  <si>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</si>
  <si>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</si>
  <si>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</si>
  <si>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</si>
  <si>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</si>
  <si>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</si>
  <si>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</si>
  <si>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</si>
  <si>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</si>
  <si>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</si>
  <si>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</si>
  <si>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</si>
  <si>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</si>
  <si>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</si>
  <si>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</si>
  <si>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Enter Program Name:</t>
  </si>
  <si>
    <t>Wicked Good CALC</t>
  </si>
  <si>
    <t>Award</t>
  </si>
  <si>
    <t>Line 1 Sub-Total</t>
  </si>
  <si>
    <t>Line 2 Sub-Total</t>
  </si>
  <si>
    <t>ABE</t>
  </si>
  <si>
    <t>SUMMARY SHEET</t>
  </si>
  <si>
    <t>Sub Total</t>
  </si>
  <si>
    <t>100% of Budget Narrative Line 1: Administrators (Fringe Included)</t>
  </si>
  <si>
    <t>100% of Sub Grantee Budget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</si>
  <si>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</si>
  <si>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</si>
  <si>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</si>
  <si>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</si>
  <si>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</si>
  <si>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</si>
  <si>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</si>
  <si>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</si>
  <si>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</si>
  <si>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Select Fund Code</t>
  </si>
  <si>
    <t>Sub Award</t>
  </si>
  <si>
    <t>Select Sub Grantee</t>
  </si>
  <si>
    <t>Admin Related PD</t>
  </si>
  <si>
    <t>Loaded salary</t>
  </si>
  <si>
    <t>Enter Table 1 CALC Award:</t>
  </si>
  <si>
    <t xml:space="preserve">Worforce Training Hours </t>
  </si>
  <si>
    <t xml:space="preserve">Total Workforce Training Cost (includes fringe) </t>
  </si>
  <si>
    <t>Total Workforce Training Cost</t>
  </si>
  <si>
    <t>Other Workforce Training Cost</t>
  </si>
  <si>
    <t>Workforce Training Supplies</t>
  </si>
  <si>
    <t>Workforce Training Contracts &amp; Subs</t>
  </si>
  <si>
    <t>Workforce Stipends</t>
  </si>
  <si>
    <t>FY20  IET IELCE BUDGET NARRATIVE</t>
  </si>
  <si>
    <t>Total Award</t>
  </si>
  <si>
    <t>VARIANCE</t>
  </si>
  <si>
    <t>CALC Funding</t>
  </si>
  <si>
    <t>Outstation Funding</t>
  </si>
  <si>
    <t>IET IELC Funding</t>
  </si>
  <si>
    <t>Seats and Costs Generated from ABE Class Plan</t>
  </si>
  <si>
    <t>Seats and Costs Generated from ESOL Class Plan</t>
  </si>
  <si>
    <t>Total Seats and Cost</t>
  </si>
  <si>
    <t>Average Cost Per CACL Seat</t>
  </si>
  <si>
    <t>CLASS PLAN SUMMARY</t>
  </si>
  <si>
    <t>AWARD SUMMARY</t>
  </si>
  <si>
    <t>BUDGET SUMMARY</t>
  </si>
  <si>
    <t>ADMINISTRATIVE COST ANALYSIS</t>
  </si>
  <si>
    <t>MATCH SUMMARY</t>
  </si>
  <si>
    <t>ADMINISTRATIVE COST PERCENTAGE (25% or lower)</t>
  </si>
  <si>
    <t>Variance</t>
  </si>
  <si>
    <t>Total IET IELCE Award</t>
  </si>
  <si>
    <t>CALC / AECI BUDGET SUMMARY</t>
  </si>
  <si>
    <t>IET / IELCE BUDGET SUMMARY</t>
  </si>
  <si>
    <t>CALC ADMINISTRATIVE COST</t>
  </si>
  <si>
    <t>IET / IELCE ADMIN</t>
  </si>
  <si>
    <t>Enter Approved Indirect Cost Rate</t>
  </si>
  <si>
    <t>Total CALC/AECI Budget Indirect</t>
  </si>
  <si>
    <t>TOTAL GRANT BUDGET</t>
  </si>
  <si>
    <t>Average Cost Per CALC Seat</t>
  </si>
  <si>
    <t>Cost-Per-Seat</t>
  </si>
  <si>
    <t>*IET Tabs can be used for either IET or IELCE funds</t>
  </si>
  <si>
    <t>WORKFORCE TRAINING COSTS</t>
  </si>
  <si>
    <t>TOTAL</t>
  </si>
  <si>
    <t>SUB GRANT BUDGETS</t>
  </si>
  <si>
    <t>DIRECT IET BUDGET</t>
  </si>
  <si>
    <t>1. CALC ADMINISTRATORS</t>
  </si>
  <si>
    <t>1. IET ADMINISTRATORS</t>
  </si>
  <si>
    <t>2. CALC INSTRUCTIONAL/PROFESSIONAL STAFF</t>
  </si>
  <si>
    <t>2. IET INSTRUCTIONAL/PROFESSIONAL STAFF</t>
  </si>
  <si>
    <t>3. CALC SUPPORT STAFF</t>
  </si>
  <si>
    <t>3. IET SUPPORT STAFF</t>
  </si>
  <si>
    <t>4. CALC STIPENDS</t>
  </si>
  <si>
    <t>4. IET STIPENDS</t>
  </si>
  <si>
    <t>5. CALC FRINGE BENEFITS</t>
  </si>
  <si>
    <t>5. IET FRINGE BENEFITS</t>
  </si>
  <si>
    <t>6. CALC CONTRACTUAL SERVICES</t>
  </si>
  <si>
    <t>6. IET CONTRACTUAL SERVICES</t>
  </si>
  <si>
    <t>7. IET SUPPLIES AND MATERIALS</t>
  </si>
  <si>
    <t>7. CALC SUPPLIES AND MATERIALS</t>
  </si>
  <si>
    <t>8. CALC TRAVEL: Mileage, Conference registration, hotel &amp; meals</t>
  </si>
  <si>
    <t>8. IET TRAVEL: Mileage, Conference registration, hotel &amp; meals</t>
  </si>
  <si>
    <t>9. CALC OTHER COSTS:</t>
  </si>
  <si>
    <t>9. IET OTHER COSTS:</t>
  </si>
  <si>
    <t>10. CALC INDIRECT COST</t>
  </si>
  <si>
    <t>10. IET INDIRECT COST</t>
  </si>
  <si>
    <t xml:space="preserve">11. CALC EQUIPMENT </t>
  </si>
  <si>
    <t xml:space="preserve">11. IET EQUIPMENT </t>
  </si>
  <si>
    <t>TOTAL CALC REQUEST</t>
  </si>
  <si>
    <t>TOTAL IET REQUEST</t>
  </si>
  <si>
    <t>11. TOTAL EQUIPMENT</t>
  </si>
  <si>
    <t>10. TOTAL INDIRECT</t>
  </si>
  <si>
    <t>9. TOTAL OTHER</t>
  </si>
  <si>
    <t>1. TOTAL ADMINISTRATORS</t>
  </si>
  <si>
    <t>2. TOTAL INSTRUCTIONAL/PROFESSIONAL</t>
  </si>
  <si>
    <t>3. TOTAL SUPPORT STAFF</t>
  </si>
  <si>
    <t>4. TOTAL STIPENDS</t>
  </si>
  <si>
    <t>5. TOTAL FRINGE</t>
  </si>
  <si>
    <t>6. TOTAL CONTRACTUAL</t>
  </si>
  <si>
    <t>7. TOTAL SUPPLIES AND MATERIALS</t>
  </si>
  <si>
    <t>8. TOTAL TRAVEL</t>
  </si>
  <si>
    <t>TOTAL FY20  REQUEST</t>
  </si>
  <si>
    <t>Stipends</t>
  </si>
  <si>
    <t>Equipment</t>
  </si>
  <si>
    <t>Cont/Sub 1</t>
  </si>
  <si>
    <t>Cont/Sub 2</t>
  </si>
  <si>
    <t>Cont/Sub 3</t>
  </si>
  <si>
    <t>Cont/Sub 4</t>
  </si>
  <si>
    <t>Indirect Exclusions</t>
  </si>
  <si>
    <t>Comptroller's Expenditure Classification Handbook</t>
  </si>
  <si>
    <t xml:space="preserve">ISA Budget  
</t>
  </si>
  <si>
    <t>ENTER YOUR ISA BUDGET</t>
  </si>
  <si>
    <t>MAX amount for indirect. 
Indicate which line items Indirect Costs are calculated on *#11 Equipment is excluded from the indirect cost calculation*</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</si>
  <si>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</si>
  <si>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</si>
  <si>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</si>
  <si>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</si>
  <si>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</si>
  <si>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</si>
  <si>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</si>
  <si>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</si>
  <si>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</si>
  <si>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</si>
  <si>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</si>
  <si>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</si>
  <si>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</si>
  <si>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Fringe 35.55% AA + 2.44% CC (D09)</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</si>
  <si>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</si>
  <si>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</si>
  <si>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</si>
  <si>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</si>
  <si>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</si>
  <si>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</si>
  <si>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</si>
  <si>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Indirect Cost (Cannot Exceed the value in cell F6)</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</si>
  <si>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</si>
  <si>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</si>
  <si>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</si>
  <si>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</si>
  <si>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</si>
  <si>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</si>
  <si>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</si>
  <si>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</si>
  <si>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</si>
  <si>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</si>
  <si>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</si>
  <si>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</si>
  <si>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</si>
  <si>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</si>
  <si>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</si>
  <si>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</si>
  <si>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</si>
  <si>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</si>
  <si>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</si>
  <si>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</si>
  <si>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</si>
  <si>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</si>
  <si>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</si>
  <si>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</si>
  <si>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</si>
  <si>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</si>
  <si>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</si>
  <si>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Employee Contracted Service</t>
  </si>
  <si>
    <t>IT Hardware and Software</t>
  </si>
  <si>
    <t>ISA Budget:</t>
  </si>
  <si>
    <t>EdGrants Budget:</t>
  </si>
  <si>
    <t>Difference to equal ZERO</t>
  </si>
  <si>
    <t>Costs exluded from IDC calcuation</t>
  </si>
  <si>
    <t>Approved indirect cost rate</t>
  </si>
  <si>
    <t>Contracts &amp; sub grants costs over $25,000</t>
  </si>
  <si>
    <t>PROPOSED Fringe Rate
37.99% AA + 2.44%CC</t>
  </si>
  <si>
    <t xml:space="preserve">Line 10 Sub-Total (Enter indirect) </t>
  </si>
  <si>
    <t>Administrative Related PD</t>
  </si>
  <si>
    <t>Workforce Equip</t>
  </si>
  <si>
    <t>PROPOSED Fringe Rate
2.44% AA + 2.44%CC</t>
  </si>
  <si>
    <t>Number of Match ABE Seats</t>
  </si>
  <si>
    <t>Number of Match ESOL Seats</t>
  </si>
  <si>
    <t>MATCH CLASS PLAN SUMMARY</t>
  </si>
  <si>
    <t>Seats and Costs Generated from Match ABE Class Plan</t>
  </si>
  <si>
    <t>Seats and Costs Generated from Match ESOL Class Plan</t>
  </si>
  <si>
    <t>Average Cost Per Match Seat</t>
  </si>
  <si>
    <t>Maximum amount that can be used for indirect overall</t>
  </si>
  <si>
    <t>Lines 1 -9, 11 Sub-total - exclusions</t>
  </si>
  <si>
    <t>FY20 Sub Grant Proposed Budget Narrative</t>
  </si>
  <si>
    <t>IET or IELCE</t>
  </si>
  <si>
    <t xml:space="preserve"> Students</t>
  </si>
  <si>
    <t>Enter the Number of Students Per Cohort</t>
  </si>
  <si>
    <t>Select Cohort</t>
  </si>
  <si>
    <t>Select Class Focus</t>
  </si>
  <si>
    <t>Enter the Number of Proposed Cohorts</t>
  </si>
  <si>
    <t>Total Proposed Students Served</t>
  </si>
  <si>
    <t>Select IET or IELCE</t>
  </si>
  <si>
    <t>Grant Request</t>
  </si>
  <si>
    <t>Lines 1-9, 11 minus IDC exclusions</t>
  </si>
  <si>
    <t>FY20  IET IELCE MATCH BUDGET NARRATIVE</t>
  </si>
  <si>
    <t>Workforce Prep</t>
  </si>
  <si>
    <t>Workforce Training</t>
  </si>
  <si>
    <t>Instructional Level (GLE or SPL)</t>
  </si>
  <si>
    <t>Cohort Hours</t>
  </si>
  <si>
    <t>Admin Cost related PD? (Y/N)</t>
  </si>
  <si>
    <t>Cohort Start Date</t>
  </si>
  <si>
    <t>FY20 Proposed IET/IELCE Class Plan and Budget Workbook</t>
  </si>
  <si>
    <t>Name of Receiver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</si>
</sst>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 numFmtId="170" formatCode="m/d/yy;@"/>
  </numFmts>
  <fonts count="55"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1"/>
      <color rgb="FF3F3F3F"/>
      <name val="Calibri"/>
      <family val="2"/>
      <scheme val="minor"/>
    </font>
    <font>
      <b/>
      <sz val="14"/>
      <color theme="1"/>
      <name val="Calibri"/>
      <family val="2"/>
      <scheme val="minor"/>
    </font>
    <font>
      <i/>
      <sz val="11"/>
      <color rgb="FF7F7F7F"/>
      <name val="Calibri"/>
      <family val="2"/>
      <scheme val="minor"/>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4"/>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sz val="11"/>
      <color theme="1"/>
      <name val="Calibri"/>
      <family val="2"/>
    </font>
    <font>
      <b/>
      <sz val="11"/>
      <name val="Calibri"/>
      <family val="2"/>
      <scheme val="minor"/>
    </font>
    <font>
      <sz val="10"/>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b/>
      <i/>
      <sz val="13"/>
      <name val="Calibri"/>
      <family val="2"/>
      <scheme val="minor"/>
    </font>
    <font>
      <strike/>
      <sz val="12"/>
      <name val="Calibri"/>
      <family val="2"/>
      <scheme val="minor"/>
    </font>
    <font>
      <b/>
      <strike/>
      <sz val="12"/>
      <color theme="1"/>
      <name val="Calibri"/>
      <family val="2"/>
      <scheme val="minor"/>
    </font>
    <font>
      <strike/>
      <sz val="12"/>
      <color theme="1"/>
      <name val="Calibri"/>
      <family val="2"/>
      <scheme val="minor"/>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
      <b/>
      <sz val="10"/>
      <color theme="1"/>
      <name val="Times New Roman"/>
      <family val="1"/>
    </font>
    <font>
      <sz val="10"/>
      <color theme="1"/>
      <name val="Times New Roman"/>
      <family val="1"/>
    </font>
  </fonts>
  <fills count="2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6" fillId="5" borderId="7" applyNumberFormat="0" applyAlignment="0" applyProtection="0"/>
    <xf numFmtId="0" fontId="1" fillId="0" borderId="8" applyNumberFormat="0" applyFill="0" applyAlignment="0" applyProtection="0"/>
    <xf numFmtId="0" fontId="8" fillId="0" borderId="0" applyNumberFormat="0" applyFill="0" applyBorder="0" applyAlignment="0" applyProtection="0"/>
    <xf numFmtId="0" fontId="12"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0" fillId="0" borderId="0"/>
    <xf numFmtId="9" fontId="20" fillId="0" borderId="0" applyFont="0" applyFill="0" applyBorder="0" applyAlignment="0" applyProtection="0"/>
    <xf numFmtId="0" fontId="47" fillId="0" borderId="0" applyNumberFormat="0" applyFill="0" applyBorder="0" applyAlignment="0" applyProtection="0">
      <alignment vertical="top"/>
      <protection locked="0"/>
    </xf>
  </cellStyleXfs>
  <cellXfs count="570">
    <xf numFmtId="0" fontId="0" fillId="0" borderId="0" xfId="0"/>
    <xf numFmtId="164" fontId="0" fillId="0" borderId="0" xfId="0" applyNumberFormat="1"/>
    <xf numFmtId="2" fontId="0" fillId="0" borderId="0" xfId="0" applyNumberFormat="1"/>
    <xf numFmtId="10" fontId="0" fillId="0" borderId="0" xfId="0" applyNumberFormat="1"/>
    <xf numFmtId="0" fontId="5" fillId="0" borderId="0" xfId="0" applyFont="1"/>
    <xf numFmtId="0" fontId="9" fillId="0" borderId="0" xfId="0" applyFont="1"/>
    <xf numFmtId="0" fontId="5" fillId="0" borderId="0" xfId="0" applyFont="1" applyBorder="1"/>
    <xf numFmtId="165" fontId="0" fillId="0" borderId="0" xfId="0" applyNumberFormat="1" applyAlignment="1">
      <alignment horizontal="center"/>
    </xf>
    <xf numFmtId="165" fontId="0" fillId="0" borderId="0" xfId="0" applyNumberFormat="1"/>
    <xf numFmtId="2" fontId="11" fillId="0" borderId="4" xfId="0" applyNumberFormat="1" applyFont="1" applyFill="1" applyBorder="1" applyAlignment="1" applyProtection="1">
      <alignment horizontal="right"/>
      <protection locked="0"/>
    </xf>
    <xf numFmtId="2" fontId="11" fillId="0" borderId="4" xfId="0" applyNumberFormat="1" applyFont="1" applyBorder="1" applyAlignment="1" applyProtection="1">
      <alignment horizontal="right"/>
      <protection locked="0"/>
    </xf>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20" fillId="0" borderId="0" xfId="8" applyProtection="1"/>
    <xf numFmtId="0" fontId="21" fillId="0" borderId="0" xfId="8" applyFont="1" applyProtection="1"/>
    <xf numFmtId="0" fontId="21" fillId="0" borderId="0" xfId="8" applyFont="1" applyFill="1" applyBorder="1" applyProtection="1"/>
    <xf numFmtId="0" fontId="20" fillId="0" borderId="0" xfId="8" applyFill="1" applyBorder="1" applyProtection="1"/>
    <xf numFmtId="0" fontId="21" fillId="11" borderId="14" xfId="8" applyFont="1" applyFill="1" applyBorder="1" applyProtection="1"/>
    <xf numFmtId="0" fontId="20" fillId="11" borderId="9" xfId="8" applyFill="1" applyBorder="1" applyProtection="1"/>
    <xf numFmtId="0" fontId="20" fillId="11" borderId="13" xfId="8" applyFill="1" applyBorder="1" applyProtection="1"/>
    <xf numFmtId="0" fontId="21" fillId="11" borderId="12" xfId="8" applyFont="1" applyFill="1" applyBorder="1" applyProtection="1"/>
    <xf numFmtId="165" fontId="23" fillId="12" borderId="4" xfId="8" applyNumberFormat="1" applyFont="1" applyFill="1" applyBorder="1" applyAlignment="1" applyProtection="1">
      <alignment horizontal="center"/>
    </xf>
    <xf numFmtId="0" fontId="23" fillId="12" borderId="4" xfId="8" applyFont="1" applyFill="1" applyBorder="1" applyProtection="1"/>
    <xf numFmtId="0" fontId="20" fillId="11" borderId="17" xfId="8" applyFill="1" applyBorder="1" applyProtection="1"/>
    <xf numFmtId="165" fontId="21" fillId="0" borderId="4" xfId="8" applyNumberFormat="1" applyFont="1" applyBorder="1" applyAlignment="1" applyProtection="1">
      <alignment horizontal="center"/>
    </xf>
    <xf numFmtId="0" fontId="21" fillId="0" borderId="4" xfId="8" applyFont="1" applyBorder="1" applyProtection="1"/>
    <xf numFmtId="0" fontId="21" fillId="10" borderId="4" xfId="8" applyFont="1" applyFill="1" applyBorder="1" applyAlignment="1" applyProtection="1">
      <alignment horizontal="center"/>
      <protection locked="0"/>
    </xf>
    <xf numFmtId="169" fontId="21" fillId="0" borderId="4" xfId="8" applyNumberFormat="1" applyFont="1" applyBorder="1" applyAlignment="1" applyProtection="1">
      <alignment horizontal="center"/>
    </xf>
    <xf numFmtId="165" fontId="21" fillId="10" borderId="4" xfId="8" applyNumberFormat="1" applyFont="1" applyFill="1" applyBorder="1" applyAlignment="1" applyProtection="1">
      <alignment horizontal="center"/>
      <protection locked="0"/>
    </xf>
    <xf numFmtId="0" fontId="21" fillId="11" borderId="6" xfId="8" applyFont="1" applyFill="1" applyBorder="1" applyAlignment="1" applyProtection="1">
      <alignment horizontal="center"/>
    </xf>
    <xf numFmtId="0" fontId="23" fillId="0" borderId="4" xfId="8" applyFont="1" applyBorder="1" applyAlignment="1" applyProtection="1">
      <alignment horizontal="center"/>
    </xf>
    <xf numFmtId="0" fontId="21" fillId="11" borderId="16" xfId="8" applyFont="1" applyFill="1" applyBorder="1" applyAlignment="1" applyProtection="1">
      <alignment horizontal="center"/>
    </xf>
    <xf numFmtId="0" fontId="24" fillId="11" borderId="13" xfId="8" applyFont="1" applyFill="1" applyBorder="1" applyProtection="1"/>
    <xf numFmtId="0" fontId="21" fillId="11" borderId="5" xfId="8" applyFont="1" applyFill="1" applyBorder="1" applyAlignment="1" applyProtection="1">
      <alignment horizontal="center"/>
    </xf>
    <xf numFmtId="0" fontId="21" fillId="11" borderId="11" xfId="8" applyFont="1" applyFill="1" applyBorder="1" applyProtection="1"/>
    <xf numFmtId="0" fontId="21" fillId="11" borderId="10" xfId="8" applyFont="1" applyFill="1" applyBorder="1" applyProtection="1"/>
    <xf numFmtId="0" fontId="21" fillId="0" borderId="0" xfId="8" applyFont="1" applyBorder="1" applyProtection="1"/>
    <xf numFmtId="0" fontId="21" fillId="0" borderId="0" xfId="8" applyFont="1" applyBorder="1" applyAlignment="1" applyProtection="1">
      <alignment horizontal="center"/>
    </xf>
    <xf numFmtId="10" fontId="21" fillId="10" borderId="4" xfId="9" applyNumberFormat="1" applyFont="1" applyFill="1" applyBorder="1" applyAlignment="1" applyProtection="1">
      <alignment horizontal="center"/>
      <protection locked="0"/>
    </xf>
    <xf numFmtId="10" fontId="21" fillId="0" borderId="4" xfId="8" applyNumberFormat="1" applyFont="1" applyBorder="1" applyAlignment="1" applyProtection="1">
      <alignment horizontal="center"/>
    </xf>
    <xf numFmtId="0" fontId="25" fillId="0" borderId="0" xfId="8" applyFont="1" applyBorder="1" applyAlignment="1" applyProtection="1">
      <alignment horizontal="left"/>
    </xf>
    <xf numFmtId="0" fontId="25" fillId="0" borderId="17" xfId="8" applyFont="1" applyBorder="1" applyAlignment="1" applyProtection="1">
      <alignment horizontal="left"/>
    </xf>
    <xf numFmtId="0" fontId="20" fillId="11" borderId="15" xfId="8" applyFill="1" applyBorder="1" applyProtection="1"/>
    <xf numFmtId="0" fontId="20" fillId="11" borderId="10" xfId="8" applyFill="1" applyBorder="1" applyProtection="1"/>
    <xf numFmtId="0" fontId="26" fillId="11" borderId="15" xfId="8" applyFont="1" applyFill="1" applyBorder="1" applyProtection="1"/>
    <xf numFmtId="0" fontId="17" fillId="0" borderId="0" xfId="0" applyFont="1" applyFill="1" applyBorder="1" applyAlignment="1" applyProtection="1">
      <alignment horizontal="left"/>
      <protection locked="0"/>
    </xf>
    <xf numFmtId="0" fontId="11" fillId="0" borderId="3" xfId="0" applyFont="1" applyFill="1" applyBorder="1" applyAlignment="1" applyProtection="1">
      <alignment wrapText="1"/>
      <protection locked="0"/>
    </xf>
    <xf numFmtId="0" fontId="0" fillId="0" borderId="0" xfId="0" applyBorder="1"/>
    <xf numFmtId="0" fontId="1" fillId="0" borderId="0" xfId="0" applyFont="1" applyAlignment="1"/>
    <xf numFmtId="0" fontId="27" fillId="0" borderId="0" xfId="0" applyFont="1"/>
    <xf numFmtId="0" fontId="0" fillId="6" borderId="21" xfId="0" applyFont="1" applyFill="1" applyBorder="1" applyAlignment="1">
      <alignment horizontal="center" vertical="center"/>
    </xf>
    <xf numFmtId="0" fontId="1" fillId="6" borderId="22" xfId="0" applyFont="1" applyFill="1" applyBorder="1" applyAlignment="1">
      <alignment horizontal="center" vertical="center"/>
    </xf>
    <xf numFmtId="0" fontId="0" fillId="6" borderId="23"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 fillId="6" borderId="25" xfId="0" applyFont="1" applyFill="1" applyBorder="1" applyAlignment="1">
      <alignment horizontal="left" vertical="center"/>
    </xf>
    <xf numFmtId="0" fontId="1" fillId="6" borderId="26" xfId="0" applyFont="1" applyFill="1" applyBorder="1" applyAlignment="1">
      <alignment horizontal="center" vertical="center"/>
    </xf>
    <xf numFmtId="0" fontId="11" fillId="0" borderId="31" xfId="0" applyFont="1" applyFill="1" applyBorder="1" applyAlignment="1" applyProtection="1">
      <alignment wrapText="1"/>
      <protection locked="0"/>
    </xf>
    <xf numFmtId="2" fontId="5" fillId="0" borderId="30" xfId="0" applyNumberFormat="1" applyFont="1" applyBorder="1" applyProtection="1">
      <protection locked="0"/>
    </xf>
    <xf numFmtId="2" fontId="11" fillId="0" borderId="30" xfId="0" applyNumberFormat="1" applyFont="1" applyBorder="1" applyAlignment="1" applyProtection="1">
      <alignment horizontal="right"/>
      <protection locked="0"/>
    </xf>
    <xf numFmtId="0" fontId="11" fillId="0" borderId="11" xfId="0" applyFont="1" applyFill="1" applyBorder="1" applyAlignment="1" applyProtection="1">
      <alignment wrapText="1"/>
      <protection locked="0"/>
    </xf>
    <xf numFmtId="2" fontId="11" fillId="0" borderId="5" xfId="0" applyNumberFormat="1" applyFont="1" applyFill="1" applyBorder="1" applyAlignment="1" applyProtection="1">
      <alignment horizontal="right"/>
      <protection locked="0"/>
    </xf>
    <xf numFmtId="2" fontId="11" fillId="0" borderId="5" xfId="0" applyNumberFormat="1" applyFont="1" applyBorder="1" applyAlignment="1" applyProtection="1">
      <alignment horizontal="right"/>
      <protection locked="0"/>
    </xf>
    <xf numFmtId="0" fontId="7" fillId="6" borderId="0" xfId="0" applyFont="1" applyFill="1" applyBorder="1" applyAlignment="1">
      <alignment horizontal="center" vertical="center"/>
    </xf>
    <xf numFmtId="0" fontId="7" fillId="6" borderId="22" xfId="0" applyFont="1" applyFill="1" applyBorder="1" applyAlignment="1">
      <alignment horizontal="center" vertical="center"/>
    </xf>
    <xf numFmtId="0" fontId="0" fillId="6" borderId="35" xfId="0" applyFont="1" applyFill="1" applyBorder="1" applyAlignment="1">
      <alignment horizontal="center" vertical="center" wrapText="1"/>
    </xf>
    <xf numFmtId="2" fontId="29" fillId="8" borderId="28" xfId="0" applyNumberFormat="1" applyFont="1" applyFill="1" applyBorder="1" applyAlignment="1">
      <alignment horizontal="right"/>
    </xf>
    <xf numFmtId="2" fontId="29" fillId="8" borderId="34" xfId="0" applyNumberFormat="1" applyFont="1" applyFill="1" applyBorder="1" applyAlignment="1">
      <alignment horizontal="right"/>
    </xf>
    <xf numFmtId="2" fontId="29" fillId="8" borderId="32" xfId="0" applyNumberFormat="1" applyFont="1" applyFill="1" applyBorder="1" applyAlignment="1">
      <alignment horizontal="right"/>
    </xf>
    <xf numFmtId="0" fontId="1" fillId="13" borderId="21" xfId="0" applyFont="1" applyFill="1" applyBorder="1" applyAlignment="1">
      <alignment horizontal="center"/>
    </xf>
    <xf numFmtId="0" fontId="1" fillId="13" borderId="6" xfId="0" applyFont="1" applyFill="1" applyBorder="1" applyAlignment="1">
      <alignment horizontal="center" wrapText="1"/>
    </xf>
    <xf numFmtId="0" fontId="10" fillId="13" borderId="14" xfId="0" applyFont="1" applyFill="1" applyBorder="1" applyAlignment="1" applyProtection="1">
      <alignment horizontal="center" wrapText="1"/>
      <protection locked="0"/>
    </xf>
    <xf numFmtId="2" fontId="10" fillId="13" borderId="6" xfId="0" applyNumberFormat="1" applyFont="1" applyFill="1" applyBorder="1" applyAlignment="1" applyProtection="1">
      <alignment horizontal="center" wrapText="1"/>
      <protection locked="0"/>
    </xf>
    <xf numFmtId="2" fontId="10" fillId="13" borderId="27" xfId="0" applyNumberFormat="1" applyFont="1" applyFill="1" applyBorder="1" applyAlignment="1" applyProtection="1">
      <alignment horizontal="center" wrapText="1"/>
      <protection locked="0"/>
    </xf>
    <xf numFmtId="0" fontId="0" fillId="0" borderId="0" xfId="0" applyFill="1"/>
    <xf numFmtId="42" fontId="31" fillId="3" borderId="4" xfId="6" applyNumberFormat="1" applyFont="1" applyFill="1" applyBorder="1" applyAlignment="1">
      <alignment horizontal="left" wrapText="1"/>
    </xf>
    <xf numFmtId="42" fontId="31" fillId="3" borderId="4" xfId="6" applyNumberFormat="1" applyFont="1" applyFill="1" applyBorder="1"/>
    <xf numFmtId="165" fontId="1" fillId="14" borderId="4" xfId="0" applyNumberFormat="1" applyFont="1" applyFill="1" applyBorder="1" applyAlignment="1">
      <alignment horizontal="center" vertical="center"/>
    </xf>
    <xf numFmtId="0" fontId="0" fillId="0" borderId="0" xfId="0" applyFont="1" applyAlignment="1">
      <alignment horizontal="center" vertical="top"/>
    </xf>
    <xf numFmtId="0" fontId="10" fillId="15" borderId="4" xfId="0" applyFont="1" applyFill="1" applyBorder="1" applyAlignment="1">
      <alignment horizontal="center" vertical="center" wrapText="1"/>
    </xf>
    <xf numFmtId="165" fontId="1" fillId="15" borderId="4" xfId="0" applyNumberFormat="1" applyFont="1" applyFill="1" applyBorder="1" applyAlignment="1">
      <alignment horizontal="center" vertical="center"/>
    </xf>
    <xf numFmtId="0" fontId="0" fillId="0" borderId="0" xfId="0" applyFont="1"/>
    <xf numFmtId="0" fontId="5" fillId="2" borderId="4" xfId="0" applyFont="1" applyFill="1" applyBorder="1" applyAlignment="1">
      <alignment horizontal="center"/>
    </xf>
    <xf numFmtId="0" fontId="11" fillId="0" borderId="4" xfId="0" applyFont="1" applyFill="1" applyBorder="1" applyAlignment="1" applyProtection="1">
      <alignment wrapText="1"/>
      <protection locked="0"/>
    </xf>
    <xf numFmtId="165" fontId="11" fillId="4" borderId="1" xfId="0" applyNumberFormat="1" applyFont="1" applyFill="1" applyBorder="1" applyAlignment="1" applyProtection="1">
      <alignment horizontal="right"/>
      <protection locked="0"/>
    </xf>
    <xf numFmtId="165" fontId="5" fillId="2" borderId="4" xfId="0" applyNumberFormat="1" applyFont="1" applyFill="1" applyBorder="1" applyAlignment="1">
      <alignment horizontal="right"/>
    </xf>
    <xf numFmtId="0" fontId="5" fillId="0" borderId="0" xfId="0" applyFont="1" applyFill="1"/>
    <xf numFmtId="2" fontId="5" fillId="0" borderId="4" xfId="0" applyNumberFormat="1" applyFont="1" applyBorder="1" applyProtection="1">
      <protection locked="0"/>
    </xf>
    <xf numFmtId="49" fontId="11" fillId="0" borderId="4" xfId="0" applyNumberFormat="1"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2" fontId="11" fillId="0" borderId="4" xfId="0" applyNumberFormat="1" applyFont="1" applyFill="1" applyBorder="1" applyAlignment="1" applyProtection="1">
      <alignment horizontal="center"/>
      <protection locked="0"/>
    </xf>
    <xf numFmtId="2" fontId="11" fillId="0" borderId="4" xfId="0" applyNumberFormat="1" applyFont="1" applyBorder="1" applyAlignment="1" applyProtection="1">
      <alignment horizontal="center"/>
      <protection locked="0"/>
    </xf>
    <xf numFmtId="49" fontId="0" fillId="0" borderId="0" xfId="0" applyNumberFormat="1" applyAlignment="1">
      <alignment horizontal="center"/>
    </xf>
    <xf numFmtId="0" fontId="0" fillId="0" borderId="0" xfId="0" applyAlignment="1">
      <alignment wrapText="1"/>
    </xf>
    <xf numFmtId="0" fontId="5" fillId="0" borderId="4" xfId="0" applyFont="1" applyBorder="1" applyAlignment="1" applyProtection="1">
      <alignment horizontal="center"/>
      <protection locked="0"/>
    </xf>
    <xf numFmtId="0" fontId="0" fillId="6" borderId="4" xfId="0" applyFill="1" applyBorder="1"/>
    <xf numFmtId="165" fontId="13" fillId="6" borderId="4" xfId="0" applyNumberFormat="1" applyFont="1" applyFill="1" applyBorder="1" applyAlignment="1">
      <alignment horizontal="left"/>
    </xf>
    <xf numFmtId="42" fontId="17" fillId="16" borderId="0" xfId="0" applyNumberFormat="1" applyFont="1" applyFill="1" applyBorder="1" applyAlignment="1" applyProtection="1">
      <alignment horizontal="left"/>
      <protection locked="0"/>
    </xf>
    <xf numFmtId="0" fontId="33" fillId="14" borderId="4" xfId="0" applyFont="1" applyFill="1" applyBorder="1" applyAlignment="1">
      <alignment horizontal="center" vertical="center" wrapText="1"/>
    </xf>
    <xf numFmtId="42" fontId="13" fillId="14" borderId="4" xfId="0" applyNumberFormat="1" applyFont="1" applyFill="1" applyBorder="1" applyAlignment="1">
      <alignment horizontal="right" wrapText="1"/>
    </xf>
    <xf numFmtId="42" fontId="14" fillId="8" borderId="4" xfId="0" applyNumberFormat="1" applyFont="1" applyFill="1" applyBorder="1" applyAlignment="1">
      <alignment horizontal="right" wrapText="1"/>
    </xf>
    <xf numFmtId="1" fontId="34" fillId="0" borderId="4" xfId="0" applyNumberFormat="1" applyFont="1" applyFill="1" applyBorder="1" applyAlignment="1" applyProtection="1">
      <alignment horizontal="center" wrapText="1"/>
      <protection locked="0"/>
    </xf>
    <xf numFmtId="44" fontId="34" fillId="0" borderId="4" xfId="6" applyFont="1" applyFill="1" applyBorder="1" applyAlignment="1" applyProtection="1">
      <alignment horizontal="center" wrapText="1"/>
      <protection locked="0"/>
    </xf>
    <xf numFmtId="2" fontId="34" fillId="2" borderId="4" xfId="6" applyNumberFormat="1" applyFont="1" applyFill="1" applyBorder="1" applyAlignment="1" applyProtection="1">
      <alignment horizontal="center" wrapText="1"/>
      <protection locked="0"/>
    </xf>
    <xf numFmtId="42" fontId="34" fillId="2" borderId="4" xfId="6" applyNumberFormat="1" applyFont="1" applyFill="1" applyBorder="1" applyAlignment="1">
      <alignment horizontal="center" wrapText="1"/>
    </xf>
    <xf numFmtId="10" fontId="34" fillId="0" borderId="4" xfId="6" applyNumberFormat="1" applyFont="1" applyFill="1" applyBorder="1" applyAlignment="1" applyProtection="1">
      <alignment horizontal="center" wrapText="1"/>
      <protection locked="0"/>
    </xf>
    <xf numFmtId="42" fontId="36" fillId="2" borderId="4" xfId="6" applyNumberFormat="1" applyFont="1" applyFill="1" applyBorder="1" applyAlignment="1">
      <alignment horizontal="center" wrapText="1"/>
    </xf>
    <xf numFmtId="42" fontId="14" fillId="2" borderId="4" xfId="6" applyNumberFormat="1" applyFont="1" applyFill="1" applyBorder="1"/>
    <xf numFmtId="44" fontId="34" fillId="2" borderId="4" xfId="6" applyNumberFormat="1" applyFont="1" applyFill="1" applyBorder="1" applyAlignment="1">
      <alignment horizontal="center" wrapText="1"/>
    </xf>
    <xf numFmtId="42" fontId="14" fillId="8" borderId="4" xfId="0" applyNumberFormat="1" applyFont="1" applyFill="1" applyBorder="1" applyAlignment="1">
      <alignment horizontal="right" vertical="center" wrapText="1"/>
    </xf>
    <xf numFmtId="1" fontId="34" fillId="0" borderId="4" xfId="7" applyNumberFormat="1" applyFont="1" applyFill="1" applyBorder="1" applyAlignment="1" applyProtection="1">
      <alignment horizontal="center"/>
      <protection locked="0"/>
    </xf>
    <xf numFmtId="44" fontId="34" fillId="0" borderId="4" xfId="6" applyFont="1" applyFill="1" applyBorder="1" applyAlignment="1" applyProtection="1">
      <alignment horizontal="center"/>
      <protection locked="0"/>
    </xf>
    <xf numFmtId="10" fontId="34" fillId="0" borderId="5" xfId="6" applyNumberFormat="1" applyFont="1" applyFill="1" applyBorder="1" applyAlignment="1" applyProtection="1">
      <alignment horizontal="center"/>
      <protection locked="0"/>
    </xf>
    <xf numFmtId="42" fontId="28" fillId="2" borderId="4" xfId="6" applyNumberFormat="1" applyFont="1" applyFill="1" applyBorder="1" applyAlignment="1">
      <alignment horizontal="center" vertical="center"/>
    </xf>
    <xf numFmtId="166" fontId="33" fillId="0" borderId="4" xfId="6" applyNumberFormat="1" applyFont="1" applyFill="1" applyBorder="1" applyAlignment="1" applyProtection="1">
      <alignment horizontal="center"/>
      <protection locked="0"/>
    </xf>
    <xf numFmtId="0" fontId="14" fillId="8" borderId="4" xfId="0" applyFont="1" applyFill="1" applyBorder="1" applyAlignment="1">
      <alignment horizontal="right" wrapText="1"/>
    </xf>
    <xf numFmtId="42" fontId="36" fillId="0" borderId="4" xfId="6" applyNumberFormat="1" applyFont="1" applyFill="1" applyBorder="1" applyAlignment="1" applyProtection="1">
      <alignment horizontal="left" wrapText="1"/>
      <protection locked="0"/>
    </xf>
    <xf numFmtId="42" fontId="36" fillId="2" borderId="4" xfId="6" applyNumberFormat="1" applyFont="1" applyFill="1" applyBorder="1" applyAlignment="1">
      <alignment horizontal="center"/>
    </xf>
    <xf numFmtId="166" fontId="14" fillId="2" borderId="4" xfId="6" applyNumberFormat="1" applyFont="1" applyFill="1" applyBorder="1" applyAlignment="1">
      <alignment horizontal="right"/>
    </xf>
    <xf numFmtId="167" fontId="33" fillId="14" borderId="4" xfId="7" applyNumberFormat="1" applyFont="1" applyFill="1" applyBorder="1"/>
    <xf numFmtId="167" fontId="33" fillId="14" borderId="4" xfId="7" applyNumberFormat="1" applyFont="1" applyFill="1" applyBorder="1" applyAlignment="1">
      <alignment horizontal="center" vertical="center"/>
    </xf>
    <xf numFmtId="166" fontId="28" fillId="2" borderId="4" xfId="6" applyNumberFormat="1" applyFont="1" applyFill="1" applyBorder="1" applyProtection="1">
      <protection locked="0"/>
    </xf>
    <xf numFmtId="168" fontId="36" fillId="0" borderId="4" xfId="6" applyNumberFormat="1" applyFont="1" applyFill="1" applyBorder="1" applyProtection="1">
      <protection locked="0"/>
    </xf>
    <xf numFmtId="165" fontId="0" fillId="14" borderId="4" xfId="0" applyNumberFormat="1" applyFont="1" applyFill="1" applyBorder="1" applyAlignment="1">
      <alignment horizontal="center"/>
    </xf>
    <xf numFmtId="0" fontId="36" fillId="8" borderId="11" xfId="0" applyFont="1" applyFill="1" applyBorder="1" applyAlignment="1">
      <alignment horizontal="left" wrapText="1"/>
    </xf>
    <xf numFmtId="42" fontId="40" fillId="14" borderId="5" xfId="0" applyNumberFormat="1" applyFont="1" applyFill="1" applyBorder="1" applyAlignment="1" applyProtection="1">
      <alignment horizontal="left"/>
      <protection locked="0"/>
    </xf>
    <xf numFmtId="0" fontId="36" fillId="8" borderId="12" xfId="0" applyFont="1" applyFill="1" applyBorder="1" applyAlignment="1">
      <alignment horizontal="left" wrapText="1"/>
    </xf>
    <xf numFmtId="42" fontId="40" fillId="14" borderId="16" xfId="0" applyNumberFormat="1" applyFont="1" applyFill="1" applyBorder="1" applyAlignment="1" applyProtection="1">
      <alignment horizontal="left"/>
      <protection locked="0"/>
    </xf>
    <xf numFmtId="42" fontId="40" fillId="14" borderId="6" xfId="0" applyNumberFormat="1" applyFont="1" applyFill="1" applyBorder="1" applyAlignment="1" applyProtection="1">
      <alignment horizontal="left"/>
      <protection locked="0"/>
    </xf>
    <xf numFmtId="0" fontId="36" fillId="14" borderId="13" xfId="0" applyFont="1" applyFill="1" applyBorder="1" applyAlignment="1">
      <alignment horizontal="right" wrapText="1"/>
    </xf>
    <xf numFmtId="42" fontId="14" fillId="4" borderId="4" xfId="6" applyNumberFormat="1" applyFont="1" applyFill="1" applyBorder="1" applyProtection="1">
      <protection locked="0"/>
    </xf>
    <xf numFmtId="42" fontId="14" fillId="14" borderId="4" xfId="0" applyNumberFormat="1" applyFont="1" applyFill="1" applyBorder="1"/>
    <xf numFmtId="42" fontId="36" fillId="0" borderId="4" xfId="6" applyNumberFormat="1" applyFont="1" applyFill="1" applyBorder="1" applyProtection="1">
      <protection locked="0"/>
    </xf>
    <xf numFmtId="42" fontId="32" fillId="6" borderId="4" xfId="6" applyNumberFormat="1" applyFont="1" applyFill="1" applyBorder="1"/>
    <xf numFmtId="42" fontId="18" fillId="15" borderId="4" xfId="0" applyNumberFormat="1" applyFont="1" applyFill="1" applyBorder="1"/>
    <xf numFmtId="0" fontId="34" fillId="0" borderId="3" xfId="0" applyFont="1" applyFill="1" applyBorder="1" applyAlignment="1" applyProtection="1">
      <alignment horizontal="left" wrapText="1"/>
      <protection locked="0"/>
    </xf>
    <xf numFmtId="0" fontId="34" fillId="14" borderId="3" xfId="0" applyFont="1" applyFill="1" applyBorder="1" applyAlignment="1">
      <alignment horizontal="center" vertical="center" wrapText="1"/>
    </xf>
    <xf numFmtId="0" fontId="14" fillId="6" borderId="3" xfId="0" applyFont="1" applyFill="1" applyBorder="1" applyAlignment="1">
      <alignment horizontal="left" wrapText="1"/>
    </xf>
    <xf numFmtId="0" fontId="34" fillId="14" borderId="4" xfId="0" applyFont="1" applyFill="1" applyBorder="1" applyAlignment="1">
      <alignment horizontal="center" vertical="center" wrapText="1"/>
    </xf>
    <xf numFmtId="0" fontId="34" fillId="0" borderId="4" xfId="0" applyFont="1" applyFill="1" applyBorder="1" applyAlignment="1" applyProtection="1">
      <alignment horizontal="left" wrapText="1"/>
      <protection locked="0"/>
    </xf>
    <xf numFmtId="0" fontId="38" fillId="0" borderId="1" xfId="0" applyFont="1" applyFill="1" applyBorder="1" applyAlignment="1" applyProtection="1">
      <alignment horizontal="left" wrapText="1"/>
      <protection locked="0"/>
    </xf>
    <xf numFmtId="0" fontId="38" fillId="0" borderId="3" xfId="0" applyFont="1" applyFill="1" applyBorder="1" applyAlignment="1" applyProtection="1">
      <alignment horizontal="left" wrapText="1"/>
      <protection locked="0"/>
    </xf>
    <xf numFmtId="0" fontId="0" fillId="14" borderId="1" xfId="0" applyFont="1" applyFill="1" applyBorder="1" applyAlignment="1">
      <alignment horizontal="center" wrapText="1"/>
    </xf>
    <xf numFmtId="0" fontId="0" fillId="14" borderId="3" xfId="0" applyFont="1" applyFill="1" applyBorder="1" applyAlignment="1">
      <alignment horizontal="center" wrapText="1"/>
    </xf>
    <xf numFmtId="0" fontId="35" fillId="14" borderId="4" xfId="0" applyFont="1" applyFill="1" applyBorder="1" applyAlignment="1">
      <alignment horizontal="center" vertical="center" wrapText="1"/>
    </xf>
    <xf numFmtId="0" fontId="0" fillId="6" borderId="10" xfId="0" applyFill="1" applyBorder="1"/>
    <xf numFmtId="0" fontId="0" fillId="6" borderId="15" xfId="0" applyFill="1" applyBorder="1"/>
    <xf numFmtId="0" fontId="0" fillId="6" borderId="17" xfId="0" applyFill="1" applyBorder="1"/>
    <xf numFmtId="0" fontId="0" fillId="6" borderId="0" xfId="0" applyFill="1" applyBorder="1"/>
    <xf numFmtId="0" fontId="0" fillId="6" borderId="13" xfId="0" applyFill="1" applyBorder="1"/>
    <xf numFmtId="0" fontId="0" fillId="6" borderId="9" xfId="0" applyFill="1" applyBorder="1"/>
    <xf numFmtId="0" fontId="1" fillId="6" borderId="0" xfId="0" applyFont="1" applyFill="1" applyBorder="1"/>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42" fontId="17" fillId="16" borderId="4" xfId="0" applyNumberFormat="1" applyFont="1" applyFill="1" applyBorder="1" applyAlignment="1" applyProtection="1">
      <alignment horizontal="left"/>
      <protection locked="0"/>
    </xf>
    <xf numFmtId="42" fontId="33" fillId="14" borderId="4" xfId="7" applyNumberFormat="1" applyFont="1" applyFill="1" applyBorder="1" applyAlignment="1">
      <alignment horizontal="center"/>
    </xf>
    <xf numFmtId="0" fontId="33" fillId="14" borderId="4" xfId="0" applyFont="1" applyFill="1" applyBorder="1" applyAlignment="1">
      <alignment horizontal="center" wrapText="1"/>
    </xf>
    <xf numFmtId="42" fontId="33" fillId="0" borderId="4" xfId="7" applyNumberFormat="1" applyFont="1" applyFill="1" applyBorder="1" applyAlignment="1">
      <alignment horizontal="center"/>
    </xf>
    <xf numFmtId="42" fontId="17" fillId="0" borderId="4" xfId="0" applyNumberFormat="1" applyFont="1" applyFill="1" applyBorder="1" applyAlignment="1" applyProtection="1">
      <alignment horizontal="left"/>
      <protection locked="0"/>
    </xf>
    <xf numFmtId="42" fontId="0" fillId="0" borderId="0" xfId="0" applyNumberFormat="1"/>
    <xf numFmtId="166" fontId="33" fillId="4" borderId="4" xfId="6" applyNumberFormat="1" applyFont="1" applyFill="1" applyBorder="1" applyProtection="1">
      <protection locked="0"/>
    </xf>
    <xf numFmtId="0" fontId="34" fillId="17" borderId="4" xfId="0" applyFont="1" applyFill="1" applyBorder="1" applyAlignment="1">
      <alignment horizontal="center" vertical="center" wrapText="1"/>
    </xf>
    <xf numFmtId="0" fontId="14" fillId="18" borderId="4" xfId="0" applyFont="1" applyFill="1" applyBorder="1" applyAlignment="1">
      <alignment wrapText="1"/>
    </xf>
    <xf numFmtId="0" fontId="34" fillId="18" borderId="4" xfId="0" applyFont="1" applyFill="1" applyBorder="1" applyAlignment="1">
      <alignment horizontal="center" vertical="center" wrapText="1"/>
    </xf>
    <xf numFmtId="42" fontId="36" fillId="0" borderId="4" xfId="6" applyNumberFormat="1" applyFont="1" applyFill="1" applyBorder="1" applyAlignment="1">
      <alignment horizontal="center" wrapText="1"/>
    </xf>
    <xf numFmtId="0" fontId="36" fillId="18" borderId="4" xfId="0" applyFont="1" applyFill="1" applyBorder="1" applyAlignment="1">
      <alignment horizontal="center" vertical="center" wrapText="1"/>
    </xf>
    <xf numFmtId="42" fontId="14" fillId="2" borderId="4" xfId="6" applyNumberFormat="1" applyFont="1" applyFill="1" applyBorder="1" applyAlignment="1">
      <alignment horizontal="center" wrapText="1"/>
    </xf>
    <xf numFmtId="0" fontId="1" fillId="6" borderId="4" xfId="0" applyFont="1" applyFill="1" applyBorder="1"/>
    <xf numFmtId="0" fontId="14" fillId="6" borderId="3" xfId="0" applyFont="1" applyFill="1" applyBorder="1" applyAlignment="1">
      <alignment horizontal="left" wrapText="1"/>
    </xf>
    <xf numFmtId="0" fontId="34" fillId="0" borderId="3" xfId="0" applyFont="1" applyFill="1" applyBorder="1" applyAlignment="1" applyProtection="1">
      <alignment horizontal="left" wrapText="1"/>
      <protection locked="0"/>
    </xf>
    <xf numFmtId="0" fontId="34" fillId="14" borderId="3" xfId="0" applyFont="1" applyFill="1" applyBorder="1" applyAlignment="1">
      <alignment horizontal="center" vertical="center" wrapText="1"/>
    </xf>
    <xf numFmtId="0" fontId="34" fillId="14" borderId="4" xfId="0" applyFont="1" applyFill="1" applyBorder="1" applyAlignment="1">
      <alignment horizontal="center" vertical="center" wrapText="1"/>
    </xf>
    <xf numFmtId="0" fontId="34" fillId="0" borderId="4" xfId="0" applyFont="1" applyFill="1" applyBorder="1" applyAlignment="1" applyProtection="1">
      <alignment horizontal="left" wrapText="1"/>
      <protection locked="0"/>
    </xf>
    <xf numFmtId="0" fontId="36" fillId="14" borderId="9" xfId="0" applyFont="1" applyFill="1" applyBorder="1" applyAlignment="1">
      <alignment horizontal="right" wrapText="1"/>
    </xf>
    <xf numFmtId="0" fontId="36" fillId="14" borderId="17" xfId="0" applyFont="1" applyFill="1" applyBorder="1" applyAlignment="1">
      <alignment horizontal="right" wrapText="1"/>
    </xf>
    <xf numFmtId="0" fontId="34" fillId="14" borderId="4" xfId="0" applyFont="1" applyFill="1" applyBorder="1" applyAlignment="1">
      <alignment horizontal="right" wrapText="1"/>
    </xf>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0" fontId="14" fillId="18" borderId="4" xfId="0" applyFont="1" applyFill="1" applyBorder="1" applyAlignment="1">
      <alignment wrapText="1"/>
    </xf>
    <xf numFmtId="0" fontId="15" fillId="14" borderId="4" xfId="3" applyFont="1" applyFill="1" applyBorder="1" applyAlignment="1"/>
    <xf numFmtId="0" fontId="13" fillId="6" borderId="6" xfId="0" applyFont="1" applyFill="1" applyBorder="1" applyAlignment="1">
      <alignment horizontal="center"/>
    </xf>
    <xf numFmtId="165" fontId="13" fillId="6" borderId="4" xfId="0" applyNumberFormat="1" applyFont="1" applyFill="1" applyBorder="1" applyAlignment="1">
      <alignment horizontal="right"/>
    </xf>
    <xf numFmtId="0" fontId="30" fillId="0" borderId="0" xfId="0" applyFont="1" applyAlignment="1"/>
    <xf numFmtId="0" fontId="13" fillId="0" borderId="0" xfId="0" applyFont="1" applyAlignment="1"/>
    <xf numFmtId="165" fontId="15" fillId="14" borderId="4" xfId="1" applyNumberFormat="1" applyFont="1" applyFill="1" applyBorder="1" applyAlignment="1"/>
    <xf numFmtId="164" fontId="15" fillId="14" borderId="4" xfId="1" applyNumberFormat="1" applyFont="1" applyFill="1" applyBorder="1" applyAlignment="1"/>
    <xf numFmtId="165" fontId="14" fillId="14" borderId="4" xfId="1" applyNumberFormat="1" applyFont="1" applyFill="1" applyBorder="1" applyAlignment="1"/>
    <xf numFmtId="0" fontId="14" fillId="6" borderId="4" xfId="4" applyFont="1" applyFill="1" applyBorder="1" applyAlignment="1">
      <alignment horizontal="left"/>
    </xf>
    <xf numFmtId="165" fontId="14" fillId="14" borderId="4" xfId="3" applyNumberFormat="1" applyFont="1" applyFill="1" applyBorder="1" applyAlignment="1"/>
    <xf numFmtId="9" fontId="14" fillId="14" borderId="4" xfId="5" applyFont="1" applyFill="1" applyBorder="1" applyAlignment="1"/>
    <xf numFmtId="0" fontId="14" fillId="14" borderId="17" xfId="4" applyFont="1" applyFill="1" applyBorder="1" applyAlignment="1">
      <alignment horizontal="right"/>
    </xf>
    <xf numFmtId="0" fontId="14" fillId="14" borderId="0" xfId="4" applyFont="1" applyFill="1" applyBorder="1" applyAlignment="1">
      <alignment horizontal="right"/>
    </xf>
    <xf numFmtId="9" fontId="14" fillId="14" borderId="12" xfId="5" applyFont="1" applyFill="1" applyBorder="1" applyAlignment="1"/>
    <xf numFmtId="0" fontId="30" fillId="0" borderId="0" xfId="0" applyFont="1" applyFill="1" applyAlignment="1"/>
    <xf numFmtId="165" fontId="15" fillId="14" borderId="4" xfId="2" applyNumberFormat="1" applyFont="1" applyFill="1" applyBorder="1" applyAlignment="1"/>
    <xf numFmtId="165" fontId="15" fillId="14" borderId="4" xfId="4" applyNumberFormat="1" applyFont="1" applyFill="1" applyBorder="1" applyAlignment="1">
      <alignment horizontal="right"/>
    </xf>
    <xf numFmtId="165" fontId="14" fillId="14" borderId="4" xfId="4" applyNumberFormat="1" applyFont="1" applyFill="1" applyBorder="1" applyAlignment="1">
      <alignment horizontal="right"/>
    </xf>
    <xf numFmtId="165" fontId="14" fillId="14" borderId="4" xfId="2" applyNumberFormat="1" applyFont="1" applyFill="1" applyBorder="1" applyAlignment="1"/>
    <xf numFmtId="9" fontId="13" fillId="14" borderId="4" xfId="5" applyFont="1" applyFill="1" applyBorder="1" applyAlignment="1"/>
    <xf numFmtId="165" fontId="42" fillId="14" borderId="4" xfId="1" applyNumberFormat="1" applyFont="1" applyFill="1" applyBorder="1" applyAlignment="1"/>
    <xf numFmtId="0" fontId="42" fillId="14" borderId="1" xfId="3" applyFont="1" applyFill="1" applyBorder="1" applyAlignment="1">
      <alignment horizontal="left"/>
    </xf>
    <xf numFmtId="0" fontId="42" fillId="14" borderId="2" xfId="3" applyFont="1" applyFill="1" applyBorder="1" applyAlignment="1">
      <alignment horizontal="left"/>
    </xf>
    <xf numFmtId="0" fontId="42" fillId="14" borderId="3" xfId="3" applyFont="1" applyFill="1" applyBorder="1" applyAlignment="1">
      <alignment horizontal="left"/>
    </xf>
    <xf numFmtId="0" fontId="36" fillId="14" borderId="9" xfId="0" applyFont="1" applyFill="1" applyBorder="1" applyAlignment="1">
      <alignment horizontal="right" wrapText="1"/>
    </xf>
    <xf numFmtId="0" fontId="36" fillId="14" borderId="17" xfId="0" applyFont="1" applyFill="1" applyBorder="1" applyAlignment="1">
      <alignment horizontal="right" wrapText="1"/>
    </xf>
    <xf numFmtId="0" fontId="34" fillId="14" borderId="4" xfId="0" applyFont="1" applyFill="1" applyBorder="1" applyAlignment="1">
      <alignment horizontal="right" wrapText="1"/>
    </xf>
    <xf numFmtId="0" fontId="14" fillId="6" borderId="3" xfId="0" applyFont="1" applyFill="1" applyBorder="1" applyAlignment="1">
      <alignment horizontal="left" wrapText="1"/>
    </xf>
    <xf numFmtId="0" fontId="34" fillId="0" borderId="3" xfId="0" applyFont="1" applyFill="1" applyBorder="1" applyAlignment="1" applyProtection="1">
      <alignment horizontal="left" wrapText="1"/>
      <protection locked="0"/>
    </xf>
    <xf numFmtId="0" fontId="34" fillId="0" borderId="4" xfId="0" applyFont="1" applyFill="1" applyBorder="1" applyAlignment="1" applyProtection="1">
      <alignment horizontal="left" wrapText="1"/>
      <protection locked="0"/>
    </xf>
    <xf numFmtId="0" fontId="34" fillId="14" borderId="4" xfId="0" applyFont="1" applyFill="1" applyBorder="1" applyAlignment="1">
      <alignment horizontal="center" vertical="center" wrapText="1"/>
    </xf>
    <xf numFmtId="0" fontId="34" fillId="14" borderId="3" xfId="0" applyFont="1" applyFill="1" applyBorder="1" applyAlignment="1">
      <alignment horizontal="center" vertical="center" wrapText="1"/>
    </xf>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0" fontId="1" fillId="6" borderId="0" xfId="0" applyFont="1" applyFill="1" applyBorder="1" applyAlignment="1">
      <alignment horizontal="left" vertical="center"/>
    </xf>
    <xf numFmtId="0" fontId="14" fillId="18" borderId="4" xfId="0" applyFont="1" applyFill="1" applyBorder="1" applyAlignment="1">
      <alignment wrapText="1"/>
    </xf>
    <xf numFmtId="0" fontId="42" fillId="14" borderId="1" xfId="3" applyFont="1" applyFill="1" applyBorder="1" applyAlignment="1">
      <alignment horizontal="left"/>
    </xf>
    <xf numFmtId="0" fontId="42" fillId="14" borderId="2" xfId="3" applyFont="1" applyFill="1" applyBorder="1" applyAlignment="1">
      <alignment horizontal="left"/>
    </xf>
    <xf numFmtId="0" fontId="42" fillId="14" borderId="3" xfId="3" applyFont="1" applyFill="1" applyBorder="1" applyAlignment="1">
      <alignment horizontal="left"/>
    </xf>
    <xf numFmtId="0" fontId="43" fillId="6" borderId="6" xfId="0" applyFont="1" applyFill="1" applyBorder="1" applyAlignment="1">
      <alignment horizontal="center"/>
    </xf>
    <xf numFmtId="0" fontId="44" fillId="0" borderId="0" xfId="0" applyFont="1" applyAlignment="1"/>
    <xf numFmtId="0" fontId="42" fillId="14" borderId="4" xfId="3" applyFont="1" applyFill="1" applyBorder="1" applyAlignment="1"/>
    <xf numFmtId="164" fontId="42" fillId="14" borderId="4" xfId="1" applyNumberFormat="1" applyFont="1" applyFill="1" applyBorder="1" applyAlignment="1"/>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9" fontId="14" fillId="14" borderId="4" xfId="5" applyNumberFormat="1" applyFont="1" applyFill="1" applyBorder="1" applyAlignment="1"/>
    <xf numFmtId="10" fontId="20" fillId="10" borderId="4" xfId="9" applyNumberFormat="1" applyFont="1" applyFill="1" applyBorder="1" applyAlignment="1" applyProtection="1">
      <alignment horizontal="center"/>
      <protection locked="0"/>
    </xf>
    <xf numFmtId="0" fontId="45" fillId="6" borderId="0" xfId="0" applyFont="1" applyFill="1" applyBorder="1"/>
    <xf numFmtId="165" fontId="0" fillId="2" borderId="4" xfId="0" applyNumberFormat="1" applyFill="1" applyBorder="1" applyAlignment="1">
      <alignment horizontal="left"/>
    </xf>
    <xf numFmtId="6" fontId="33" fillId="0" borderId="4" xfId="7" applyNumberFormat="1" applyFont="1" applyFill="1" applyBorder="1" applyAlignment="1" applyProtection="1">
      <alignment horizontal="left"/>
      <protection locked="0"/>
    </xf>
    <xf numFmtId="44" fontId="33" fillId="0" borderId="4" xfId="7" applyNumberFormat="1" applyFont="1" applyFill="1" applyBorder="1" applyAlignment="1" applyProtection="1">
      <alignment horizontal="left"/>
      <protection locked="0"/>
    </xf>
    <xf numFmtId="37" fontId="33" fillId="0" borderId="4" xfId="7" applyNumberFormat="1" applyFont="1" applyFill="1" applyBorder="1" applyAlignment="1" applyProtection="1">
      <alignment horizontal="center"/>
      <protection locked="0"/>
    </xf>
    <xf numFmtId="42" fontId="33"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14"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0" fontId="5" fillId="0" borderId="23"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0" fontId="5" fillId="0" borderId="33" xfId="0" applyFont="1" applyFill="1" applyBorder="1" applyAlignment="1" applyProtection="1">
      <alignment horizontal="center"/>
      <protection locked="0"/>
    </xf>
    <xf numFmtId="0" fontId="1" fillId="0" borderId="6"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protection locked="0"/>
    </xf>
    <xf numFmtId="49" fontId="30" fillId="0" borderId="0" xfId="0" applyNumberFormat="1" applyFont="1" applyAlignment="1"/>
    <xf numFmtId="165" fontId="14" fillId="17" borderId="4" xfId="2" applyNumberFormat="1" applyFont="1" applyFill="1" applyBorder="1" applyAlignment="1"/>
    <xf numFmtId="165" fontId="13" fillId="17" borderId="4" xfId="5" applyNumberFormat="1" applyFont="1" applyFill="1" applyBorder="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46" fillId="0" borderId="4" xfId="0" applyNumberFormat="1" applyFont="1" applyBorder="1" applyAlignment="1">
      <alignment horizontal="center"/>
    </xf>
    <xf numFmtId="0" fontId="36" fillId="14" borderId="17" xfId="0" applyFont="1" applyFill="1" applyBorder="1" applyAlignment="1">
      <alignment horizontal="right" wrapText="1"/>
    </xf>
    <xf numFmtId="0" fontId="36" fillId="14" borderId="0" xfId="0" applyFont="1" applyFill="1" applyBorder="1" applyAlignment="1">
      <alignment horizontal="right" wrapText="1"/>
    </xf>
    <xf numFmtId="0" fontId="36" fillId="14" borderId="10" xfId="0" applyFont="1" applyFill="1" applyBorder="1" applyAlignment="1">
      <alignment horizontal="right" wrapText="1"/>
    </xf>
    <xf numFmtId="0" fontId="36" fillId="14" borderId="15" xfId="0" applyFont="1" applyFill="1" applyBorder="1" applyAlignment="1">
      <alignment horizontal="right" wrapText="1"/>
    </xf>
    <xf numFmtId="7" fontId="49" fillId="19" borderId="4" xfId="0" applyNumberFormat="1" applyFont="1" applyFill="1" applyBorder="1" applyAlignment="1" applyProtection="1">
      <alignment horizontal="center" vertical="center" wrapText="1"/>
      <protection locked="0"/>
    </xf>
    <xf numFmtId="0" fontId="50" fillId="0" borderId="4" xfId="10" applyFont="1" applyBorder="1" applyAlignment="1" applyProtection="1">
      <alignment horizontal="center" vertical="center" wrapText="1"/>
    </xf>
    <xf numFmtId="0" fontId="28"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33" fillId="3" borderId="4" xfId="0" applyNumberFormat="1" applyFont="1" applyFill="1" applyBorder="1" applyAlignment="1" applyProtection="1">
      <alignment horizontal="right" vertical="center"/>
      <protection locked="0"/>
    </xf>
    <xf numFmtId="164" fontId="49"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9" borderId="4" xfId="0" applyNumberFormat="1" applyFont="1" applyFill="1" applyBorder="1" applyAlignment="1" applyProtection="1">
      <alignment horizontal="right" vertical="center" wrapText="1"/>
      <protection locked="0"/>
    </xf>
    <xf numFmtId="164" fontId="0" fillId="20"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49" fillId="19" borderId="4" xfId="0" applyFont="1" applyFill="1" applyBorder="1" applyAlignment="1" applyProtection="1">
      <alignment horizontal="center" vertical="center" wrapText="1"/>
      <protection locked="0"/>
    </xf>
    <xf numFmtId="164" fontId="0" fillId="21"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33"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horizontal="left" vertical="center" wrapText="1"/>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20" fillId="19" borderId="4" xfId="0" applyFont="1" applyFill="1" applyBorder="1" applyAlignment="1" applyProtection="1">
      <protection locked="0"/>
    </xf>
    <xf numFmtId="0" fontId="1" fillId="0" borderId="38" xfId="0" applyFont="1" applyFill="1" applyBorder="1" applyAlignment="1"/>
    <xf numFmtId="0" fontId="0" fillId="0" borderId="41" xfId="0" applyBorder="1"/>
    <xf numFmtId="0" fontId="0" fillId="0" borderId="24" xfId="0" applyBorder="1" applyAlignment="1">
      <alignment horizontal="left" vertical="top"/>
    </xf>
    <xf numFmtId="0" fontId="0" fillId="0" borderId="26" xfId="0" applyBorder="1" applyAlignment="1">
      <alignment horizontal="left" vertical="top"/>
    </xf>
    <xf numFmtId="0" fontId="0" fillId="0" borderId="43" xfId="0" applyBorder="1"/>
    <xf numFmtId="44" fontId="0" fillId="20" borderId="4" xfId="0" applyNumberFormat="1" applyFont="1" applyFill="1" applyBorder="1" applyAlignment="1">
      <alignment horizontal="right" vertical="center" wrapText="1"/>
    </xf>
    <xf numFmtId="0" fontId="28" fillId="0" borderId="4" xfId="0" applyFont="1" applyBorder="1" applyAlignment="1">
      <alignment horizontal="center" vertical="center" wrapText="1"/>
    </xf>
    <xf numFmtId="164" fontId="0" fillId="2" borderId="4" xfId="0" applyNumberFormat="1" applyFont="1" applyFill="1" applyBorder="1" applyAlignment="1">
      <alignment horizontal="right" vertical="center" wrapText="1"/>
    </xf>
    <xf numFmtId="0" fontId="1" fillId="0" borderId="4" xfId="0" applyFont="1" applyBorder="1" applyAlignment="1">
      <alignment horizontal="left" vertical="center" indent="1"/>
    </xf>
    <xf numFmtId="0" fontId="0" fillId="0" borderId="0" xfId="0" applyAlignment="1">
      <alignment vertical="center"/>
    </xf>
    <xf numFmtId="0" fontId="1" fillId="19" borderId="4"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left" vertical="center"/>
      <protection locked="0"/>
    </xf>
    <xf numFmtId="0" fontId="53" fillId="0" borderId="4" xfId="0" applyFont="1" applyBorder="1" applyAlignment="1">
      <alignment horizontal="center" vertical="center" wrapText="1"/>
    </xf>
    <xf numFmtId="0" fontId="0" fillId="19" borderId="0" xfId="0" applyFill="1" applyAlignment="1" applyProtection="1">
      <protection locked="0"/>
    </xf>
    <xf numFmtId="0" fontId="53" fillId="0" borderId="4" xfId="0" applyFont="1" applyBorder="1" applyAlignment="1">
      <alignment horizontal="left" vertical="center"/>
    </xf>
    <xf numFmtId="44" fontId="54" fillId="20" borderId="4" xfId="0" applyNumberFormat="1" applyFont="1" applyFill="1" applyBorder="1" applyAlignment="1">
      <alignment horizontal="right" vertical="center" wrapText="1"/>
    </xf>
    <xf numFmtId="0" fontId="1" fillId="0" borderId="36" xfId="0" applyFont="1" applyBorder="1" applyAlignment="1">
      <alignment horizontal="center" vertical="center"/>
    </xf>
    <xf numFmtId="44" fontId="0" fillId="0" borderId="37" xfId="0" applyNumberFormat="1" applyBorder="1" applyAlignment="1"/>
    <xf numFmtId="0" fontId="1" fillId="0" borderId="42" xfId="0" applyFont="1" applyBorder="1" applyAlignment="1">
      <alignment horizontal="center" vertical="center"/>
    </xf>
    <xf numFmtId="44" fontId="0" fillId="0" borderId="22" xfId="0" applyNumberFormat="1" applyBorder="1" applyAlignment="1"/>
    <xf numFmtId="0" fontId="49" fillId="0" borderId="39" xfId="0" applyFont="1" applyBorder="1" applyAlignment="1">
      <alignment horizontal="right"/>
    </xf>
    <xf numFmtId="44" fontId="46" fillId="0" borderId="40" xfId="0" applyNumberFormat="1" applyFont="1" applyBorder="1" applyAlignment="1"/>
    <xf numFmtId="0" fontId="1" fillId="0" borderId="0" xfId="0" applyFont="1"/>
    <xf numFmtId="6" fontId="0" fillId="0" borderId="0" xfId="0" applyNumberFormat="1" applyAlignment="1">
      <alignment horizontal="center"/>
    </xf>
    <xf numFmtId="0" fontId="36" fillId="14" borderId="4" xfId="0" applyFont="1" applyFill="1" applyBorder="1" applyAlignment="1">
      <alignment horizontal="right" wrapText="1"/>
    </xf>
    <xf numFmtId="0" fontId="34" fillId="14" borderId="0" xfId="0" applyFont="1" applyFill="1" applyBorder="1" applyAlignment="1">
      <alignment horizontal="right" wrapText="1"/>
    </xf>
    <xf numFmtId="0" fontId="36" fillId="14" borderId="1" xfId="0" applyFont="1" applyFill="1" applyBorder="1" applyAlignment="1">
      <alignment horizontal="right" wrapText="1"/>
    </xf>
    <xf numFmtId="0" fontId="36" fillId="14" borderId="2" xfId="0" applyFont="1" applyFill="1" applyBorder="1" applyAlignment="1">
      <alignment horizontal="right" wrapText="1"/>
    </xf>
    <xf numFmtId="0" fontId="36" fillId="2" borderId="4" xfId="0" applyFont="1" applyFill="1" applyBorder="1" applyAlignment="1">
      <alignment horizontal="right" wrapText="1"/>
    </xf>
    <xf numFmtId="42" fontId="36" fillId="2" borderId="4" xfId="0" applyNumberFormat="1" applyFont="1" applyFill="1" applyBorder="1" applyAlignment="1">
      <alignment horizontal="right" wrapText="1"/>
    </xf>
    <xf numFmtId="0" fontId="36" fillId="14" borderId="5" xfId="0" applyFont="1" applyFill="1" applyBorder="1" applyAlignment="1">
      <alignment horizontal="right" wrapText="1"/>
    </xf>
    <xf numFmtId="2" fontId="0" fillId="14" borderId="0" xfId="0" applyNumberFormat="1" applyFill="1" applyBorder="1" applyAlignment="1">
      <alignment horizontal="center"/>
    </xf>
    <xf numFmtId="165" fontId="0" fillId="14" borderId="0" xfId="0" applyNumberFormat="1" applyFill="1" applyBorder="1"/>
    <xf numFmtId="0" fontId="36" fillId="8" borderId="0" xfId="0" applyFont="1" applyFill="1" applyBorder="1" applyAlignment="1">
      <alignment horizontal="left" wrapText="1"/>
    </xf>
    <xf numFmtId="10" fontId="0" fillId="14" borderId="0" xfId="0" applyNumberFormat="1" applyFill="1" applyBorder="1"/>
    <xf numFmtId="0" fontId="34" fillId="14" borderId="17" xfId="0" applyFont="1" applyFill="1" applyBorder="1" applyAlignment="1">
      <alignment horizontal="right" wrapText="1"/>
    </xf>
    <xf numFmtId="2" fontId="0" fillId="14" borderId="17" xfId="0" applyNumberFormat="1" applyFill="1" applyBorder="1" applyAlignment="1">
      <alignment horizontal="center"/>
    </xf>
    <xf numFmtId="0" fontId="34" fillId="14" borderId="16" xfId="0" applyFont="1" applyFill="1" applyBorder="1" applyAlignment="1">
      <alignment horizontal="center" vertical="center" wrapText="1"/>
    </xf>
    <xf numFmtId="0" fontId="5" fillId="0" borderId="30" xfId="0" applyFont="1" applyFill="1" applyBorder="1" applyAlignment="1" applyProtection="1">
      <alignment horizontal="center"/>
      <protection locked="0"/>
    </xf>
    <xf numFmtId="1" fontId="33" fillId="0" borderId="4" xfId="7" applyNumberFormat="1" applyFont="1" applyFill="1" applyBorder="1" applyAlignment="1" applyProtection="1">
      <alignment horizontal="right"/>
      <protection locked="0"/>
    </xf>
    <xf numFmtId="43" fontId="33" fillId="0" borderId="4" xfId="7" applyNumberFormat="1" applyFont="1" applyFill="1" applyBorder="1" applyAlignment="1" applyProtection="1">
      <alignment horizontal="left"/>
      <protection locked="0"/>
    </xf>
    <xf numFmtId="167" fontId="33" fillId="0" borderId="4" xfId="7" applyNumberFormat="1" applyFont="1" applyFill="1" applyBorder="1" applyAlignment="1" applyProtection="1">
      <alignment horizontal="left"/>
      <protection locked="0"/>
    </xf>
    <xf numFmtId="42" fontId="36" fillId="0" borderId="4" xfId="6" applyNumberFormat="1" applyFont="1" applyFill="1" applyBorder="1" applyAlignment="1" applyProtection="1">
      <alignment horizontal="center" wrapText="1"/>
      <protection locked="0"/>
    </xf>
    <xf numFmtId="0" fontId="5" fillId="0" borderId="29" xfId="0" applyFont="1" applyFill="1" applyBorder="1" applyAlignment="1" applyProtection="1">
      <alignment horizontal="center"/>
      <protection locked="0"/>
    </xf>
    <xf numFmtId="0" fontId="14" fillId="18" borderId="4" xfId="0" applyFont="1" applyFill="1" applyBorder="1" applyAlignment="1">
      <alignment wrapText="1"/>
    </xf>
    <xf numFmtId="0" fontId="14" fillId="17" borderId="4" xfId="1" applyFont="1" applyFill="1" applyBorder="1" applyAlignment="1">
      <alignment horizontal="left"/>
    </xf>
    <xf numFmtId="42" fontId="14" fillId="17" borderId="4" xfId="1" applyNumberFormat="1" applyFont="1" applyFill="1" applyBorder="1" applyAlignment="1">
      <alignment horizontal="left"/>
    </xf>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3" fontId="0" fillId="2" borderId="4" xfId="0" applyNumberFormat="1" applyFill="1" applyBorder="1" applyAlignment="1">
      <alignment horizontal="left"/>
    </xf>
    <xf numFmtId="0" fontId="0" fillId="6" borderId="2" xfId="0" applyFill="1" applyBorder="1"/>
    <xf numFmtId="0" fontId="36" fillId="14" borderId="2" xfId="0" applyFont="1" applyFill="1" applyBorder="1" applyAlignment="1">
      <alignment horizontal="right" wrapText="1"/>
    </xf>
    <xf numFmtId="0" fontId="36" fillId="14" borderId="0" xfId="0" applyFont="1" applyFill="1" applyBorder="1" applyAlignment="1">
      <alignment horizontal="right" wrapText="1"/>
    </xf>
    <xf numFmtId="0" fontId="34" fillId="0" borderId="4" xfId="0" applyFont="1" applyFill="1" applyBorder="1" applyAlignment="1" applyProtection="1">
      <alignment horizontal="left" wrapText="1"/>
      <protection locked="0"/>
    </xf>
    <xf numFmtId="0" fontId="36" fillId="14" borderId="10" xfId="0" applyFont="1" applyFill="1" applyBorder="1" applyAlignment="1">
      <alignment horizontal="right" wrapText="1"/>
    </xf>
    <xf numFmtId="0" fontId="36" fillId="14" borderId="15" xfId="0" applyFont="1" applyFill="1" applyBorder="1" applyAlignment="1">
      <alignment horizontal="right" wrapText="1"/>
    </xf>
    <xf numFmtId="0" fontId="36" fillId="14" borderId="17" xfId="0" applyFont="1" applyFill="1" applyBorder="1" applyAlignment="1">
      <alignment horizontal="right" wrapText="1"/>
    </xf>
    <xf numFmtId="0" fontId="7" fillId="6" borderId="0" xfId="0" applyFont="1" applyFill="1" applyAlignment="1">
      <alignment horizontal="center" vertical="center"/>
    </xf>
    <xf numFmtId="0" fontId="10" fillId="14" borderId="5" xfId="0" applyFont="1" applyFill="1" applyBorder="1" applyAlignment="1">
      <alignment horizontal="center" vertical="center" wrapText="1"/>
    </xf>
    <xf numFmtId="0" fontId="14" fillId="6" borderId="3" xfId="0" applyFont="1" applyFill="1" applyBorder="1" applyAlignment="1">
      <alignment horizontal="left" wrapText="1"/>
    </xf>
    <xf numFmtId="0" fontId="34" fillId="0" borderId="3" xfId="0" applyFont="1" applyFill="1" applyBorder="1" applyAlignment="1" applyProtection="1">
      <alignment horizontal="left" wrapText="1"/>
      <protection locked="0"/>
    </xf>
    <xf numFmtId="0" fontId="34" fillId="14" borderId="3" xfId="0" applyFont="1" applyFill="1" applyBorder="1" applyAlignment="1">
      <alignment horizontal="center" vertical="center" wrapText="1"/>
    </xf>
    <xf numFmtId="0" fontId="34" fillId="14" borderId="4" xfId="0" applyFont="1" applyFill="1" applyBorder="1" applyAlignment="1">
      <alignment horizontal="center" vertical="center" wrapText="1"/>
    </xf>
    <xf numFmtId="0" fontId="34" fillId="0" borderId="4" xfId="0" applyFont="1" applyFill="1" applyBorder="1" applyAlignment="1" applyProtection="1">
      <alignment horizontal="left" wrapText="1"/>
      <protection locked="0"/>
    </xf>
    <xf numFmtId="0" fontId="34" fillId="14" borderId="0" xfId="0" applyFont="1" applyFill="1" applyBorder="1" applyAlignment="1">
      <alignment horizontal="right" wrapText="1"/>
    </xf>
    <xf numFmtId="0" fontId="36" fillId="14" borderId="0" xfId="0" applyFont="1" applyFill="1" applyBorder="1" applyAlignment="1">
      <alignment horizontal="right" wrapText="1"/>
    </xf>
    <xf numFmtId="0" fontId="36" fillId="14" borderId="2" xfId="0" applyFont="1" applyFill="1" applyBorder="1" applyAlignment="1">
      <alignment horizontal="right" wrapText="1"/>
    </xf>
    <xf numFmtId="0" fontId="34" fillId="14" borderId="17" xfId="0" applyFont="1" applyFill="1" applyBorder="1" applyAlignment="1">
      <alignment horizontal="right" wrapText="1"/>
    </xf>
    <xf numFmtId="0" fontId="36" fillId="14" borderId="17" xfId="0" applyFont="1" applyFill="1" applyBorder="1" applyAlignment="1">
      <alignment horizontal="right" wrapText="1"/>
    </xf>
    <xf numFmtId="0" fontId="36" fillId="14" borderId="10" xfId="0" applyFont="1" applyFill="1" applyBorder="1" applyAlignment="1">
      <alignment horizontal="right" wrapText="1"/>
    </xf>
    <xf numFmtId="0" fontId="36" fillId="14" borderId="15" xfId="0" applyFont="1" applyFill="1" applyBorder="1" applyAlignment="1">
      <alignment horizontal="right" wrapText="1"/>
    </xf>
    <xf numFmtId="0" fontId="14" fillId="18" borderId="4" xfId="0" applyFont="1" applyFill="1" applyBorder="1" applyAlignment="1">
      <alignment wrapText="1"/>
    </xf>
    <xf numFmtId="2" fontId="11" fillId="2" borderId="4" xfId="0" applyNumberFormat="1" applyFont="1" applyFill="1" applyBorder="1" applyAlignment="1">
      <alignment horizontal="right"/>
    </xf>
    <xf numFmtId="10" fontId="0" fillId="4" borderId="3" xfId="0" applyNumberFormat="1" applyFill="1" applyBorder="1" applyAlignment="1" applyProtection="1">
      <alignment horizontal="left"/>
      <protection locked="0"/>
    </xf>
    <xf numFmtId="3" fontId="0" fillId="0" borderId="0" xfId="0" applyNumberFormat="1"/>
    <xf numFmtId="0" fontId="5" fillId="0" borderId="4" xfId="0" applyFont="1" applyBorder="1" applyAlignment="1" applyProtection="1">
      <alignment wrapText="1"/>
      <protection locked="0"/>
    </xf>
    <xf numFmtId="170" fontId="11" fillId="0" borderId="4" xfId="0" applyNumberFormat="1" applyFont="1" applyFill="1" applyBorder="1" applyAlignment="1" applyProtection="1">
      <alignment horizontal="center"/>
      <protection locked="0"/>
    </xf>
    <xf numFmtId="170" fontId="5" fillId="0" borderId="4" xfId="0" applyNumberFormat="1" applyFont="1" applyBorder="1" applyAlignment="1" applyProtection="1">
      <alignment horizontal="center"/>
      <protection locked="0"/>
    </xf>
    <xf numFmtId="3" fontId="0" fillId="0" borderId="4" xfId="0" applyNumberFormat="1" applyFill="1" applyBorder="1" applyAlignment="1" applyProtection="1">
      <alignment horizontal="left"/>
      <protection locked="0"/>
    </xf>
    <xf numFmtId="0" fontId="1" fillId="6" borderId="0" xfId="0" applyFont="1" applyFill="1" applyBorder="1"/>
    <xf numFmtId="2" fontId="10" fillId="14" borderId="5" xfId="0" applyNumberFormat="1" applyFont="1" applyFill="1" applyBorder="1" applyAlignment="1">
      <alignment horizontal="center" vertical="center" wrapText="1"/>
    </xf>
    <xf numFmtId="2" fontId="10" fillId="14" borderId="6" xfId="0" applyNumberFormat="1"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165" fontId="10" fillId="14" borderId="5" xfId="0" applyNumberFormat="1" applyFont="1" applyFill="1" applyBorder="1" applyAlignment="1">
      <alignment horizontal="center" vertical="center" wrapText="1"/>
    </xf>
    <xf numFmtId="165" fontId="10" fillId="14" borderId="6" xfId="0" applyNumberFormat="1" applyFont="1" applyFill="1" applyBorder="1" applyAlignment="1">
      <alignment horizontal="center" vertical="center" wrapText="1"/>
    </xf>
    <xf numFmtId="49" fontId="7" fillId="6" borderId="10" xfId="0" applyNumberFormat="1" applyFont="1" applyFill="1" applyBorder="1" applyAlignment="1">
      <alignment horizontal="center" vertical="center"/>
    </xf>
    <xf numFmtId="49" fontId="7" fillId="6" borderId="15" xfId="0" applyNumberFormat="1" applyFont="1" applyFill="1" applyBorder="1" applyAlignment="1">
      <alignment horizontal="center" vertical="center"/>
    </xf>
    <xf numFmtId="49" fontId="7" fillId="6" borderId="11" xfId="0" applyNumberFormat="1" applyFont="1" applyFill="1" applyBorder="1" applyAlignment="1">
      <alignment horizontal="center" vertical="center"/>
    </xf>
    <xf numFmtId="0" fontId="7" fillId="6" borderId="13"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4" xfId="0" applyFont="1" applyFill="1" applyBorder="1" applyAlignment="1">
      <alignment horizontal="center" vertical="center"/>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49" fontId="10" fillId="14" borderId="5" xfId="0" applyNumberFormat="1" applyFont="1" applyFill="1" applyBorder="1" applyAlignment="1">
      <alignment horizontal="center" vertical="center" wrapText="1"/>
    </xf>
    <xf numFmtId="49" fontId="10" fillId="14" borderId="6" xfId="0" applyNumberFormat="1" applyFont="1" applyFill="1" applyBorder="1" applyAlignment="1">
      <alignment horizontal="center" vertical="center" wrapText="1"/>
    </xf>
    <xf numFmtId="0" fontId="14" fillId="18" borderId="4" xfId="0" applyFont="1" applyFill="1" applyBorder="1" applyAlignment="1">
      <alignment wrapText="1"/>
    </xf>
    <xf numFmtId="0" fontId="14" fillId="6" borderId="1" xfId="0" applyFont="1" applyFill="1" applyBorder="1" applyAlignment="1">
      <alignment horizontal="right" wrapText="1"/>
    </xf>
    <xf numFmtId="0" fontId="14" fillId="6" borderId="2" xfId="0" applyFont="1" applyFill="1" applyBorder="1" applyAlignment="1">
      <alignment horizontal="right" wrapText="1"/>
    </xf>
    <xf numFmtId="0" fontId="14" fillId="6" borderId="3" xfId="0" applyFont="1" applyFill="1" applyBorder="1" applyAlignment="1">
      <alignment horizontal="right" wrapText="1"/>
    </xf>
    <xf numFmtId="0" fontId="36" fillId="14" borderId="2" xfId="0" applyFont="1" applyFill="1" applyBorder="1" applyAlignment="1">
      <alignment horizontal="right" wrapText="1"/>
    </xf>
    <xf numFmtId="0" fontId="14" fillId="14" borderId="2" xfId="0" applyFont="1" applyFill="1" applyBorder="1" applyAlignment="1">
      <alignment horizontal="right" wrapText="1"/>
    </xf>
    <xf numFmtId="0" fontId="14" fillId="14" borderId="3" xfId="0" applyFont="1" applyFill="1" applyBorder="1" applyAlignment="1">
      <alignment horizontal="right" wrapText="1"/>
    </xf>
    <xf numFmtId="0" fontId="14" fillId="6" borderId="10" xfId="0" applyFont="1" applyFill="1" applyBorder="1" applyAlignment="1">
      <alignment horizontal="left" wrapText="1"/>
    </xf>
    <xf numFmtId="0" fontId="14" fillId="6" borderId="15" xfId="0" applyFont="1" applyFill="1" applyBorder="1" applyAlignment="1">
      <alignment horizontal="left" wrapText="1"/>
    </xf>
    <xf numFmtId="0" fontId="34" fillId="14" borderId="1" xfId="0" applyFont="1" applyFill="1" applyBorder="1" applyAlignment="1">
      <alignment horizontal="center" wrapText="1"/>
    </xf>
    <xf numFmtId="0" fontId="34" fillId="14" borderId="2" xfId="0" applyFont="1" applyFill="1" applyBorder="1" applyAlignment="1">
      <alignment horizontal="center" wrapText="1"/>
    </xf>
    <xf numFmtId="0" fontId="34" fillId="14" borderId="3" xfId="0" applyFont="1" applyFill="1" applyBorder="1" applyAlignment="1">
      <alignment horizontal="center" wrapText="1"/>
    </xf>
    <xf numFmtId="0" fontId="34" fillId="0" borderId="1" xfId="0" applyFont="1" applyFill="1" applyBorder="1" applyAlignment="1" applyProtection="1">
      <alignment horizontal="center" wrapText="1"/>
      <protection locked="0"/>
    </xf>
    <xf numFmtId="0" fontId="34" fillId="0" borderId="2" xfId="0" applyFont="1" applyFill="1" applyBorder="1" applyAlignment="1" applyProtection="1">
      <alignment horizontal="center" wrapText="1"/>
      <protection locked="0"/>
    </xf>
    <xf numFmtId="0" fontId="34" fillId="0" borderId="3" xfId="0" applyFont="1" applyFill="1" applyBorder="1" applyAlignment="1" applyProtection="1">
      <alignment horizontal="center" wrapText="1"/>
      <protection locked="0"/>
    </xf>
    <xf numFmtId="0" fontId="14" fillId="14" borderId="1" xfId="0" applyFont="1" applyFill="1" applyBorder="1" applyAlignment="1">
      <alignment horizontal="right" wrapText="1"/>
    </xf>
    <xf numFmtId="164" fontId="34" fillId="2" borderId="0" xfId="0" applyNumberFormat="1" applyFont="1" applyFill="1" applyBorder="1" applyAlignment="1">
      <alignment horizontal="right" wrapText="1"/>
    </xf>
    <xf numFmtId="165" fontId="34" fillId="2" borderId="0" xfId="0" applyNumberFormat="1" applyFont="1" applyFill="1" applyBorder="1" applyAlignment="1">
      <alignment horizontal="right" wrapText="1"/>
    </xf>
    <xf numFmtId="165" fontId="34" fillId="2" borderId="12" xfId="0" applyNumberFormat="1" applyFont="1" applyFill="1" applyBorder="1" applyAlignment="1">
      <alignment horizontal="right" wrapText="1"/>
    </xf>
    <xf numFmtId="0" fontId="34" fillId="14" borderId="1" xfId="0" applyFont="1" applyFill="1" applyBorder="1" applyAlignment="1">
      <alignment horizontal="right" wrapText="1"/>
    </xf>
    <xf numFmtId="0" fontId="34" fillId="14" borderId="2" xfId="0" applyFont="1" applyFill="1" applyBorder="1" applyAlignment="1">
      <alignment horizontal="right" wrapText="1"/>
    </xf>
    <xf numFmtId="165" fontId="34" fillId="2" borderId="1" xfId="0" applyNumberFormat="1" applyFont="1" applyFill="1" applyBorder="1" applyAlignment="1">
      <alignment horizontal="right" wrapText="1"/>
    </xf>
    <xf numFmtId="165" fontId="34" fillId="2" borderId="2" xfId="0" applyNumberFormat="1" applyFont="1" applyFill="1" applyBorder="1" applyAlignment="1">
      <alignment horizontal="right" wrapText="1"/>
    </xf>
    <xf numFmtId="165" fontId="34" fillId="2" borderId="3" xfId="0" applyNumberFormat="1" applyFont="1" applyFill="1" applyBorder="1" applyAlignment="1">
      <alignment horizontal="right" wrapText="1"/>
    </xf>
    <xf numFmtId="0" fontId="36" fillId="14" borderId="0" xfId="0" applyFont="1" applyFill="1" applyBorder="1" applyAlignment="1">
      <alignment horizontal="right" wrapText="1"/>
    </xf>
    <xf numFmtId="10" fontId="34" fillId="2" borderId="1" xfId="0" applyNumberFormat="1" applyFont="1" applyFill="1" applyBorder="1" applyAlignment="1">
      <alignment horizontal="right" wrapText="1"/>
    </xf>
    <xf numFmtId="10" fontId="34" fillId="2" borderId="2" xfId="0" applyNumberFormat="1" applyFont="1" applyFill="1" applyBorder="1" applyAlignment="1">
      <alignment horizontal="right" wrapText="1"/>
    </xf>
    <xf numFmtId="10" fontId="34" fillId="2" borderId="3" xfId="0" applyNumberFormat="1" applyFont="1" applyFill="1" applyBorder="1" applyAlignment="1">
      <alignment horizontal="right" wrapText="1"/>
    </xf>
    <xf numFmtId="0" fontId="34" fillId="14" borderId="4" xfId="0" applyFont="1" applyFill="1" applyBorder="1" applyAlignment="1">
      <alignment horizontal="right" wrapText="1"/>
    </xf>
    <xf numFmtId="165" fontId="34" fillId="2" borderId="4" xfId="0" applyNumberFormat="1" applyFont="1" applyFill="1" applyBorder="1" applyAlignment="1">
      <alignment horizontal="right" wrapText="1"/>
    </xf>
    <xf numFmtId="0" fontId="39" fillId="0" borderId="1" xfId="0" applyFont="1" applyFill="1" applyBorder="1" applyAlignment="1" applyProtection="1">
      <alignment horizontal="left" wrapText="1"/>
      <protection locked="0"/>
    </xf>
    <xf numFmtId="0" fontId="39" fillId="0" borderId="3" xfId="0" applyFont="1" applyFill="1" applyBorder="1" applyAlignment="1" applyProtection="1">
      <alignment horizontal="left" wrapText="1"/>
      <protection locked="0"/>
    </xf>
    <xf numFmtId="0" fontId="39" fillId="0" borderId="2" xfId="0" applyFont="1" applyFill="1" applyBorder="1" applyAlignment="1" applyProtection="1">
      <alignment horizontal="left" wrapText="1"/>
      <protection locked="0"/>
    </xf>
    <xf numFmtId="0" fontId="14" fillId="6" borderId="3" xfId="0" applyFont="1" applyFill="1" applyBorder="1" applyAlignment="1">
      <alignment horizontal="left" wrapText="1"/>
    </xf>
    <xf numFmtId="0" fontId="14" fillId="6" borderId="1" xfId="0" applyFont="1" applyFill="1" applyBorder="1" applyAlignment="1">
      <alignment horizontal="left" wrapText="1"/>
    </xf>
    <xf numFmtId="0" fontId="14" fillId="6" borderId="2" xfId="0" applyFont="1" applyFill="1" applyBorder="1" applyAlignment="1">
      <alignment horizontal="left" wrapText="1"/>
    </xf>
    <xf numFmtId="0" fontId="35" fillId="14" borderId="4" xfId="0" applyFont="1" applyFill="1" applyBorder="1" applyAlignment="1">
      <alignment horizontal="center" wrapText="1"/>
    </xf>
    <xf numFmtId="0" fontId="35" fillId="14" borderId="1" xfId="0" applyFont="1" applyFill="1" applyBorder="1" applyAlignment="1">
      <alignment horizontal="center" wrapText="1"/>
    </xf>
    <xf numFmtId="0" fontId="35" fillId="14" borderId="2" xfId="0" applyFont="1" applyFill="1" applyBorder="1" applyAlignment="1">
      <alignment horizontal="center" wrapText="1"/>
    </xf>
    <xf numFmtId="0" fontId="35" fillId="14" borderId="3" xfId="0" applyFont="1" applyFill="1" applyBorder="1" applyAlignment="1">
      <alignment horizontal="center" wrapText="1"/>
    </xf>
    <xf numFmtId="0" fontId="0" fillId="0" borderId="4" xfId="0" applyFont="1" applyFill="1" applyBorder="1" applyAlignment="1" applyProtection="1">
      <alignment wrapText="1"/>
      <protection locked="0"/>
    </xf>
    <xf numFmtId="0" fontId="0" fillId="14" borderId="4" xfId="0" applyFont="1" applyFill="1" applyBorder="1" applyAlignment="1">
      <alignment wrapText="1"/>
    </xf>
    <xf numFmtId="0" fontId="0" fillId="14" borderId="1" xfId="0" applyFont="1" applyFill="1" applyBorder="1" applyAlignment="1">
      <alignment wrapText="1"/>
    </xf>
    <xf numFmtId="0" fontId="0" fillId="14" borderId="2" xfId="0" applyFont="1" applyFill="1" applyBorder="1" applyAlignment="1">
      <alignment wrapText="1"/>
    </xf>
    <xf numFmtId="0" fontId="0" fillId="14" borderId="3" xfId="0" applyFont="1" applyFill="1" applyBorder="1" applyAlignment="1">
      <alignment wrapText="1"/>
    </xf>
    <xf numFmtId="0" fontId="34" fillId="0" borderId="1" xfId="0" applyFont="1" applyFill="1" applyBorder="1" applyAlignment="1" applyProtection="1">
      <alignment horizontal="left" wrapText="1"/>
      <protection locked="0"/>
    </xf>
    <xf numFmtId="0" fontId="34" fillId="0" borderId="3" xfId="0" applyFont="1" applyFill="1" applyBorder="1" applyAlignment="1" applyProtection="1">
      <alignment horizontal="left" wrapText="1"/>
      <protection locked="0"/>
    </xf>
    <xf numFmtId="0" fontId="34" fillId="0" borderId="2" xfId="0" applyFont="1" applyFill="1" applyBorder="1" applyAlignment="1" applyProtection="1">
      <alignment horizontal="left" wrapText="1"/>
      <protection locked="0"/>
    </xf>
    <xf numFmtId="0" fontId="13" fillId="14" borderId="1" xfId="0" applyFont="1" applyFill="1" applyBorder="1" applyAlignment="1">
      <alignment horizontal="right"/>
    </xf>
    <xf numFmtId="0" fontId="13" fillId="14" borderId="2" xfId="0" applyFont="1" applyFill="1" applyBorder="1" applyAlignment="1">
      <alignment horizontal="right"/>
    </xf>
    <xf numFmtId="0" fontId="13" fillId="14" borderId="3" xfId="0" applyFont="1" applyFill="1" applyBorder="1" applyAlignment="1">
      <alignment horizontal="right"/>
    </xf>
    <xf numFmtId="0" fontId="14" fillId="6" borderId="1" xfId="0" applyFont="1" applyFill="1" applyBorder="1" applyAlignment="1">
      <alignment wrapText="1"/>
    </xf>
    <xf numFmtId="0" fontId="14" fillId="6" borderId="2" xfId="0" applyFont="1" applyFill="1" applyBorder="1" applyAlignment="1">
      <alignment wrapText="1"/>
    </xf>
    <xf numFmtId="0" fontId="14" fillId="6" borderId="3" xfId="0" applyFont="1" applyFill="1" applyBorder="1" applyAlignment="1">
      <alignment wrapText="1"/>
    </xf>
    <xf numFmtId="0" fontId="37" fillId="0" borderId="4" xfId="0" applyFont="1" applyFill="1" applyBorder="1" applyAlignment="1" applyProtection="1">
      <alignment horizontal="left" wrapText="1"/>
      <protection locked="0"/>
    </xf>
    <xf numFmtId="0" fontId="38" fillId="0" borderId="4" xfId="0" applyFont="1" applyFill="1" applyBorder="1" applyAlignment="1" applyProtection="1">
      <alignment horizontal="left" wrapText="1"/>
      <protection locked="0"/>
    </xf>
    <xf numFmtId="0" fontId="39" fillId="14" borderId="4" xfId="0" applyFont="1" applyFill="1" applyBorder="1" applyAlignment="1">
      <alignment horizontal="left" wrapText="1"/>
    </xf>
    <xf numFmtId="0" fontId="19" fillId="0" borderId="4" xfId="0" applyFont="1" applyFill="1" applyBorder="1" applyAlignment="1" applyProtection="1">
      <alignment horizontal="left" wrapText="1"/>
      <protection locked="0"/>
    </xf>
    <xf numFmtId="0" fontId="33" fillId="14" borderId="1" xfId="0" applyFont="1" applyFill="1" applyBorder="1" applyAlignment="1">
      <alignment wrapText="1"/>
    </xf>
    <xf numFmtId="0" fontId="33" fillId="14" borderId="3" xfId="0" applyFont="1" applyFill="1" applyBorder="1" applyAlignment="1">
      <alignment wrapText="1"/>
    </xf>
    <xf numFmtId="0" fontId="0" fillId="14" borderId="1" xfId="0" applyFont="1" applyFill="1" applyBorder="1" applyAlignment="1">
      <alignment horizontal="left" wrapText="1"/>
    </xf>
    <xf numFmtId="0" fontId="0" fillId="14" borderId="2" xfId="0" applyFont="1" applyFill="1" applyBorder="1" applyAlignment="1">
      <alignment horizontal="left" wrapText="1"/>
    </xf>
    <xf numFmtId="0" fontId="0" fillId="14" borderId="3" xfId="0" applyFont="1" applyFill="1" applyBorder="1" applyAlignment="1">
      <alignment horizontal="left" wrapText="1"/>
    </xf>
    <xf numFmtId="0" fontId="35" fillId="14" borderId="1"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14" fillId="14" borderId="1" xfId="0" applyFont="1" applyFill="1" applyBorder="1" applyAlignment="1">
      <alignment horizontal="right" vertical="center" wrapText="1"/>
    </xf>
    <xf numFmtId="0" fontId="14" fillId="14" borderId="2" xfId="0" applyFont="1" applyFill="1" applyBorder="1" applyAlignment="1">
      <alignment horizontal="right" vertical="center" wrapText="1"/>
    </xf>
    <xf numFmtId="0" fontId="14" fillId="14" borderId="3" xfId="0" applyFont="1" applyFill="1" applyBorder="1" applyAlignment="1">
      <alignment horizontal="right" vertical="center" wrapText="1"/>
    </xf>
    <xf numFmtId="0" fontId="34" fillId="14" borderId="4"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4" fillId="14" borderId="2" xfId="0" applyFont="1" applyFill="1" applyBorder="1" applyAlignment="1">
      <alignment horizontal="center" vertical="center" wrapText="1"/>
    </xf>
    <xf numFmtId="0" fontId="35" fillId="0" borderId="1" xfId="0" applyFont="1" applyFill="1" applyBorder="1" applyAlignment="1" applyProtection="1">
      <alignment horizontal="left" wrapText="1"/>
      <protection locked="0"/>
    </xf>
    <xf numFmtId="0" fontId="35" fillId="0" borderId="3" xfId="0" applyFont="1" applyFill="1" applyBorder="1" applyAlignment="1" applyProtection="1">
      <alignment horizontal="left" wrapText="1"/>
      <protection locked="0"/>
    </xf>
    <xf numFmtId="0" fontId="34" fillId="0" borderId="4" xfId="0" applyFont="1" applyFill="1" applyBorder="1" applyAlignment="1" applyProtection="1">
      <alignment horizontal="left" wrapText="1"/>
      <protection locked="0"/>
    </xf>
    <xf numFmtId="49" fontId="32" fillId="6" borderId="10" xfId="0" applyNumberFormat="1"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14" fillId="6" borderId="4" xfId="0" applyFont="1" applyFill="1" applyBorder="1" applyAlignment="1">
      <alignment horizontal="left"/>
    </xf>
    <xf numFmtId="0" fontId="14" fillId="6" borderId="4" xfId="0" applyFont="1" applyFill="1" applyBorder="1" applyAlignment="1">
      <alignment vertical="top"/>
    </xf>
    <xf numFmtId="0" fontId="34" fillId="14" borderId="3" xfId="0" applyFont="1" applyFill="1" applyBorder="1" applyAlignment="1">
      <alignment horizontal="center" vertical="center" wrapText="1"/>
    </xf>
    <xf numFmtId="0" fontId="34" fillId="14" borderId="3" xfId="0" applyFont="1" applyFill="1" applyBorder="1" applyAlignment="1">
      <alignment horizontal="right" wrapText="1"/>
    </xf>
    <xf numFmtId="0" fontId="34" fillId="14" borderId="0" xfId="0" applyFont="1" applyFill="1" applyBorder="1" applyAlignment="1">
      <alignment horizontal="right" wrapText="1"/>
    </xf>
    <xf numFmtId="0" fontId="34" fillId="14" borderId="17" xfId="0" applyFont="1" applyFill="1" applyBorder="1" applyAlignment="1">
      <alignment horizontal="right" wrapText="1"/>
    </xf>
    <xf numFmtId="0" fontId="32" fillId="6" borderId="1" xfId="0" applyFont="1" applyFill="1" applyBorder="1" applyAlignment="1" applyProtection="1">
      <alignment horizontal="center" vertical="center" wrapText="1"/>
      <protection locked="0"/>
    </xf>
    <xf numFmtId="0" fontId="32" fillId="6" borderId="2" xfId="0" applyFont="1" applyFill="1" applyBorder="1" applyAlignment="1" applyProtection="1">
      <alignment horizontal="center" vertical="center" wrapText="1"/>
      <protection locked="0"/>
    </xf>
    <xf numFmtId="0" fontId="32" fillId="6" borderId="3" xfId="0" applyFont="1" applyFill="1" applyBorder="1" applyAlignment="1" applyProtection="1">
      <alignment horizontal="center" vertical="center" wrapText="1"/>
      <protection locked="0"/>
    </xf>
    <xf numFmtId="10" fontId="34" fillId="0" borderId="1" xfId="0" applyNumberFormat="1" applyFont="1" applyFill="1" applyBorder="1" applyAlignment="1" applyProtection="1">
      <alignment horizontal="right" wrapText="1"/>
      <protection locked="0"/>
    </xf>
    <xf numFmtId="10" fontId="34" fillId="0" borderId="2" xfId="0" applyNumberFormat="1" applyFont="1" applyFill="1" applyBorder="1" applyAlignment="1" applyProtection="1">
      <alignment horizontal="right" wrapText="1"/>
      <protection locked="0"/>
    </xf>
    <xf numFmtId="10" fontId="34" fillId="0" borderId="3" xfId="0" applyNumberFormat="1" applyFont="1" applyFill="1" applyBorder="1" applyAlignment="1" applyProtection="1">
      <alignment horizontal="right" wrapText="1"/>
      <protection locked="0"/>
    </xf>
    <xf numFmtId="0" fontId="15" fillId="14" borderId="1" xfId="3" applyFont="1" applyFill="1" applyBorder="1" applyAlignment="1">
      <alignment horizontal="left"/>
    </xf>
    <xf numFmtId="0" fontId="15" fillId="14" borderId="2" xfId="3" applyFont="1" applyFill="1" applyBorder="1" applyAlignment="1">
      <alignment horizontal="left"/>
    </xf>
    <xf numFmtId="0" fontId="15" fillId="14" borderId="3" xfId="3" applyFont="1" applyFill="1" applyBorder="1" applyAlignment="1">
      <alignment horizontal="left"/>
    </xf>
    <xf numFmtId="0" fontId="13" fillId="6" borderId="1" xfId="0" applyFont="1" applyFill="1" applyBorder="1" applyAlignment="1">
      <alignment horizontal="left"/>
    </xf>
    <xf numFmtId="0" fontId="13" fillId="6" borderId="2" xfId="0" applyFont="1" applyFill="1" applyBorder="1" applyAlignment="1">
      <alignment horizontal="left"/>
    </xf>
    <xf numFmtId="0" fontId="13" fillId="6" borderId="3" xfId="0" applyFont="1" applyFill="1" applyBorder="1" applyAlignment="1">
      <alignment horizontal="left"/>
    </xf>
    <xf numFmtId="0" fontId="15" fillId="14" borderId="1" xfId="3" applyFont="1" applyFill="1" applyBorder="1" applyAlignment="1">
      <alignment wrapText="1"/>
    </xf>
    <xf numFmtId="0" fontId="15" fillId="14" borderId="2" xfId="3" applyFont="1" applyFill="1" applyBorder="1" applyAlignment="1">
      <alignment wrapText="1"/>
    </xf>
    <xf numFmtId="0" fontId="15" fillId="14" borderId="3" xfId="3" applyFont="1" applyFill="1" applyBorder="1" applyAlignment="1">
      <alignment wrapText="1"/>
    </xf>
    <xf numFmtId="0" fontId="13" fillId="6" borderId="6" xfId="0" applyFont="1" applyFill="1" applyBorder="1" applyAlignment="1">
      <alignment horizontal="center" vertical="center"/>
    </xf>
    <xf numFmtId="0" fontId="14" fillId="14" borderId="1" xfId="3" applyFont="1" applyFill="1" applyBorder="1" applyAlignment="1">
      <alignment horizontal="left"/>
    </xf>
    <xf numFmtId="0" fontId="14" fillId="14" borderId="2" xfId="3" applyFont="1" applyFill="1" applyBorder="1" applyAlignment="1">
      <alignment horizontal="left"/>
    </xf>
    <xf numFmtId="0" fontId="14" fillId="14" borderId="3" xfId="3" applyFont="1" applyFill="1" applyBorder="1" applyAlignment="1">
      <alignment horizontal="left"/>
    </xf>
    <xf numFmtId="0" fontId="14" fillId="6" borderId="1" xfId="4" applyFont="1" applyFill="1" applyBorder="1" applyAlignment="1">
      <alignment horizontal="left"/>
    </xf>
    <xf numFmtId="0" fontId="14" fillId="6" borderId="2" xfId="4" applyFont="1" applyFill="1" applyBorder="1" applyAlignment="1">
      <alignment horizontal="left"/>
    </xf>
    <xf numFmtId="0" fontId="14" fillId="14" borderId="4" xfId="1" applyFont="1" applyFill="1" applyBorder="1" applyAlignment="1">
      <alignment horizontal="left"/>
    </xf>
    <xf numFmtId="0" fontId="13" fillId="14" borderId="4" xfId="0" applyFont="1" applyFill="1" applyBorder="1" applyAlignment="1">
      <alignment horizontal="left"/>
    </xf>
    <xf numFmtId="0" fontId="14" fillId="6" borderId="3" xfId="4" applyFont="1" applyFill="1" applyBorder="1" applyAlignment="1">
      <alignment horizontal="left"/>
    </xf>
    <xf numFmtId="0" fontId="15" fillId="14" borderId="4" xfId="1" applyFont="1" applyFill="1" applyBorder="1" applyAlignment="1">
      <alignment horizontal="left"/>
    </xf>
    <xf numFmtId="0" fontId="15" fillId="14" borderId="1" xfId="4" applyFont="1" applyFill="1" applyBorder="1" applyAlignment="1">
      <alignment horizontal="left"/>
    </xf>
    <xf numFmtId="0" fontId="15" fillId="14" borderId="2" xfId="4" applyFont="1" applyFill="1" applyBorder="1" applyAlignment="1">
      <alignment horizontal="left"/>
    </xf>
    <xf numFmtId="0" fontId="15" fillId="14" borderId="1" xfId="4" applyFont="1" applyFill="1" applyBorder="1" applyAlignment="1">
      <alignment horizontal="left" wrapText="1"/>
    </xf>
    <xf numFmtId="0" fontId="15" fillId="14" borderId="2" xfId="4" applyFont="1" applyFill="1" applyBorder="1" applyAlignment="1">
      <alignment horizontal="left" wrapText="1"/>
    </xf>
    <xf numFmtId="0" fontId="15" fillId="14" borderId="3" xfId="4" applyFont="1" applyFill="1" applyBorder="1" applyAlignment="1">
      <alignment horizontal="left" wrapText="1"/>
    </xf>
    <xf numFmtId="0" fontId="14" fillId="14" borderId="1" xfId="4" applyFont="1" applyFill="1" applyBorder="1" applyAlignment="1">
      <alignment horizontal="left"/>
    </xf>
    <xf numFmtId="0" fontId="14" fillId="14" borderId="2" xfId="4" applyFont="1" applyFill="1" applyBorder="1" applyAlignment="1">
      <alignment horizontal="left"/>
    </xf>
    <xf numFmtId="0" fontId="14" fillId="14" borderId="3" xfId="4" applyFont="1" applyFill="1" applyBorder="1" applyAlignment="1">
      <alignment horizontal="left"/>
    </xf>
    <xf numFmtId="49" fontId="13" fillId="6" borderId="5" xfId="0" applyNumberFormat="1" applyFont="1" applyFill="1" applyBorder="1" applyAlignment="1">
      <alignment horizontal="center" vertical="center"/>
    </xf>
    <xf numFmtId="0" fontId="13" fillId="6" borderId="5" xfId="0" applyFont="1" applyFill="1" applyBorder="1" applyAlignment="1">
      <alignment horizontal="center" vertical="center"/>
    </xf>
    <xf numFmtId="0" fontId="21" fillId="0" borderId="10" xfId="8" applyFont="1" applyBorder="1" applyAlignment="1" applyProtection="1">
      <alignment horizontal="left" wrapText="1"/>
    </xf>
    <xf numFmtId="0" fontId="21" fillId="0" borderId="15" xfId="8" applyFont="1" applyBorder="1" applyAlignment="1" applyProtection="1">
      <alignment horizontal="left" wrapText="1"/>
    </xf>
    <xf numFmtId="0" fontId="21" fillId="0" borderId="11" xfId="8" applyFont="1" applyBorder="1" applyAlignment="1" applyProtection="1">
      <alignment horizontal="left" wrapText="1"/>
    </xf>
    <xf numFmtId="0" fontId="23" fillId="0" borderId="17" xfId="8" applyFont="1" applyBorder="1" applyAlignment="1" applyProtection="1">
      <alignment horizontal="left" wrapText="1"/>
    </xf>
    <xf numFmtId="0" fontId="23" fillId="0" borderId="0" xfId="8" applyFont="1" applyBorder="1" applyAlignment="1" applyProtection="1">
      <alignment horizontal="left" wrapText="1"/>
    </xf>
    <xf numFmtId="0" fontId="23" fillId="0" borderId="12" xfId="8" applyFont="1" applyBorder="1" applyAlignment="1" applyProtection="1">
      <alignment horizontal="left" wrapText="1"/>
    </xf>
    <xf numFmtId="0" fontId="21" fillId="0" borderId="13" xfId="8" applyFont="1" applyBorder="1" applyAlignment="1" applyProtection="1">
      <alignment horizontal="left" wrapText="1"/>
    </xf>
    <xf numFmtId="0" fontId="21" fillId="0" borderId="9" xfId="8" applyFont="1" applyBorder="1" applyAlignment="1" applyProtection="1">
      <alignment horizontal="left" wrapText="1"/>
    </xf>
    <xf numFmtId="0" fontId="21" fillId="0" borderId="14" xfId="8" applyFont="1" applyBorder="1" applyAlignment="1" applyProtection="1">
      <alignment horizontal="left" wrapText="1"/>
    </xf>
    <xf numFmtId="0" fontId="22" fillId="10" borderId="1" xfId="8" applyFont="1" applyFill="1" applyBorder="1" applyAlignment="1" applyProtection="1">
      <alignment horizontal="center"/>
    </xf>
    <xf numFmtId="0" fontId="22" fillId="10" borderId="2" xfId="8" applyFont="1" applyFill="1" applyBorder="1" applyAlignment="1" applyProtection="1">
      <alignment horizontal="center"/>
    </xf>
    <xf numFmtId="0" fontId="22" fillId="10" borderId="3" xfId="8" applyFont="1" applyFill="1" applyBorder="1" applyAlignment="1" applyProtection="1">
      <alignment horizontal="center"/>
    </xf>
    <xf numFmtId="0" fontId="21" fillId="9" borderId="1" xfId="8" applyFont="1" applyFill="1" applyBorder="1" applyAlignment="1" applyProtection="1">
      <alignment vertical="center" wrapText="1"/>
    </xf>
    <xf numFmtId="0" fontId="21" fillId="9" borderId="2" xfId="8" applyFont="1" applyFill="1" applyBorder="1" applyAlignment="1" applyProtection="1">
      <alignment vertical="center" wrapText="1"/>
    </xf>
    <xf numFmtId="0" fontId="21" fillId="9" borderId="3" xfId="8" applyFont="1" applyFill="1" applyBorder="1" applyAlignment="1" applyProtection="1">
      <alignment vertical="center" wrapText="1"/>
    </xf>
    <xf numFmtId="0" fontId="21" fillId="0" borderId="1" xfId="8" applyFont="1" applyBorder="1" applyAlignment="1" applyProtection="1">
      <alignment vertical="center" wrapText="1"/>
    </xf>
    <xf numFmtId="0" fontId="21" fillId="0" borderId="2" xfId="8" applyFont="1" applyBorder="1" applyAlignment="1" applyProtection="1">
      <alignment vertical="center" wrapText="1"/>
    </xf>
    <xf numFmtId="0" fontId="21" fillId="0" borderId="3" xfId="8" applyFont="1" applyBorder="1" applyAlignment="1" applyProtection="1">
      <alignment vertical="center" wrapText="1"/>
    </xf>
    <xf numFmtId="0" fontId="36" fillId="14" borderId="9" xfId="0" applyFont="1" applyFill="1" applyBorder="1" applyAlignment="1">
      <alignment horizontal="right" wrapText="1"/>
    </xf>
    <xf numFmtId="0" fontId="14" fillId="14" borderId="9" xfId="0" applyFont="1" applyFill="1" applyBorder="1" applyAlignment="1">
      <alignment horizontal="right" wrapText="1"/>
    </xf>
    <xf numFmtId="0" fontId="14" fillId="14" borderId="14" xfId="0" applyFont="1" applyFill="1" applyBorder="1" applyAlignment="1">
      <alignment horizontal="right" wrapText="1"/>
    </xf>
    <xf numFmtId="0" fontId="36" fillId="14" borderId="17" xfId="0" applyFont="1" applyFill="1" applyBorder="1" applyAlignment="1">
      <alignment horizontal="right" wrapText="1"/>
    </xf>
    <xf numFmtId="164" fontId="34" fillId="2" borderId="4" xfId="0" applyNumberFormat="1" applyFont="1" applyFill="1" applyBorder="1" applyAlignment="1">
      <alignment horizontal="right" wrapText="1"/>
    </xf>
    <xf numFmtId="0" fontId="36" fillId="14" borderId="12" xfId="0" applyFont="1" applyFill="1" applyBorder="1" applyAlignment="1">
      <alignment horizontal="right" wrapText="1"/>
    </xf>
    <xf numFmtId="0" fontId="36" fillId="14" borderId="10" xfId="0" applyFont="1" applyFill="1" applyBorder="1" applyAlignment="1">
      <alignment horizontal="right" wrapText="1"/>
    </xf>
    <xf numFmtId="0" fontId="36" fillId="14" borderId="15" xfId="0" applyFont="1" applyFill="1" applyBorder="1" applyAlignment="1">
      <alignment horizontal="right" wrapText="1"/>
    </xf>
    <xf numFmtId="10" fontId="34" fillId="0" borderId="4" xfId="0" applyNumberFormat="1" applyFont="1" applyFill="1" applyBorder="1" applyAlignment="1">
      <alignment horizontal="right" wrapText="1"/>
    </xf>
    <xf numFmtId="49" fontId="41" fillId="6" borderId="17" xfId="0" applyNumberFormat="1" applyFont="1" applyFill="1" applyBorder="1" applyAlignment="1">
      <alignment horizontal="center" vertical="center" wrapText="1"/>
    </xf>
    <xf numFmtId="49" fontId="41" fillId="6" borderId="0" xfId="0" applyNumberFormat="1" applyFont="1" applyFill="1" applyBorder="1" applyAlignment="1">
      <alignment horizontal="center" vertical="center" wrapText="1"/>
    </xf>
    <xf numFmtId="49" fontId="41" fillId="6" borderId="12" xfId="0" applyNumberFormat="1" applyFont="1" applyFill="1" applyBorder="1" applyAlignment="1">
      <alignment horizontal="center" vertical="center" wrapText="1"/>
    </xf>
    <xf numFmtId="0" fontId="42" fillId="14" borderId="1" xfId="3" applyFont="1" applyFill="1" applyBorder="1" applyAlignment="1">
      <alignment horizontal="left"/>
    </xf>
    <xf numFmtId="0" fontId="42" fillId="14" borderId="2" xfId="3" applyFont="1" applyFill="1" applyBorder="1" applyAlignment="1">
      <alignment horizontal="left"/>
    </xf>
    <xf numFmtId="0" fontId="42" fillId="14" borderId="3" xfId="3" applyFont="1" applyFill="1" applyBorder="1" applyAlignment="1">
      <alignment horizontal="left"/>
    </xf>
    <xf numFmtId="49" fontId="16" fillId="6" borderId="10" xfId="0" applyNumberFormat="1" applyFont="1" applyFill="1" applyBorder="1" applyAlignment="1">
      <alignment horizontal="center" vertical="center" wrapText="1"/>
    </xf>
    <xf numFmtId="49" fontId="16" fillId="6" borderId="15" xfId="0" applyNumberFormat="1" applyFont="1" applyFill="1" applyBorder="1" applyAlignment="1">
      <alignment horizontal="center" vertical="center" wrapText="1"/>
    </xf>
    <xf numFmtId="49" fontId="16" fillId="6" borderId="11" xfId="0" applyNumberFormat="1" applyFont="1" applyFill="1" applyBorder="1" applyAlignment="1">
      <alignment horizontal="center" vertical="center" wrapText="1"/>
    </xf>
    <xf numFmtId="0" fontId="43" fillId="6" borderId="1" xfId="0" applyFont="1" applyFill="1" applyBorder="1" applyAlignment="1">
      <alignment horizontal="left"/>
    </xf>
    <xf numFmtId="0" fontId="43" fillId="6" borderId="2" xfId="0" applyFont="1" applyFill="1" applyBorder="1" applyAlignment="1">
      <alignment horizontal="left"/>
    </xf>
    <xf numFmtId="0" fontId="43" fillId="6" borderId="3" xfId="0" applyFont="1" applyFill="1" applyBorder="1" applyAlignment="1">
      <alignment horizontal="left"/>
    </xf>
    <xf numFmtId="0" fontId="42" fillId="14" borderId="1" xfId="3" applyFont="1" applyFill="1" applyBorder="1" applyAlignment="1">
      <alignment wrapText="1"/>
    </xf>
    <xf numFmtId="0" fontId="42" fillId="14" borderId="2" xfId="3" applyFont="1" applyFill="1" applyBorder="1" applyAlignment="1">
      <alignment wrapText="1"/>
    </xf>
    <xf numFmtId="0" fontId="42" fillId="14" borderId="3" xfId="3" applyFont="1" applyFill="1" applyBorder="1" applyAlignment="1">
      <alignment wrapText="1"/>
    </xf>
    <xf numFmtId="0" fontId="14" fillId="18" borderId="1" xfId="4" applyFont="1" applyFill="1" applyBorder="1" applyAlignment="1">
      <alignment horizontal="left"/>
    </xf>
    <xf numFmtId="0" fontId="14" fillId="18" borderId="2" xfId="4" applyFont="1" applyFill="1" applyBorder="1" applyAlignment="1">
      <alignment horizontal="left"/>
    </xf>
    <xf numFmtId="0" fontId="14" fillId="18" borderId="3" xfId="4" applyFont="1" applyFill="1" applyBorder="1" applyAlignment="1">
      <alignment horizontal="left"/>
    </xf>
    <xf numFmtId="0" fontId="14" fillId="17" borderId="4" xfId="1" applyFont="1" applyFill="1" applyBorder="1" applyAlignment="1">
      <alignment horizontal="left"/>
    </xf>
    <xf numFmtId="0" fontId="13" fillId="17" borderId="4" xfId="0" applyFont="1" applyFill="1" applyBorder="1" applyAlignment="1">
      <alignment horizontal="left"/>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6" borderId="17" xfId="0" applyFont="1" applyFill="1" applyBorder="1" applyAlignment="1">
      <alignment horizontal="left" vertical="center"/>
    </xf>
    <xf numFmtId="0" fontId="1" fillId="6" borderId="0" xfId="0" applyFont="1" applyFill="1" applyBorder="1" applyAlignment="1">
      <alignment horizontal="left" vertical="center"/>
    </xf>
    <xf numFmtId="49" fontId="0" fillId="6" borderId="10" xfId="0" applyNumberFormat="1" applyFill="1" applyBorder="1" applyAlignment="1">
      <alignment horizontal="center"/>
    </xf>
    <xf numFmtId="49" fontId="0" fillId="6" borderId="15" xfId="0" applyNumberFormat="1" applyFill="1" applyBorder="1" applyAlignment="1">
      <alignment horizontal="center"/>
    </xf>
    <xf numFmtId="49" fontId="0" fillId="6" borderId="11" xfId="0" applyNumberFormat="1" applyFill="1" applyBorder="1" applyAlignment="1">
      <alignment horizontal="center"/>
    </xf>
    <xf numFmtId="0" fontId="48" fillId="0" borderId="36" xfId="10" applyFont="1" applyBorder="1" applyAlignment="1" applyProtection="1">
      <alignment horizontal="center" vertical="center"/>
    </xf>
    <xf numFmtId="0" fontId="48" fillId="0" borderId="37" xfId="10" applyFont="1" applyBorder="1" applyAlignment="1" applyProtection="1">
      <alignment horizontal="center" vertical="center"/>
    </xf>
    <xf numFmtId="0" fontId="48" fillId="0" borderId="24" xfId="10" applyFont="1" applyBorder="1" applyAlignment="1" applyProtection="1">
      <alignment horizontal="center" vertical="center"/>
    </xf>
    <xf numFmtId="0" fontId="48" fillId="0" borderId="26" xfId="10" applyFont="1" applyBorder="1" applyAlignment="1" applyProtection="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51" fillId="0" borderId="4" xfId="0" applyFont="1" applyBorder="1" applyAlignment="1">
      <alignment horizontal="left" vertical="center"/>
    </xf>
    <xf numFmtId="0" fontId="1" fillId="0" borderId="39" xfId="0" applyFont="1" applyFill="1" applyBorder="1" applyAlignment="1">
      <alignment horizontal="center"/>
    </xf>
    <xf numFmtId="0" fontId="1" fillId="0" borderId="40" xfId="0" applyFont="1" applyFill="1" applyBorder="1" applyAlignment="1">
      <alignment horizontal="center"/>
    </xf>
    <xf numFmtId="0" fontId="0" fillId="0" borderId="42" xfId="0" applyBorder="1" applyAlignment="1">
      <alignment horizontal="left" vertical="top"/>
    </xf>
    <xf numFmtId="0" fontId="0" fillId="0" borderId="22" xfId="0" applyBorder="1" applyAlignment="1">
      <alignment horizontal="left" vertical="top"/>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FF0000"/>
      </font>
    </dxf>
    <dxf>
      <font>
        <color rgb="FF9C0006"/>
      </font>
      <fill>
        <patternFill>
          <bgColor rgb="FFFFC7CE"/>
        </patternFill>
      </fill>
    </dxf>
    <dxf>
      <font>
        <color rgb="FFFF0000"/>
      </font>
    </dxf>
    <dxf>
      <font>
        <color rgb="FF9C0006"/>
      </font>
    </dxf>
    <dxf>
      <font>
        <color rgb="FF9C0006"/>
      </font>
    </dxf>
    <dxf>
      <font>
        <color rgb="FF9C0006"/>
      </font>
    </dxf>
    <dxf>
      <font>
        <color rgb="FF9C0006"/>
      </font>
    </dxf>
    <dxf>
      <font>
        <color rgb="FF9C0006"/>
      </font>
      <fill>
        <patternFill>
          <bgColor rgb="FFFFC7CE"/>
        </patternFill>
      </fill>
    </dxf>
    <dxf>
      <numFmt numFmtId="171" formatCode=";;;"/>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76200</xdr:rowOff>
    </xdr:from>
    <xdr:to>
      <xdr:col>5</xdr:col>
      <xdr:colOff>0</xdr:colOff>
      <xdr:row>0</xdr:row>
      <xdr:rowOff>327660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534150" y="76200"/>
          <a:ext cx="0" cy="251460"/>
        </a:xfrm>
        <a:prstGeom prst="roundRect">
          <a:avLst/>
        </a:prstGeom>
        <a:solidFill>
          <a:srgbClr val="C00000"/>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US" sz="11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580389</xdr:colOff>
      <xdr:row>4</xdr:row>
      <xdr:rowOff>152400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6289040" cy="85725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25</xdr:row>
      <xdr:rowOff>99060</xdr:rowOff>
    </xdr:from>
    <xdr:to>
      <xdr:col>6</xdr:col>
      <xdr:colOff>1413509</xdr:colOff>
      <xdr:row>28</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6140450" y="56997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10252463" y="1053971"/>
          <a:ext cx="3269615" cy="62281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580389</xdr:colOff>
      <xdr:row>4</xdr:row>
      <xdr:rowOff>152400</xdr:rowOff>
    </xdr:to>
    <xdr:sp macro="" textlink="">
      <xdr:nvSpPr>
        <xdr:cNvPr id="2" name="Rectangular Callout 18">
          <a:extLst>
            <a:ext uri="{FF2B5EF4-FFF2-40B4-BE49-F238E27FC236}">
              <a16:creationId xmlns:a16="http://schemas.microsoft.com/office/drawing/2014/main" id="{FFDA03E7-7A95-471A-A099-1BBC8E10F53C}"/>
            </a:ext>
          </a:extLst>
        </xdr:cNvPr>
        <xdr:cNvSpPr/>
      </xdr:nvSpPr>
      <xdr:spPr>
        <a:xfrm>
          <a:off x="50799" y="38100"/>
          <a:ext cx="6289040" cy="85725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43</xdr:row>
      <xdr:rowOff>99060</xdr:rowOff>
    </xdr:from>
    <xdr:to>
      <xdr:col>6</xdr:col>
      <xdr:colOff>1413509</xdr:colOff>
      <xdr:row>46</xdr:row>
      <xdr:rowOff>175260</xdr:rowOff>
    </xdr:to>
    <xdr:sp macro="" textlink="">
      <xdr:nvSpPr>
        <xdr:cNvPr id="3" name="Rectangular Callout 18">
          <a:extLst>
            <a:ext uri="{FF2B5EF4-FFF2-40B4-BE49-F238E27FC236}">
              <a16:creationId xmlns:a16="http://schemas.microsoft.com/office/drawing/2014/main" id="{3D1554C2-2001-4F7B-BAD5-89BD902BCFF6}"/>
            </a:ext>
          </a:extLst>
        </xdr:cNvPr>
        <xdr:cNvSpPr/>
      </xdr:nvSpPr>
      <xdr:spPr>
        <a:xfrm>
          <a:off x="6140450" y="9014460"/>
          <a:ext cx="3966209" cy="64135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37ED3B29-49B7-4756-8464-D993691D765B}"/>
            </a:ext>
          </a:extLst>
        </xdr:cNvPr>
        <xdr:cNvSpPr/>
      </xdr:nvSpPr>
      <xdr:spPr>
        <a:xfrm>
          <a:off x="10252463" y="1053971"/>
          <a:ext cx="3269615" cy="622819"/>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maguire/Downloads/classplan-budget%2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maguire/Downloads/FY20%20ABE%20Blank%20Budget%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s>
    <sheetDataSet>
      <sheetData sheetId="0"/>
      <sheetData sheetId="1"/>
      <sheetData sheetId="2"/>
      <sheetData sheetId="3"/>
      <sheetData sheetId="4"/>
      <sheetData sheetId="5">
        <row r="50">
          <cell r="K50">
            <v>523388.82352941175</v>
          </cell>
        </row>
      </sheetData>
      <sheetData sheetId="6">
        <row r="16">
          <cell r="J16"/>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irect Cost Calculator"/>
      <sheetName val="ABE Class Plan"/>
      <sheetName val="DROP-DOWNS"/>
      <sheetName val="ESOL Class Plan"/>
      <sheetName val="CALC Budget Narrative"/>
      <sheetName val="CALC SUM"/>
      <sheetName val="CALC Match Narrative"/>
      <sheetName val="CALC Match SUM"/>
      <sheetName val="Subcontract Budget Narrative 1"/>
      <sheetName val="Subcontract Match Narrative 1"/>
      <sheetName val="Subcontract Budget Narrative 2"/>
      <sheetName val="Subcontract Match Narrative 2"/>
      <sheetName val="Subcontract Budget Narrative 3"/>
      <sheetName val="Subcontract Match Narrative 3"/>
      <sheetName val="Subcontract Budget Narrative 4"/>
      <sheetName val="Subcontract Match Narrative 4"/>
      <sheetName val="IET Class Plan"/>
      <sheetName val="IET Budget Narrative"/>
      <sheetName val="IET Match Narrative"/>
      <sheetName val="IET SUM"/>
      <sheetName val="IET 2 Class Plan"/>
      <sheetName val="IET 2 Budget Narrative"/>
      <sheetName val="IET 2 Match Narrative "/>
      <sheetName val="IET 2 SUM"/>
      <sheetName val="IELCE Class Plan"/>
      <sheetName val="IELCE Budget Narrative"/>
      <sheetName val="IELCE Match Narrative"/>
      <sheetName val="IELCE SUM"/>
      <sheetName val="IELCE 2 Class Plan "/>
      <sheetName val="IECLE 2 Budget Narrative"/>
      <sheetName val="IELCE 2 Match Narrative "/>
      <sheetName val="IELCE 2 SUM "/>
      <sheetName val="C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J20">
            <v>63280</v>
          </cell>
        </row>
      </sheetData>
      <sheetData sheetId="22" refreshError="1"/>
      <sheetData sheetId="23" refreshError="1"/>
      <sheetData sheetId="24" refreshError="1"/>
      <sheetData sheetId="25" refreshError="1"/>
      <sheetData sheetId="26" refreshError="1"/>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50"/>
  <sheetViews>
    <sheetView tabSelected="1" zoomScale="140" zoomScaleNormal="140" workbookViewId="0">
      <selection activeCell="C5" sqref="C5"/>
    </sheetView>
  </sheetViews>
  <sheetFormatPr defaultRowHeight="15" x14ac:dyDescent="0.25"/>
  <cols>
    <col min="1" max="1" width="6" customWidth="1"/>
    <col min="2" max="2" width="38.85546875" customWidth="1"/>
    <col min="3" max="3" width="35.7109375" customWidth="1"/>
    <col min="6" max="6" width="0" hidden="1" customWidth="1"/>
  </cols>
  <sheetData>
    <row r="1" spans="1:6" x14ac:dyDescent="0.25">
      <c r="A1" s="146"/>
      <c r="B1" s="147"/>
      <c r="C1" s="147"/>
      <c r="D1" s="147"/>
    </row>
    <row r="2" spans="1:6" x14ac:dyDescent="0.25">
      <c r="A2" s="148"/>
      <c r="B2" s="152"/>
      <c r="C2" s="149"/>
      <c r="D2" s="149"/>
    </row>
    <row r="3" spans="1:6" x14ac:dyDescent="0.25">
      <c r="A3" s="148"/>
      <c r="B3" s="362" t="s">
        <v>450</v>
      </c>
      <c r="C3" s="362"/>
      <c r="D3" s="149"/>
    </row>
    <row r="4" spans="1:6" x14ac:dyDescent="0.25">
      <c r="A4" s="148"/>
      <c r="B4" s="149"/>
      <c r="C4" s="149"/>
      <c r="D4" s="149"/>
    </row>
    <row r="5" spans="1:6" x14ac:dyDescent="0.25">
      <c r="A5" s="148"/>
      <c r="B5" s="96" t="s">
        <v>251</v>
      </c>
      <c r="C5" s="237"/>
      <c r="D5" s="149"/>
    </row>
    <row r="6" spans="1:6" hidden="1" x14ac:dyDescent="0.25">
      <c r="A6" s="148"/>
      <c r="B6" s="96" t="s">
        <v>270</v>
      </c>
      <c r="C6" s="237"/>
      <c r="D6" s="149"/>
    </row>
    <row r="7" spans="1:6" hidden="1" x14ac:dyDescent="0.25">
      <c r="A7" s="148"/>
      <c r="B7" s="96" t="s">
        <v>275</v>
      </c>
      <c r="C7" s="238"/>
      <c r="D7" s="149"/>
    </row>
    <row r="8" spans="1:6" x14ac:dyDescent="0.25">
      <c r="A8" s="149"/>
      <c r="B8" s="96" t="s">
        <v>305</v>
      </c>
      <c r="C8" s="239"/>
      <c r="D8" s="149"/>
    </row>
    <row r="9" spans="1:6" x14ac:dyDescent="0.25">
      <c r="A9" s="149"/>
      <c r="B9" s="96" t="s">
        <v>440</v>
      </c>
      <c r="C9" s="356"/>
      <c r="D9" s="149"/>
    </row>
    <row r="10" spans="1:6" x14ac:dyDescent="0.25">
      <c r="A10" s="149"/>
      <c r="B10" s="96" t="s">
        <v>446</v>
      </c>
      <c r="C10" s="361"/>
      <c r="D10" s="149"/>
    </row>
    <row r="11" spans="1:6" s="48" customFormat="1" x14ac:dyDescent="0.25">
      <c r="A11" s="149"/>
      <c r="B11" s="333"/>
      <c r="C11" s="333"/>
      <c r="D11" s="149"/>
    </row>
    <row r="12" spans="1:6" x14ac:dyDescent="0.25">
      <c r="A12" s="148"/>
      <c r="B12" s="96" t="s">
        <v>438</v>
      </c>
      <c r="C12" s="361"/>
      <c r="D12" s="149"/>
      <c r="F12" s="357">
        <f>C12</f>
        <v>0</v>
      </c>
    </row>
    <row r="13" spans="1:6" x14ac:dyDescent="0.25">
      <c r="A13" s="148"/>
      <c r="B13" s="96" t="s">
        <v>435</v>
      </c>
      <c r="C13" s="361"/>
      <c r="D13" s="149"/>
      <c r="F13">
        <f>IF(F12&gt;1,F12-1,0)</f>
        <v>0</v>
      </c>
    </row>
    <row r="14" spans="1:6" x14ac:dyDescent="0.25">
      <c r="A14" s="148"/>
      <c r="B14" s="96" t="s">
        <v>439</v>
      </c>
      <c r="C14" s="332">
        <f>C12*C13</f>
        <v>0</v>
      </c>
      <c r="D14" s="149"/>
      <c r="F14">
        <f>IF(F13&gt;1,F13-1,0)</f>
        <v>0</v>
      </c>
    </row>
    <row r="15" spans="1:6" s="48" customFormat="1" x14ac:dyDescent="0.25">
      <c r="A15" s="149"/>
      <c r="B15" s="333"/>
      <c r="C15" s="333"/>
      <c r="D15" s="149"/>
      <c r="F15">
        <f>IF(F14&gt;1,F14-1,0)</f>
        <v>0</v>
      </c>
    </row>
    <row r="16" spans="1:6" hidden="1" x14ac:dyDescent="0.25">
      <c r="A16" s="149"/>
      <c r="B16" s="96" t="s">
        <v>424</v>
      </c>
      <c r="C16" s="332" t="e">
        <f>Summary!I18</f>
        <v>#REF!</v>
      </c>
      <c r="D16" s="149"/>
    </row>
    <row r="17" spans="1:4" hidden="1" x14ac:dyDescent="0.25">
      <c r="A17" s="149"/>
      <c r="B17" s="96" t="s">
        <v>425</v>
      </c>
      <c r="C17" s="332" t="e">
        <f>Summary!I19</f>
        <v>#REF!</v>
      </c>
      <c r="D17" s="149"/>
    </row>
    <row r="18" spans="1:4" s="48" customFormat="1" hidden="1" x14ac:dyDescent="0.25">
      <c r="A18" s="149"/>
      <c r="B18" s="333"/>
      <c r="C18" s="333"/>
      <c r="D18" s="149"/>
    </row>
    <row r="19" spans="1:4" x14ac:dyDescent="0.25">
      <c r="A19" s="149"/>
      <c r="B19" s="169" t="s">
        <v>441</v>
      </c>
      <c r="C19" s="232">
        <f>Budget!R80</f>
        <v>0</v>
      </c>
      <c r="D19" s="149"/>
    </row>
    <row r="20" spans="1:4" hidden="1" x14ac:dyDescent="0.25">
      <c r="A20" s="148"/>
      <c r="B20" s="231" t="s">
        <v>310</v>
      </c>
      <c r="C20" s="149"/>
      <c r="D20" s="149"/>
    </row>
    <row r="21" spans="1:4" hidden="1" x14ac:dyDescent="0.25">
      <c r="A21" s="148"/>
      <c r="B21" s="96" t="s">
        <v>309</v>
      </c>
      <c r="C21" s="232" t="e">
        <f>C19/(C12+C14)</f>
        <v>#DIV/0!</v>
      </c>
      <c r="D21" s="149"/>
    </row>
    <row r="22" spans="1:4" x14ac:dyDescent="0.25">
      <c r="A22" s="148"/>
      <c r="B22" s="231"/>
      <c r="C22" s="149"/>
      <c r="D22" s="149"/>
    </row>
    <row r="23" spans="1:4" x14ac:dyDescent="0.25">
      <c r="A23" s="148"/>
      <c r="B23" s="149"/>
      <c r="C23" s="149"/>
      <c r="D23" s="149"/>
    </row>
    <row r="24" spans="1:4" x14ac:dyDescent="0.25">
      <c r="A24" s="148"/>
      <c r="B24" s="149"/>
      <c r="C24" s="149"/>
      <c r="D24" s="149"/>
    </row>
    <row r="25" spans="1:4" x14ac:dyDescent="0.25">
      <c r="A25" s="148"/>
      <c r="B25" s="149"/>
      <c r="C25" s="149"/>
      <c r="D25" s="149"/>
    </row>
    <row r="26" spans="1:4" x14ac:dyDescent="0.25">
      <c r="A26" s="148"/>
      <c r="B26" s="149"/>
      <c r="C26" s="149"/>
      <c r="D26" s="149"/>
    </row>
    <row r="27" spans="1:4" x14ac:dyDescent="0.25">
      <c r="A27" s="148"/>
      <c r="B27" s="149"/>
      <c r="C27" s="149"/>
      <c r="D27" s="149"/>
    </row>
    <row r="28" spans="1:4" x14ac:dyDescent="0.25">
      <c r="A28" s="148"/>
      <c r="B28" s="149"/>
      <c r="C28" s="149"/>
      <c r="D28" s="149"/>
    </row>
    <row r="29" spans="1:4" x14ac:dyDescent="0.25">
      <c r="A29" s="148"/>
      <c r="B29" s="149"/>
      <c r="C29" s="149"/>
      <c r="D29" s="149"/>
    </row>
    <row r="30" spans="1:4" x14ac:dyDescent="0.25">
      <c r="A30" s="148"/>
      <c r="B30" s="149"/>
      <c r="C30" s="149"/>
      <c r="D30" s="149"/>
    </row>
    <row r="31" spans="1:4" x14ac:dyDescent="0.25">
      <c r="A31" s="148"/>
      <c r="B31" s="149"/>
      <c r="C31" s="149"/>
      <c r="D31" s="149"/>
    </row>
    <row r="32" spans="1:4" x14ac:dyDescent="0.25">
      <c r="A32" s="148"/>
      <c r="B32" s="149"/>
      <c r="C32" s="149"/>
      <c r="D32" s="149"/>
    </row>
    <row r="33" spans="1:4" x14ac:dyDescent="0.25">
      <c r="A33" s="148"/>
      <c r="B33" s="149"/>
      <c r="C33" s="149"/>
      <c r="D33" s="149"/>
    </row>
    <row r="34" spans="1:4" x14ac:dyDescent="0.25">
      <c r="A34" s="148"/>
      <c r="B34" s="149"/>
      <c r="C34" s="149"/>
      <c r="D34" s="149"/>
    </row>
    <row r="35" spans="1:4" x14ac:dyDescent="0.25">
      <c r="A35" s="148"/>
      <c r="B35" s="149"/>
      <c r="C35" s="149"/>
      <c r="D35" s="149"/>
    </row>
    <row r="36" spans="1:4" x14ac:dyDescent="0.25">
      <c r="A36" s="148"/>
      <c r="B36" s="149"/>
      <c r="C36" s="149"/>
      <c r="D36" s="149"/>
    </row>
    <row r="37" spans="1:4" x14ac:dyDescent="0.25">
      <c r="A37" s="148"/>
      <c r="B37" s="149"/>
      <c r="C37" s="149"/>
      <c r="D37" s="149"/>
    </row>
    <row r="38" spans="1:4" x14ac:dyDescent="0.25">
      <c r="A38" s="148"/>
      <c r="B38" s="149"/>
      <c r="C38" s="149"/>
      <c r="D38" s="149"/>
    </row>
    <row r="39" spans="1:4" x14ac:dyDescent="0.25">
      <c r="A39" s="148"/>
      <c r="B39" s="149"/>
      <c r="C39" s="149"/>
      <c r="D39" s="149"/>
    </row>
    <row r="40" spans="1:4" x14ac:dyDescent="0.25">
      <c r="A40" s="148"/>
      <c r="B40" s="149"/>
      <c r="C40" s="149"/>
      <c r="D40" s="149"/>
    </row>
    <row r="41" spans="1:4" x14ac:dyDescent="0.25">
      <c r="A41" s="148"/>
      <c r="B41" s="149"/>
      <c r="C41" s="149"/>
      <c r="D41" s="149"/>
    </row>
    <row r="42" spans="1:4" x14ac:dyDescent="0.25">
      <c r="A42" s="148"/>
      <c r="B42" s="149"/>
      <c r="C42" s="149"/>
      <c r="D42" s="149"/>
    </row>
    <row r="43" spans="1:4" x14ac:dyDescent="0.25">
      <c r="A43" s="148"/>
      <c r="B43" s="149"/>
      <c r="C43" s="149"/>
      <c r="D43" s="149"/>
    </row>
    <row r="44" spans="1:4" x14ac:dyDescent="0.25">
      <c r="A44" s="148"/>
      <c r="B44" s="149"/>
      <c r="C44" s="149"/>
      <c r="D44" s="149"/>
    </row>
    <row r="45" spans="1:4" x14ac:dyDescent="0.25">
      <c r="A45" s="148"/>
      <c r="B45" s="149"/>
      <c r="C45" s="149"/>
      <c r="D45" s="149"/>
    </row>
    <row r="46" spans="1:4" x14ac:dyDescent="0.25">
      <c r="A46" s="148"/>
      <c r="B46" s="149"/>
      <c r="C46" s="149"/>
      <c r="D46" s="149"/>
    </row>
    <row r="47" spans="1:4" x14ac:dyDescent="0.25">
      <c r="A47" s="148"/>
      <c r="B47" s="149"/>
      <c r="C47" s="149"/>
      <c r="D47" s="149"/>
    </row>
    <row r="48" spans="1:4" x14ac:dyDescent="0.25">
      <c r="A48" s="148"/>
      <c r="B48" s="149"/>
      <c r="C48" s="149"/>
      <c r="D48" s="149"/>
    </row>
    <row r="49" spans="1:4" x14ac:dyDescent="0.25">
      <c r="A49" s="148"/>
      <c r="B49" s="149"/>
      <c r="C49" s="149"/>
      <c r="D49" s="149"/>
    </row>
    <row r="50" spans="1:4" x14ac:dyDescent="0.25">
      <c r="A50" s="150"/>
      <c r="B50" s="151"/>
      <c r="C50" s="151"/>
      <c r="D50" s="151"/>
    </row>
  </sheetData>
  <sheetProtection algorithmName="SHA-512" hashValue="H17pZoL7B8CQitku44rSE5ubEI+sLv3lutDMN5dO3OEyM0l5b5l4eKX7s1cspyxyE2dx7oqFX/mXZdQOBDZ6iw==" saltValue="3SulgHl3V0iQzUlm5ZYqLA==" spinCount="100000" sheet="1" objects="1" scenarios="1"/>
  <mergeCells count="1">
    <mergeCell ref="B3:C3"/>
  </mergeCells>
  <conditionalFormatting sqref="F12:F15">
    <cfRule type="cellIs" dxfId="64" priority="2" operator="equal">
      <formula>0</formula>
    </cfRule>
  </conditionalFormatting>
  <conditionalFormatting sqref="C8">
    <cfRule type="cellIs" dxfId="63" priority="1" operator="greaterThan">
      <formula>0.08</formula>
    </cfRule>
  </conditionalFormatting>
  <dataValidations count="2">
    <dataValidation type="whole" allowBlank="1" showInputMessage="1" showErrorMessage="1" sqref="C12" xr:uid="{00000000-0002-0000-0000-000000000000}">
      <formula1>0</formula1>
      <formula2>10</formula2>
    </dataValidation>
    <dataValidation type="whole" allowBlank="1" showInputMessage="1" showErrorMessage="1" sqref="C13" xr:uid="{00000000-0002-0000-0000-000001000000}">
      <formula1>0</formula1>
      <formula2>20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'DROP-DOWNS'!$N$1:$N$8</xm:f>
          </x14:formula1>
          <xm:sqref>C6</xm:sqref>
        </x14:dataValidation>
        <x14:dataValidation type="list" allowBlank="1" showInputMessage="1" showErrorMessage="1" xr:uid="{00000000-0002-0000-0000-000003000000}">
          <x14:formula1>
            <xm:f>'DROP-DOWNS'!$C$2:$C$3</xm:f>
          </x14:formula1>
          <xm:sqref>C9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2:J63"/>
  <sheetViews>
    <sheetView showGridLines="0" topLeftCell="A46" zoomScaleNormal="100" workbookViewId="0">
      <selection activeCell="J62" sqref="J62"/>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8" customWidth="1"/>
  </cols>
  <sheetData>
    <row r="2" spans="2:10" ht="18.75" x14ac:dyDescent="0.25">
      <c r="B2" s="534" t="s">
        <v>252</v>
      </c>
      <c r="C2" s="535"/>
      <c r="D2" s="535"/>
      <c r="E2" s="535"/>
      <c r="F2" s="535"/>
      <c r="G2" s="535"/>
      <c r="H2" s="535"/>
      <c r="I2" s="535"/>
      <c r="J2" s="536"/>
    </row>
    <row r="3" spans="2:10" ht="29.45" customHeight="1" x14ac:dyDescent="0.25">
      <c r="B3" s="481" t="s">
        <v>257</v>
      </c>
      <c r="C3" s="481"/>
      <c r="D3" s="481"/>
      <c r="E3" s="481"/>
      <c r="F3" s="481"/>
      <c r="G3" s="481"/>
      <c r="H3" s="481"/>
      <c r="I3" s="481"/>
      <c r="J3" s="481"/>
    </row>
    <row r="4" spans="2:10" s="185" customFormat="1" ht="27.95" customHeight="1" x14ac:dyDescent="0.25">
      <c r="B4" s="475" t="s">
        <v>294</v>
      </c>
      <c r="C4" s="476"/>
      <c r="D4" s="476"/>
      <c r="E4" s="476"/>
      <c r="F4" s="476"/>
      <c r="G4" s="476"/>
      <c r="H4" s="476"/>
      <c r="I4" s="477"/>
      <c r="J4" s="183"/>
    </row>
    <row r="5" spans="2:10" s="185" customFormat="1" ht="24.95" customHeight="1" x14ac:dyDescent="0.25">
      <c r="B5" s="472" t="s">
        <v>300</v>
      </c>
      <c r="C5" s="473"/>
      <c r="D5" s="473"/>
      <c r="E5" s="473"/>
      <c r="F5" s="473"/>
      <c r="G5" s="473"/>
      <c r="H5" s="473"/>
      <c r="I5" s="474"/>
      <c r="J5" s="187" t="e">
        <f>Cover!#REF!</f>
        <v>#REF!</v>
      </c>
    </row>
    <row r="6" spans="2:10" s="185" customFormat="1" ht="24.95" hidden="1" customHeight="1" x14ac:dyDescent="0.25">
      <c r="B6" s="531" t="s">
        <v>286</v>
      </c>
      <c r="C6" s="532"/>
      <c r="D6" s="532"/>
      <c r="E6" s="532"/>
      <c r="F6" s="532"/>
      <c r="G6" s="532"/>
      <c r="H6" s="532"/>
      <c r="I6" s="533"/>
      <c r="J6" s="202">
        <f>Cover!C7</f>
        <v>0</v>
      </c>
    </row>
    <row r="7" spans="2:10" s="185" customFormat="1" ht="24.95" hidden="1" customHeight="1" x14ac:dyDescent="0.25">
      <c r="B7" s="531" t="s">
        <v>287</v>
      </c>
      <c r="C7" s="532"/>
      <c r="D7" s="532"/>
      <c r="E7" s="532"/>
      <c r="F7" s="532"/>
      <c r="G7" s="532"/>
      <c r="H7" s="532"/>
      <c r="I7" s="533"/>
      <c r="J7" s="202" t="e">
        <f>Cover!#REF!</f>
        <v>#REF!</v>
      </c>
    </row>
    <row r="8" spans="2:10" s="185" customFormat="1" ht="24.95" hidden="1" customHeight="1" x14ac:dyDescent="0.25">
      <c r="B8" s="531" t="s">
        <v>288</v>
      </c>
      <c r="C8" s="532"/>
      <c r="D8" s="532"/>
      <c r="E8" s="532"/>
      <c r="F8" s="532"/>
      <c r="G8" s="532"/>
      <c r="H8" s="532"/>
      <c r="I8" s="533"/>
      <c r="J8" s="202" t="e">
        <f>Cover!#REF!</f>
        <v>#REF!</v>
      </c>
    </row>
    <row r="9" spans="2:10" s="185" customFormat="1" ht="24.95" hidden="1" customHeight="1" x14ac:dyDescent="0.25">
      <c r="B9" s="214"/>
      <c r="C9" s="215"/>
      <c r="D9" s="215"/>
      <c r="E9" s="215"/>
      <c r="F9" s="215"/>
      <c r="G9" s="215"/>
      <c r="H9" s="215"/>
      <c r="I9" s="216"/>
      <c r="J9" s="187"/>
    </row>
    <row r="10" spans="2:10" s="223" customFormat="1" ht="27.95" hidden="1" customHeight="1" x14ac:dyDescent="0.25">
      <c r="B10" s="537" t="s">
        <v>293</v>
      </c>
      <c r="C10" s="538"/>
      <c r="D10" s="538"/>
      <c r="E10" s="538"/>
      <c r="F10" s="538"/>
      <c r="G10" s="538"/>
      <c r="H10" s="538"/>
      <c r="I10" s="539"/>
      <c r="J10" s="222"/>
    </row>
    <row r="11" spans="2:10" s="223" customFormat="1" ht="24.75" hidden="1" customHeight="1" x14ac:dyDescent="0.25">
      <c r="B11" s="540" t="s">
        <v>289</v>
      </c>
      <c r="C11" s="541"/>
      <c r="D11" s="541"/>
      <c r="E11" s="541"/>
      <c r="F11" s="541"/>
      <c r="G11" s="541"/>
      <c r="H11" s="542"/>
      <c r="I11" s="224">
        <f>'Class Plan'!C4</f>
        <v>0</v>
      </c>
      <c r="J11" s="202">
        <f>'Class Plan'!K4</f>
        <v>0</v>
      </c>
    </row>
    <row r="12" spans="2:10" s="223" customFormat="1" ht="24.75" hidden="1" customHeight="1" x14ac:dyDescent="0.25">
      <c r="B12" s="540" t="s">
        <v>290</v>
      </c>
      <c r="C12" s="541"/>
      <c r="D12" s="541"/>
      <c r="E12" s="541"/>
      <c r="F12" s="541"/>
      <c r="G12" s="541"/>
      <c r="H12" s="542"/>
      <c r="I12" s="224" t="e">
        <f>#REF!</f>
        <v>#REF!</v>
      </c>
      <c r="J12" s="202" t="e">
        <f>#REF!</f>
        <v>#REF!</v>
      </c>
    </row>
    <row r="13" spans="2:10" s="223" customFormat="1" ht="24.75" hidden="1" customHeight="1" x14ac:dyDescent="0.25">
      <c r="B13" s="540" t="s">
        <v>291</v>
      </c>
      <c r="C13" s="541"/>
      <c r="D13" s="541"/>
      <c r="E13" s="541"/>
      <c r="F13" s="541"/>
      <c r="G13" s="541"/>
      <c r="H13" s="542"/>
      <c r="I13" s="224" t="e">
        <f>SUM(I11:I12)</f>
        <v>#REF!</v>
      </c>
      <c r="J13" s="202" t="e">
        <f>SUM(J11:J12)</f>
        <v>#REF!</v>
      </c>
    </row>
    <row r="14" spans="2:10" s="223" customFormat="1" ht="24.95" hidden="1" customHeight="1" x14ac:dyDescent="0.25">
      <c r="B14" s="531" t="s">
        <v>292</v>
      </c>
      <c r="C14" s="532"/>
      <c r="D14" s="532"/>
      <c r="E14" s="532"/>
      <c r="F14" s="532"/>
      <c r="G14" s="532"/>
      <c r="H14" s="532"/>
      <c r="I14" s="533"/>
      <c r="J14" s="225" t="e">
        <f>J13/I13</f>
        <v>#REF!</v>
      </c>
    </row>
    <row r="15" spans="2:10" s="223" customFormat="1" ht="24.95" hidden="1" customHeight="1" x14ac:dyDescent="0.25">
      <c r="B15" s="531" t="s">
        <v>299</v>
      </c>
      <c r="C15" s="532"/>
      <c r="D15" s="532"/>
      <c r="E15" s="532"/>
      <c r="F15" s="532"/>
      <c r="G15" s="532"/>
      <c r="H15" s="532"/>
      <c r="I15" s="533"/>
      <c r="J15" s="202" t="e">
        <f>J13-J5</f>
        <v>#REF!</v>
      </c>
    </row>
    <row r="16" spans="2:10" s="223" customFormat="1" ht="24.95" customHeight="1" x14ac:dyDescent="0.25">
      <c r="B16" s="219"/>
      <c r="C16" s="220"/>
      <c r="D16" s="220"/>
      <c r="E16" s="220"/>
      <c r="F16" s="220"/>
      <c r="G16" s="220"/>
      <c r="H16" s="220"/>
      <c r="I16" s="221"/>
      <c r="J16" s="202"/>
    </row>
    <row r="17" spans="2:10" s="186" customFormat="1" ht="27.95" customHeight="1" x14ac:dyDescent="0.25">
      <c r="B17" s="485" t="s">
        <v>295</v>
      </c>
      <c r="C17" s="486"/>
      <c r="D17" s="486"/>
      <c r="E17" s="486"/>
      <c r="F17" s="486"/>
      <c r="G17" s="486"/>
      <c r="H17" s="486"/>
      <c r="I17" s="486"/>
      <c r="J17" s="184" t="s">
        <v>258</v>
      </c>
    </row>
    <row r="18" spans="2:10" s="185" customFormat="1" ht="24.95" customHeight="1" x14ac:dyDescent="0.25">
      <c r="B18" s="472" t="s">
        <v>45</v>
      </c>
      <c r="C18" s="473"/>
      <c r="D18" s="473"/>
      <c r="E18" s="473"/>
      <c r="F18" s="473"/>
      <c r="G18" s="473"/>
      <c r="H18" s="473"/>
      <c r="I18" s="474"/>
      <c r="J18" s="187">
        <f>Budget!R14</f>
        <v>0</v>
      </c>
    </row>
    <row r="19" spans="2:10" s="185" customFormat="1" ht="24.95" customHeight="1" x14ac:dyDescent="0.25">
      <c r="B19" s="472" t="s">
        <v>51</v>
      </c>
      <c r="C19" s="473"/>
      <c r="D19" s="473"/>
      <c r="E19" s="473"/>
      <c r="F19" s="473"/>
      <c r="G19" s="473"/>
      <c r="H19" s="473"/>
      <c r="I19" s="474"/>
      <c r="J19" s="187">
        <f>Budget!R24</f>
        <v>0</v>
      </c>
    </row>
    <row r="20" spans="2:10" s="185" customFormat="1" ht="24.95" customHeight="1" x14ac:dyDescent="0.25">
      <c r="B20" s="472" t="s">
        <v>53</v>
      </c>
      <c r="C20" s="473"/>
      <c r="D20" s="473"/>
      <c r="E20" s="473"/>
      <c r="F20" s="473"/>
      <c r="G20" s="473"/>
      <c r="H20" s="473"/>
      <c r="I20" s="474"/>
      <c r="J20" s="187">
        <f>Budget!R29</f>
        <v>0</v>
      </c>
    </row>
    <row r="21" spans="2:10" s="185" customFormat="1" ht="24.95" customHeight="1" x14ac:dyDescent="0.25">
      <c r="B21" s="472" t="s">
        <v>68</v>
      </c>
      <c r="C21" s="473"/>
      <c r="D21" s="473"/>
      <c r="E21" s="473"/>
      <c r="F21" s="473"/>
      <c r="G21" s="473"/>
      <c r="H21" s="473"/>
      <c r="I21" s="474"/>
      <c r="J21" s="187">
        <f>Budget!R34</f>
        <v>0</v>
      </c>
    </row>
    <row r="22" spans="2:10" s="185" customFormat="1" ht="24.95" customHeight="1" x14ac:dyDescent="0.25">
      <c r="B22" s="472" t="s">
        <v>69</v>
      </c>
      <c r="C22" s="473"/>
      <c r="D22" s="473"/>
      <c r="E22" s="473"/>
      <c r="F22" s="473"/>
      <c r="G22" s="473"/>
      <c r="H22" s="473"/>
      <c r="I22" s="474"/>
      <c r="J22" s="187">
        <f>Budget!R40</f>
        <v>0</v>
      </c>
    </row>
    <row r="23" spans="2:10" s="185" customFormat="1" ht="24.95" customHeight="1" x14ac:dyDescent="0.25">
      <c r="B23" s="472" t="s">
        <v>70</v>
      </c>
      <c r="C23" s="473"/>
      <c r="D23" s="473"/>
      <c r="E23" s="473"/>
      <c r="F23" s="473"/>
      <c r="G23" s="473"/>
      <c r="H23" s="473"/>
      <c r="I23" s="474"/>
      <c r="J23" s="187">
        <f>Budget!R47</f>
        <v>0</v>
      </c>
    </row>
    <row r="24" spans="2:10" s="185" customFormat="1" ht="24.95" customHeight="1" x14ac:dyDescent="0.25">
      <c r="B24" s="472" t="s">
        <v>71</v>
      </c>
      <c r="C24" s="473"/>
      <c r="D24" s="473"/>
      <c r="E24" s="473"/>
      <c r="F24" s="473"/>
      <c r="G24" s="473"/>
      <c r="H24" s="473"/>
      <c r="I24" s="474"/>
      <c r="J24" s="187">
        <f>Budget!R53</f>
        <v>0</v>
      </c>
    </row>
    <row r="25" spans="2:10" s="185" customFormat="1" ht="24.95" customHeight="1" x14ac:dyDescent="0.25">
      <c r="B25" s="472" t="s">
        <v>72</v>
      </c>
      <c r="C25" s="473"/>
      <c r="D25" s="473"/>
      <c r="E25" s="473"/>
      <c r="F25" s="473"/>
      <c r="G25" s="473"/>
      <c r="H25" s="473"/>
      <c r="I25" s="474"/>
      <c r="J25" s="187">
        <f>Budget!R59</f>
        <v>0</v>
      </c>
    </row>
    <row r="26" spans="2:10" s="185" customFormat="1" ht="24.95" customHeight="1" x14ac:dyDescent="0.25">
      <c r="B26" s="472" t="s">
        <v>73</v>
      </c>
      <c r="C26" s="473"/>
      <c r="D26" s="473"/>
      <c r="E26" s="473"/>
      <c r="F26" s="473"/>
      <c r="G26" s="473"/>
      <c r="H26" s="473"/>
      <c r="I26" s="474"/>
      <c r="J26" s="187">
        <f>Budget!R65</f>
        <v>0</v>
      </c>
    </row>
    <row r="27" spans="2:10" s="185" customFormat="1" ht="24.95" customHeight="1" x14ac:dyDescent="0.25">
      <c r="B27" s="472" t="s">
        <v>74</v>
      </c>
      <c r="C27" s="473"/>
      <c r="D27" s="473"/>
      <c r="E27" s="473"/>
      <c r="F27" s="473"/>
      <c r="G27" s="473"/>
      <c r="H27" s="473"/>
      <c r="I27" s="474"/>
      <c r="J27" s="187">
        <f>Budget!R75</f>
        <v>0</v>
      </c>
    </row>
    <row r="28" spans="2:10" s="185" customFormat="1" ht="24.95" customHeight="1" x14ac:dyDescent="0.25">
      <c r="B28" s="472" t="s">
        <v>75</v>
      </c>
      <c r="C28" s="473"/>
      <c r="D28" s="473"/>
      <c r="E28" s="473"/>
      <c r="F28" s="473"/>
      <c r="G28" s="473"/>
      <c r="H28" s="473"/>
      <c r="I28" s="474"/>
      <c r="J28" s="187">
        <f>Budget!R79</f>
        <v>0</v>
      </c>
    </row>
    <row r="29" spans="2:10" s="185" customFormat="1" ht="24.95" customHeight="1" x14ac:dyDescent="0.25">
      <c r="B29" s="482" t="e">
        <f>#REF!</f>
        <v>#REF!</v>
      </c>
      <c r="C29" s="483"/>
      <c r="D29" s="483"/>
      <c r="E29" s="483"/>
      <c r="F29" s="483"/>
      <c r="G29" s="483"/>
      <c r="H29" s="483"/>
      <c r="I29" s="484"/>
      <c r="J29" s="189">
        <f>Budget!R80</f>
        <v>0</v>
      </c>
    </row>
    <row r="30" spans="2:10" s="185" customFormat="1" ht="24.95" customHeight="1" x14ac:dyDescent="0.25">
      <c r="B30" s="482" t="s">
        <v>285</v>
      </c>
      <c r="C30" s="483"/>
      <c r="D30" s="483"/>
      <c r="E30" s="483"/>
      <c r="F30" s="483"/>
      <c r="G30" s="483"/>
      <c r="H30" s="483"/>
      <c r="I30" s="484"/>
      <c r="J30" s="189" t="e">
        <f>J29-J5</f>
        <v>#REF!</v>
      </c>
    </row>
    <row r="31" spans="2:10" s="185" customFormat="1" ht="24.95" customHeight="1" x14ac:dyDescent="0.25">
      <c r="B31" s="214"/>
      <c r="C31" s="215"/>
      <c r="D31" s="215"/>
      <c r="E31" s="215"/>
      <c r="F31" s="215"/>
      <c r="G31" s="215"/>
      <c r="H31" s="215"/>
      <c r="I31" s="216"/>
      <c r="J31" s="187"/>
    </row>
    <row r="32" spans="2:10" s="185" customFormat="1" ht="27.95" customHeight="1" x14ac:dyDescent="0.25">
      <c r="B32" s="485" t="s">
        <v>296</v>
      </c>
      <c r="C32" s="486"/>
      <c r="D32" s="486"/>
      <c r="E32" s="486"/>
      <c r="F32" s="486"/>
      <c r="G32" s="486"/>
      <c r="H32" s="486"/>
      <c r="I32" s="486"/>
      <c r="J32" s="190"/>
    </row>
    <row r="33" spans="2:10" s="185" customFormat="1" ht="24.95" customHeight="1" x14ac:dyDescent="0.25">
      <c r="B33" s="472" t="s">
        <v>259</v>
      </c>
      <c r="C33" s="473"/>
      <c r="D33" s="473"/>
      <c r="E33" s="473"/>
      <c r="F33" s="473"/>
      <c r="G33" s="473"/>
      <c r="H33" s="473"/>
      <c r="I33" s="474"/>
      <c r="J33" s="187">
        <f>Budget!T14</f>
        <v>0</v>
      </c>
    </row>
    <row r="34" spans="2:10" s="185" customFormat="1" ht="24.95" customHeight="1" x14ac:dyDescent="0.25">
      <c r="B34" s="472" t="s">
        <v>87</v>
      </c>
      <c r="C34" s="473"/>
      <c r="D34" s="473"/>
      <c r="E34" s="473"/>
      <c r="F34" s="473"/>
      <c r="G34" s="473"/>
      <c r="H34" s="473"/>
      <c r="I34" s="474"/>
      <c r="J34" s="187">
        <f>Budget!T29</f>
        <v>0</v>
      </c>
    </row>
    <row r="35" spans="2:10" s="185" customFormat="1" ht="24.95" customHeight="1" x14ac:dyDescent="0.25">
      <c r="B35" s="472" t="s">
        <v>88</v>
      </c>
      <c r="C35" s="473"/>
      <c r="D35" s="473"/>
      <c r="E35" s="473"/>
      <c r="F35" s="473"/>
      <c r="G35" s="473"/>
      <c r="H35" s="473"/>
      <c r="I35" s="474"/>
      <c r="J35" s="187">
        <f>Budget!R65</f>
        <v>0</v>
      </c>
    </row>
    <row r="36" spans="2:10" s="185" customFormat="1" ht="24.95" customHeight="1" x14ac:dyDescent="0.25">
      <c r="B36" s="472" t="s">
        <v>113</v>
      </c>
      <c r="C36" s="473"/>
      <c r="D36" s="473"/>
      <c r="E36" s="473"/>
      <c r="F36" s="473"/>
      <c r="G36" s="473"/>
      <c r="H36" s="473"/>
      <c r="I36" s="474"/>
      <c r="J36" s="187">
        <f>Budget!R75</f>
        <v>0</v>
      </c>
    </row>
    <row r="37" spans="2:10" s="185" customFormat="1" ht="24.95" customHeight="1" x14ac:dyDescent="0.25">
      <c r="B37" s="472" t="s">
        <v>114</v>
      </c>
      <c r="C37" s="473"/>
      <c r="D37" s="473"/>
      <c r="E37" s="473"/>
      <c r="F37" s="473"/>
      <c r="G37" s="473"/>
      <c r="H37" s="473"/>
      <c r="I37" s="474"/>
      <c r="J37" s="187">
        <f>Budget!R79</f>
        <v>0</v>
      </c>
    </row>
    <row r="38" spans="2:10" s="185" customFormat="1" ht="24.95" customHeight="1" x14ac:dyDescent="0.25">
      <c r="B38" s="472" t="s">
        <v>273</v>
      </c>
      <c r="C38" s="473"/>
      <c r="D38" s="473"/>
      <c r="E38" s="473"/>
      <c r="F38" s="473"/>
      <c r="G38" s="473"/>
      <c r="H38" s="473"/>
      <c r="I38" s="474"/>
      <c r="J38" s="187">
        <f>Budget!T59</f>
        <v>0</v>
      </c>
    </row>
    <row r="39" spans="2:10" s="185" customFormat="1" ht="24.95" customHeight="1" x14ac:dyDescent="0.25">
      <c r="B39" s="472" t="s">
        <v>260</v>
      </c>
      <c r="C39" s="473"/>
      <c r="D39" s="473"/>
      <c r="E39" s="473"/>
      <c r="F39" s="473"/>
      <c r="G39" s="473"/>
      <c r="H39" s="473"/>
      <c r="I39" s="474"/>
      <c r="J39" s="187" t="e">
        <f>#REF!+'IET Sub Budget 2'!T15</f>
        <v>#REF!</v>
      </c>
    </row>
    <row r="40" spans="2:10" s="185" customFormat="1" ht="24.95" customHeight="1" x14ac:dyDescent="0.25">
      <c r="B40" s="472" t="s">
        <v>144</v>
      </c>
      <c r="C40" s="473"/>
      <c r="D40" s="473"/>
      <c r="E40" s="473"/>
      <c r="F40" s="473"/>
      <c r="G40" s="473"/>
      <c r="H40" s="473"/>
      <c r="I40" s="474"/>
      <c r="J40" s="187" t="e">
        <f>#REF!+'IET Sub Budget 2'!T30</f>
        <v>#REF!</v>
      </c>
    </row>
    <row r="41" spans="2:10" s="185" customFormat="1" ht="24.95" customHeight="1" x14ac:dyDescent="0.25">
      <c r="B41" s="472" t="s">
        <v>145</v>
      </c>
      <c r="C41" s="473"/>
      <c r="D41" s="473"/>
      <c r="E41" s="473"/>
      <c r="F41" s="473"/>
      <c r="G41" s="473"/>
      <c r="H41" s="473"/>
      <c r="I41" s="474"/>
      <c r="J41" s="187" t="e">
        <f>#REF!+'IET Sub Budget 2'!R66</f>
        <v>#REF!</v>
      </c>
    </row>
    <row r="42" spans="2:10" s="185" customFormat="1" ht="24.95" customHeight="1" x14ac:dyDescent="0.25">
      <c r="B42" s="472" t="s">
        <v>147</v>
      </c>
      <c r="C42" s="473"/>
      <c r="D42" s="473"/>
      <c r="E42" s="473"/>
      <c r="F42" s="473"/>
      <c r="G42" s="473"/>
      <c r="H42" s="473"/>
      <c r="I42" s="474"/>
      <c r="J42" s="187" t="e">
        <f>#REF!+'IET Sub Budget 2'!R73</f>
        <v>#REF!</v>
      </c>
    </row>
    <row r="43" spans="2:10" s="185" customFormat="1" ht="24.95" customHeight="1" x14ac:dyDescent="0.25">
      <c r="B43" s="472" t="s">
        <v>146</v>
      </c>
      <c r="C43" s="473"/>
      <c r="D43" s="473"/>
      <c r="E43" s="473"/>
      <c r="F43" s="473"/>
      <c r="G43" s="473"/>
      <c r="H43" s="473"/>
      <c r="I43" s="474"/>
      <c r="J43" s="187" t="e">
        <f>#REF!+'IET Sub Budget 2'!R77</f>
        <v>#REF!</v>
      </c>
    </row>
    <row r="44" spans="2:10" s="185" customFormat="1" ht="24.95" customHeight="1" x14ac:dyDescent="0.25">
      <c r="B44" s="472" t="s">
        <v>148</v>
      </c>
      <c r="C44" s="473"/>
      <c r="D44" s="473"/>
      <c r="E44" s="473"/>
      <c r="F44" s="473"/>
      <c r="G44" s="473"/>
      <c r="H44" s="473"/>
      <c r="I44" s="474"/>
      <c r="J44" s="187" t="e">
        <f>' Sub Budget'!T59+#REF!</f>
        <v>#REF!</v>
      </c>
    </row>
    <row r="45" spans="2:10" s="185" customFormat="1" ht="21.6" customHeight="1" x14ac:dyDescent="0.25">
      <c r="B45" s="482" t="s">
        <v>42</v>
      </c>
      <c r="C45" s="483"/>
      <c r="D45" s="483"/>
      <c r="E45" s="483"/>
      <c r="F45" s="483"/>
      <c r="G45" s="483"/>
      <c r="H45" s="483"/>
      <c r="I45" s="484"/>
      <c r="J45" s="191" t="e">
        <f>SUM(J33:J44)</f>
        <v>#REF!</v>
      </c>
    </row>
    <row r="46" spans="2:10" s="185" customFormat="1" ht="22.35" customHeight="1" x14ac:dyDescent="0.25">
      <c r="B46" s="496" t="s">
        <v>298</v>
      </c>
      <c r="C46" s="497"/>
      <c r="D46" s="497"/>
      <c r="E46" s="497"/>
      <c r="F46" s="497"/>
      <c r="G46" s="497"/>
      <c r="H46" s="497"/>
      <c r="I46" s="498"/>
      <c r="J46" s="192" t="e">
        <f>J45/J29</f>
        <v>#REF!</v>
      </c>
    </row>
    <row r="47" spans="2:10" s="196" customFormat="1" ht="22.35" customHeight="1" x14ac:dyDescent="0.25">
      <c r="B47" s="193"/>
      <c r="C47" s="194"/>
      <c r="D47" s="194"/>
      <c r="E47" s="194"/>
      <c r="F47" s="194"/>
      <c r="G47" s="194"/>
      <c r="H47" s="194"/>
      <c r="I47" s="194"/>
      <c r="J47" s="195"/>
    </row>
    <row r="48" spans="2:10" s="185" customFormat="1" ht="27.95" customHeight="1" x14ac:dyDescent="0.25">
      <c r="B48" s="485" t="s">
        <v>130</v>
      </c>
      <c r="C48" s="486"/>
      <c r="D48" s="486"/>
      <c r="E48" s="486"/>
      <c r="F48" s="486"/>
      <c r="G48" s="486"/>
      <c r="H48" s="486"/>
      <c r="I48" s="486"/>
      <c r="J48" s="489"/>
    </row>
    <row r="49" spans="2:10" s="185" customFormat="1" ht="34.5" customHeight="1" x14ac:dyDescent="0.25">
      <c r="B49" s="493" t="s">
        <v>133</v>
      </c>
      <c r="C49" s="494"/>
      <c r="D49" s="494"/>
      <c r="E49" s="494"/>
      <c r="F49" s="494"/>
      <c r="G49" s="494"/>
      <c r="H49" s="494"/>
      <c r="I49" s="495"/>
      <c r="J49" s="198" t="e">
        <f>'IET IELCE Ind Cost Calc'!D13</f>
        <v>#REF!</v>
      </c>
    </row>
    <row r="50" spans="2:10" s="185" customFormat="1" ht="24.75" customHeight="1" x14ac:dyDescent="0.25">
      <c r="B50" s="490" t="s">
        <v>131</v>
      </c>
      <c r="C50" s="490"/>
      <c r="D50" s="490"/>
      <c r="E50" s="490"/>
      <c r="F50" s="490"/>
      <c r="G50" s="490"/>
      <c r="H50" s="490"/>
      <c r="I50" s="490"/>
      <c r="J50" s="197">
        <f>Budget!R75</f>
        <v>0</v>
      </c>
    </row>
    <row r="51" spans="2:10" s="185" customFormat="1" ht="24.75" customHeight="1" x14ac:dyDescent="0.25">
      <c r="B51" s="490" t="s">
        <v>143</v>
      </c>
      <c r="C51" s="490"/>
      <c r="D51" s="490"/>
      <c r="E51" s="490"/>
      <c r="F51" s="490"/>
      <c r="G51" s="490"/>
      <c r="H51" s="490"/>
      <c r="I51" s="490"/>
      <c r="J51" s="197" t="e">
        <f>' Sub Budget'!R76+#REF!</f>
        <v>#REF!</v>
      </c>
    </row>
    <row r="52" spans="2:10" s="185" customFormat="1" ht="24.75" customHeight="1" x14ac:dyDescent="0.25">
      <c r="B52" s="491" t="s">
        <v>132</v>
      </c>
      <c r="C52" s="492"/>
      <c r="D52" s="492"/>
      <c r="E52" s="492"/>
      <c r="F52" s="492"/>
      <c r="G52" s="492"/>
      <c r="H52" s="492"/>
      <c r="I52" s="492"/>
      <c r="J52" s="198" t="e">
        <f>#REF!</f>
        <v>#REF!</v>
      </c>
    </row>
    <row r="53" spans="2:10" s="185" customFormat="1" ht="24.75" customHeight="1" x14ac:dyDescent="0.25">
      <c r="B53" s="496" t="s">
        <v>134</v>
      </c>
      <c r="C53" s="497"/>
      <c r="D53" s="497"/>
      <c r="E53" s="497"/>
      <c r="F53" s="497"/>
      <c r="G53" s="497"/>
      <c r="H53" s="497"/>
      <c r="I53" s="498"/>
      <c r="J53" s="199" t="e">
        <f>SUM(J50:J52)</f>
        <v>#REF!</v>
      </c>
    </row>
    <row r="54" spans="2:10" s="196" customFormat="1" ht="22.35" customHeight="1" x14ac:dyDescent="0.25">
      <c r="B54" s="193"/>
      <c r="C54" s="194"/>
      <c r="D54" s="194"/>
      <c r="E54" s="194"/>
      <c r="F54" s="194"/>
      <c r="G54" s="194"/>
      <c r="H54" s="194"/>
      <c r="I54" s="194"/>
      <c r="J54" s="195"/>
    </row>
    <row r="55" spans="2:10" s="185" customFormat="1" ht="27.95" customHeight="1" x14ac:dyDescent="0.25">
      <c r="B55" s="485" t="s">
        <v>297</v>
      </c>
      <c r="C55" s="486"/>
      <c r="D55" s="486"/>
      <c r="E55" s="486"/>
      <c r="F55" s="486"/>
      <c r="G55" s="486"/>
      <c r="H55" s="486"/>
      <c r="I55" s="486"/>
      <c r="J55" s="489"/>
    </row>
    <row r="56" spans="2:10" s="185" customFormat="1" ht="24.75" customHeight="1" x14ac:dyDescent="0.25">
      <c r="B56" s="487" t="s">
        <v>43</v>
      </c>
      <c r="C56" s="487"/>
      <c r="D56" s="487"/>
      <c r="E56" s="487"/>
      <c r="F56" s="487"/>
      <c r="G56" s="487"/>
      <c r="H56" s="487"/>
      <c r="I56" s="487"/>
      <c r="J56" s="200" t="e">
        <f>#REF!</f>
        <v>#REF!</v>
      </c>
    </row>
    <row r="57" spans="2:10" s="185" customFormat="1" ht="24.75" customHeight="1" x14ac:dyDescent="0.25">
      <c r="B57" s="487" t="s">
        <v>44</v>
      </c>
      <c r="C57" s="487"/>
      <c r="D57" s="487"/>
      <c r="E57" s="487"/>
      <c r="F57" s="487"/>
      <c r="G57" s="487"/>
      <c r="H57" s="487"/>
      <c r="I57" s="487"/>
      <c r="J57" s="200" t="e">
        <f>#REF!</f>
        <v>#REF!</v>
      </c>
    </row>
    <row r="58" spans="2:10" s="185" customFormat="1" ht="24.75" customHeight="1" x14ac:dyDescent="0.25">
      <c r="B58" s="488" t="s">
        <v>135</v>
      </c>
      <c r="C58" s="488"/>
      <c r="D58" s="488"/>
      <c r="E58" s="488"/>
      <c r="F58" s="488"/>
      <c r="G58" s="488"/>
      <c r="H58" s="488"/>
      <c r="I58" s="488"/>
      <c r="J58" s="201" t="e">
        <f>J56/J57</f>
        <v>#REF!</v>
      </c>
    </row>
    <row r="60" spans="2:10" ht="42.75" customHeight="1" x14ac:dyDescent="0.25">
      <c r="B60" s="543" t="s">
        <v>311</v>
      </c>
      <c r="C60" s="544"/>
      <c r="D60" s="544"/>
      <c r="E60" s="544"/>
      <c r="F60" s="544"/>
      <c r="G60" s="544"/>
      <c r="H60" s="544"/>
      <c r="I60" s="544"/>
      <c r="J60" s="545"/>
    </row>
    <row r="61" spans="2:10" ht="15.75" x14ac:dyDescent="0.25">
      <c r="B61" s="546" t="s">
        <v>314</v>
      </c>
      <c r="C61" s="546"/>
      <c r="D61" s="546"/>
      <c r="E61" s="546"/>
      <c r="F61" s="546"/>
      <c r="G61" s="546"/>
      <c r="H61" s="546"/>
      <c r="I61" s="546"/>
      <c r="J61" s="248">
        <f>Budget!V80</f>
        <v>0</v>
      </c>
    </row>
    <row r="62" spans="2:10" ht="15.75" x14ac:dyDescent="0.25">
      <c r="B62" s="546" t="s">
        <v>313</v>
      </c>
      <c r="C62" s="546"/>
      <c r="D62" s="546"/>
      <c r="E62" s="546"/>
      <c r="F62" s="546"/>
      <c r="G62" s="546"/>
      <c r="H62" s="546"/>
      <c r="I62" s="546"/>
      <c r="J62" s="248" t="e">
        <f>#REF!+'IET Sub Budget 2'!V78</f>
        <v>#REF!</v>
      </c>
    </row>
    <row r="63" spans="2:10" ht="15.75" x14ac:dyDescent="0.25">
      <c r="B63" s="547" t="s">
        <v>312</v>
      </c>
      <c r="C63" s="547"/>
      <c r="D63" s="547"/>
      <c r="E63" s="547"/>
      <c r="F63" s="547"/>
      <c r="G63" s="547"/>
      <c r="H63" s="547"/>
      <c r="I63" s="547"/>
      <c r="J63" s="249" t="e">
        <f>SUM(J61:J62)</f>
        <v>#REF!</v>
      </c>
    </row>
  </sheetData>
  <sheetProtection algorithmName="SHA-512" hashValue="099li4ScgMxddlTkRrc7P5wm8pJNV8gSoZn7yK+u0CAmB0tOv2ldleis9fZfwKRYSrpiCqkpNPRmO73T5vACSg==" saltValue="QH+71G3SClidNz9r5adY4w==" spinCount="100000" sheet="1" selectLockedCells="1" selectUnlockedCells="1"/>
  <mergeCells count="56">
    <mergeCell ref="B62:I62"/>
    <mergeCell ref="B53:I53"/>
    <mergeCell ref="B63:I63"/>
    <mergeCell ref="B55:J55"/>
    <mergeCell ref="B56:I56"/>
    <mergeCell ref="B57:I57"/>
    <mergeCell ref="B58:I58"/>
    <mergeCell ref="B45:I45"/>
    <mergeCell ref="B52:I52"/>
    <mergeCell ref="B49:I49"/>
    <mergeCell ref="B60:J60"/>
    <mergeCell ref="B61:I61"/>
    <mergeCell ref="B48:J48"/>
    <mergeCell ref="B50:I50"/>
    <mergeCell ref="B51:I51"/>
    <mergeCell ref="B46:I46"/>
    <mergeCell ref="B40:I40"/>
    <mergeCell ref="B41:I41"/>
    <mergeCell ref="B42:I42"/>
    <mergeCell ref="B43:I43"/>
    <mergeCell ref="B44:I44"/>
    <mergeCell ref="B35:I35"/>
    <mergeCell ref="B36:I36"/>
    <mergeCell ref="B37:I37"/>
    <mergeCell ref="B38:I38"/>
    <mergeCell ref="B39:I39"/>
    <mergeCell ref="B34:I34"/>
    <mergeCell ref="B22:I22"/>
    <mergeCell ref="B23:I23"/>
    <mergeCell ref="B24:I24"/>
    <mergeCell ref="B25:I25"/>
    <mergeCell ref="B26:I26"/>
    <mergeCell ref="B27:I27"/>
    <mergeCell ref="B28:I28"/>
    <mergeCell ref="B29:I29"/>
    <mergeCell ref="B30:I30"/>
    <mergeCell ref="B32:I32"/>
    <mergeCell ref="B33:I33"/>
    <mergeCell ref="B21:I21"/>
    <mergeCell ref="B8:I8"/>
    <mergeCell ref="B10:I10"/>
    <mergeCell ref="B11:H11"/>
    <mergeCell ref="B12:H12"/>
    <mergeCell ref="B13:H13"/>
    <mergeCell ref="B14:I14"/>
    <mergeCell ref="B15:I15"/>
    <mergeCell ref="B17:I17"/>
    <mergeCell ref="B18:I18"/>
    <mergeCell ref="B19:I19"/>
    <mergeCell ref="B20:I20"/>
    <mergeCell ref="B7:I7"/>
    <mergeCell ref="B2:J2"/>
    <mergeCell ref="B3:J3"/>
    <mergeCell ref="B4:I4"/>
    <mergeCell ref="B5:I5"/>
    <mergeCell ref="B6:I6"/>
  </mergeCells>
  <conditionalFormatting sqref="J46:J47 J54">
    <cfRule type="cellIs" dxfId="43" priority="4" operator="greaterThan">
      <formula>0.25</formula>
    </cfRule>
  </conditionalFormatting>
  <conditionalFormatting sqref="J58">
    <cfRule type="cellIs" dxfId="42" priority="3" operator="lessThan">
      <formula>0.2</formula>
    </cfRule>
  </conditionalFormatting>
  <conditionalFormatting sqref="J53">
    <cfRule type="cellIs" dxfId="41" priority="12" operator="greaterThan">
      <formula>$J$49</formula>
    </cfRule>
  </conditionalFormatting>
  <conditionalFormatting sqref="J63">
    <cfRule type="cellIs" dxfId="40" priority="1" operator="lessThan">
      <formula>0.2</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notEqual" id="{22DE1A62-C2F1-4E75-8820-C2AF9BA0D771}">
            <xm:f>Cover!$C$7</xm:f>
            <x14:dxf>
              <font>
                <color rgb="FFFF0000"/>
              </font>
              <fill>
                <patternFill>
                  <bgColor theme="5" tint="0.59996337778862885"/>
                </patternFill>
              </fill>
            </x14:dxf>
          </x14:cfRule>
          <xm:sqref>J29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G17"/>
  <sheetViews>
    <sheetView showGridLines="0" zoomScaleNormal="100" workbookViewId="0">
      <pane xSplit="1" ySplit="1" topLeftCell="B2" activePane="bottomRight" state="frozen"/>
      <selection activeCell="O56" sqref="O56"/>
      <selection pane="topRight" activeCell="O56" sqref="O56"/>
      <selection pane="bottomLeft" activeCell="O56" sqref="O56"/>
      <selection pane="bottomRight" activeCell="C11" sqref="C11"/>
    </sheetView>
  </sheetViews>
  <sheetFormatPr defaultRowHeight="15" x14ac:dyDescent="0.25"/>
  <cols>
    <col min="1" max="2" width="10.7109375" style="48" customWidth="1"/>
    <col min="3" max="3" width="55.140625" style="11" customWidth="1"/>
    <col min="4" max="4" width="10.7109375" style="11" customWidth="1"/>
    <col min="5" max="5" width="10.7109375" customWidth="1"/>
  </cols>
  <sheetData>
    <row r="1" spans="1:7" s="5" customFormat="1" ht="30" customHeight="1" x14ac:dyDescent="0.35">
      <c r="A1" s="548" t="s">
        <v>127</v>
      </c>
      <c r="B1" s="549"/>
      <c r="C1" s="549"/>
      <c r="D1" s="549"/>
      <c r="E1" s="549"/>
      <c r="F1" s="550"/>
    </row>
    <row r="2" spans="1:7" s="5" customFormat="1" ht="30" customHeight="1" x14ac:dyDescent="0.35">
      <c r="A2" s="66" t="s">
        <v>124</v>
      </c>
      <c r="B2" s="551">
        <f>Cover!C5</f>
        <v>0</v>
      </c>
      <c r="C2" s="552"/>
      <c r="D2" s="64"/>
      <c r="E2" s="64"/>
      <c r="F2" s="65"/>
    </row>
    <row r="3" spans="1:7" s="50" customFormat="1" ht="30" customHeight="1" x14ac:dyDescent="0.25">
      <c r="A3" s="51" t="s">
        <v>123</v>
      </c>
      <c r="B3" s="245" t="s">
        <v>2</v>
      </c>
      <c r="C3" s="553"/>
      <c r="D3" s="554"/>
      <c r="E3" s="217"/>
      <c r="F3" s="52"/>
    </row>
    <row r="4" spans="1:7" s="50" customFormat="1" ht="30" customHeight="1" x14ac:dyDescent="0.25">
      <c r="A4" s="53" t="s">
        <v>128</v>
      </c>
      <c r="B4" s="246"/>
      <c r="C4" s="217"/>
      <c r="D4" s="217"/>
      <c r="E4" s="217"/>
      <c r="F4" s="52"/>
    </row>
    <row r="5" spans="1:7" s="50" customFormat="1" ht="12" customHeight="1" thickBot="1" x14ac:dyDescent="0.3">
      <c r="A5" s="54"/>
      <c r="B5" s="55"/>
      <c r="C5" s="56"/>
      <c r="D5" s="56"/>
      <c r="E5" s="56"/>
      <c r="F5" s="57"/>
    </row>
    <row r="6" spans="1:7" s="49" customFormat="1" ht="30" x14ac:dyDescent="0.25">
      <c r="A6" s="70" t="s">
        <v>125</v>
      </c>
      <c r="B6" s="71" t="s">
        <v>0</v>
      </c>
      <c r="C6" s="72" t="s">
        <v>126</v>
      </c>
      <c r="D6" s="73" t="s">
        <v>38</v>
      </c>
      <c r="E6" s="73" t="s">
        <v>40</v>
      </c>
      <c r="F6" s="74" t="s">
        <v>41</v>
      </c>
    </row>
    <row r="7" spans="1:7" s="4" customFormat="1" ht="30" customHeight="1" x14ac:dyDescent="0.2">
      <c r="A7" s="242"/>
      <c r="B7" s="243"/>
      <c r="C7" s="47"/>
      <c r="D7" s="9"/>
      <c r="E7" s="10"/>
      <c r="F7" s="67">
        <f t="shared" ref="F7:F14" si="0">D7*E7</f>
        <v>0</v>
      </c>
      <c r="G7" s="6"/>
    </row>
    <row r="8" spans="1:7" s="4" customFormat="1" ht="30" customHeight="1" x14ac:dyDescent="0.2">
      <c r="A8" s="242"/>
      <c r="B8" s="243"/>
      <c r="C8" s="47"/>
      <c r="D8" s="9"/>
      <c r="E8" s="10"/>
      <c r="F8" s="67">
        <f t="shared" si="0"/>
        <v>0</v>
      </c>
    </row>
    <row r="9" spans="1:7" s="4" customFormat="1" ht="30" customHeight="1" x14ac:dyDescent="0.2">
      <c r="A9" s="242"/>
      <c r="B9" s="243"/>
      <c r="C9" s="47"/>
      <c r="D9" s="9"/>
      <c r="E9" s="10"/>
      <c r="F9" s="67">
        <f t="shared" si="0"/>
        <v>0</v>
      </c>
    </row>
    <row r="10" spans="1:7" s="4" customFormat="1" ht="30" customHeight="1" x14ac:dyDescent="0.2">
      <c r="A10" s="242"/>
      <c r="B10" s="243"/>
      <c r="C10" s="47"/>
      <c r="D10" s="9"/>
      <c r="E10" s="10"/>
      <c r="F10" s="67">
        <f t="shared" si="0"/>
        <v>0</v>
      </c>
    </row>
    <row r="11" spans="1:7" s="4" customFormat="1" ht="30" customHeight="1" x14ac:dyDescent="0.2">
      <c r="A11" s="242"/>
      <c r="B11" s="243"/>
      <c r="C11" s="47"/>
      <c r="D11" s="9"/>
      <c r="E11" s="10"/>
      <c r="F11" s="67">
        <f t="shared" si="0"/>
        <v>0</v>
      </c>
    </row>
    <row r="12" spans="1:7" s="4" customFormat="1" ht="30" customHeight="1" x14ac:dyDescent="0.2">
      <c r="A12" s="242"/>
      <c r="B12" s="243"/>
      <c r="C12" s="47"/>
      <c r="D12" s="9"/>
      <c r="E12" s="10"/>
      <c r="F12" s="67">
        <f t="shared" si="0"/>
        <v>0</v>
      </c>
    </row>
    <row r="13" spans="1:7" s="4" customFormat="1" ht="30" customHeight="1" x14ac:dyDescent="0.2">
      <c r="A13" s="244"/>
      <c r="B13" s="243"/>
      <c r="C13" s="61"/>
      <c r="D13" s="62"/>
      <c r="E13" s="63"/>
      <c r="F13" s="68">
        <f t="shared" si="0"/>
        <v>0</v>
      </c>
    </row>
    <row r="14" spans="1:7" s="4" customFormat="1" ht="30" customHeight="1" x14ac:dyDescent="0.2">
      <c r="A14" s="244"/>
      <c r="B14" s="243"/>
      <c r="C14" s="61"/>
      <c r="D14" s="62"/>
      <c r="E14" s="63"/>
      <c r="F14" s="68">
        <f t="shared" si="0"/>
        <v>0</v>
      </c>
    </row>
    <row r="15" spans="1:7" s="4" customFormat="1" ht="30" customHeight="1" x14ac:dyDescent="0.2">
      <c r="A15" s="244"/>
      <c r="B15" s="243"/>
      <c r="C15" s="61"/>
      <c r="D15" s="62"/>
      <c r="E15" s="63"/>
      <c r="F15" s="68"/>
    </row>
    <row r="16" spans="1:7" s="4" customFormat="1" ht="30" customHeight="1" thickBot="1" x14ac:dyDescent="0.25">
      <c r="A16" s="325"/>
      <c r="B16" s="320"/>
      <c r="C16" s="58"/>
      <c r="D16" s="59"/>
      <c r="E16" s="60"/>
      <c r="F16" s="69">
        <f>SUM(F7:F15)</f>
        <v>0</v>
      </c>
    </row>
    <row r="17" spans="6:6" x14ac:dyDescent="0.25">
      <c r="F17" s="2"/>
    </row>
  </sheetData>
  <sheetProtection algorithmName="SHA-512" hashValue="t2Mn9xkZ2j951jxVNF7XsNRgM37kYmjVvZDgpyBAeciS/lDX7XF9BiPO+FdEfzmBEaTdCi3L8mjsOwlO+s1cQQ==" saltValue="ryp9boodme6bZ0i2pzzCsA==" spinCount="100000" sheet="1" formatRows="0" insertRows="0" deleteRows="0" selectLockedCells="1"/>
  <mergeCells count="3">
    <mergeCell ref="A1:F1"/>
    <mergeCell ref="B2:C2"/>
    <mergeCell ref="C3:D3"/>
  </mergeCells>
  <dataValidations count="1">
    <dataValidation type="list" allowBlank="1" showInputMessage="1" showErrorMessage="1" sqref="L9" xr:uid="{00000000-0002-0000-0A00-000000000000}">
      <formula1>#REF!</formula1>
    </dataValidation>
  </dataValidations>
  <pageMargins left="0.25" right="0.25" top="0.75" bottom="0.75" header="0.3" footer="0.3"/>
  <pageSetup fitToHeight="50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'DROP-DOWNS'!$C$1:$C$3</xm:f>
          </x14:formula1>
          <xm:sqref>B3</xm:sqref>
        </x14:dataValidation>
        <x14:dataValidation type="list" allowBlank="1" showInputMessage="1" showErrorMessage="1" xr:uid="{00000000-0002-0000-0A00-000002000000}">
          <x14:formula1>
            <xm:f>'DROP-DOWNS'!$P$1:$P$6</xm:f>
          </x14:formula1>
          <xm:sqref>B7:B16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sheetPr>
  <dimension ref="A1:Z93"/>
  <sheetViews>
    <sheetView showGridLines="0" topLeftCell="A54" zoomScale="90" zoomScaleNormal="90" workbookViewId="0">
      <selection activeCell="A65" sqref="A65"/>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7109375" style="3" bestFit="1"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customWidth="1"/>
    <col min="22" max="22" width="16.7109375" customWidth="1"/>
    <col min="23" max="23" width="4.28515625" customWidth="1"/>
    <col min="25" max="26" width="0" hidden="1"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457" t="s">
        <v>283</v>
      </c>
      <c r="C3" s="458"/>
      <c r="D3" s="458"/>
      <c r="E3" s="458"/>
      <c r="F3" s="458"/>
      <c r="G3" s="458"/>
      <c r="H3" s="458"/>
      <c r="I3" s="458"/>
      <c r="J3" s="458"/>
      <c r="K3" s="458"/>
      <c r="L3" s="458"/>
      <c r="M3" s="458"/>
      <c r="N3" s="458"/>
      <c r="O3" s="458"/>
      <c r="P3" s="458"/>
      <c r="Q3" s="458"/>
      <c r="R3" s="459"/>
      <c r="S3" s="98"/>
      <c r="T3" s="98"/>
      <c r="U3" s="98"/>
      <c r="V3" s="98"/>
      <c r="W3" s="98"/>
    </row>
    <row r="4" spans="1:24" ht="8.25" customHeight="1" x14ac:dyDescent="0.3">
      <c r="A4" s="98"/>
      <c r="B4" s="98"/>
      <c r="C4" s="98"/>
      <c r="D4" s="98"/>
      <c r="E4" s="98"/>
      <c r="F4" s="98"/>
      <c r="G4" s="98"/>
      <c r="H4" s="98"/>
      <c r="I4" s="98"/>
      <c r="J4" s="98"/>
      <c r="K4" s="98"/>
      <c r="L4" s="98"/>
      <c r="M4" s="98"/>
      <c r="N4" s="98"/>
      <c r="O4" s="98"/>
      <c r="P4" s="98"/>
      <c r="Q4" s="98"/>
      <c r="R4" s="98"/>
      <c r="S4" s="98"/>
      <c r="T4" s="98"/>
      <c r="U4" s="98"/>
      <c r="V4" s="98"/>
      <c r="W4" s="98"/>
    </row>
    <row r="5" spans="1:24" ht="21" customHeight="1" x14ac:dyDescent="0.3">
      <c r="A5" s="98"/>
      <c r="B5" s="460" t="s">
        <v>253</v>
      </c>
      <c r="C5" s="460"/>
      <c r="D5" s="97">
        <f>Cover!C7</f>
        <v>0</v>
      </c>
      <c r="E5" s="98"/>
      <c r="F5" s="98"/>
      <c r="G5" s="98"/>
      <c r="H5" s="98"/>
      <c r="I5" s="98"/>
      <c r="J5" s="98"/>
      <c r="K5" s="98"/>
      <c r="L5" s="98"/>
      <c r="M5" s="98"/>
      <c r="N5" s="98"/>
      <c r="O5" s="98"/>
      <c r="P5" s="98"/>
      <c r="Q5" s="98"/>
      <c r="R5" s="98"/>
      <c r="S5" s="98"/>
      <c r="T5" s="98"/>
      <c r="U5" s="98"/>
      <c r="V5" s="98"/>
      <c r="W5" s="98"/>
    </row>
    <row r="6" spans="1:24" ht="8.25" customHeight="1" x14ac:dyDescent="0.3">
      <c r="A6" s="98"/>
      <c r="B6" s="98"/>
      <c r="C6" s="98"/>
      <c r="D6" s="98"/>
      <c r="E6" s="98"/>
      <c r="F6" s="98"/>
      <c r="G6" s="98"/>
      <c r="H6" s="98"/>
      <c r="I6" s="98"/>
      <c r="J6" s="98"/>
      <c r="K6" s="98"/>
      <c r="L6" s="98"/>
      <c r="M6" s="98"/>
      <c r="N6" s="98"/>
      <c r="O6" s="98"/>
      <c r="P6" s="98"/>
      <c r="Q6" s="98"/>
      <c r="R6" s="98"/>
      <c r="S6" s="98"/>
      <c r="T6" s="98"/>
      <c r="U6" s="98"/>
      <c r="V6" s="98"/>
      <c r="W6" s="98"/>
    </row>
    <row r="7" spans="1:24" x14ac:dyDescent="0.3">
      <c r="A7" s="98"/>
      <c r="B7" s="461" t="s">
        <v>120</v>
      </c>
      <c r="C7" s="461"/>
      <c r="D7" s="240"/>
      <c r="E7" s="98"/>
      <c r="F7" s="98"/>
      <c r="G7" s="98"/>
      <c r="H7" s="98"/>
      <c r="I7" s="98"/>
      <c r="J7" s="98"/>
      <c r="K7" s="98"/>
      <c r="L7" s="98"/>
      <c r="M7" s="98"/>
      <c r="N7" s="98"/>
      <c r="O7" s="98"/>
      <c r="P7" s="98"/>
      <c r="Q7" s="98"/>
      <c r="R7" s="98"/>
      <c r="S7" s="98"/>
      <c r="T7" s="98"/>
      <c r="U7" s="98"/>
      <c r="V7" s="98"/>
      <c r="W7" s="98"/>
    </row>
    <row r="8" spans="1:24" ht="9" customHeight="1" x14ac:dyDescent="0.3">
      <c r="A8" s="98"/>
      <c r="B8" s="98"/>
      <c r="C8" s="98"/>
      <c r="D8" s="98"/>
      <c r="E8" s="98"/>
      <c r="F8" s="98"/>
      <c r="G8" s="98"/>
      <c r="H8" s="98"/>
      <c r="I8" s="98"/>
      <c r="J8" s="98"/>
      <c r="K8" s="98"/>
      <c r="L8" s="98"/>
      <c r="M8" s="98"/>
      <c r="N8" s="98"/>
      <c r="O8" s="98"/>
      <c r="P8" s="98"/>
      <c r="Q8" s="98"/>
      <c r="R8" s="98"/>
      <c r="S8" s="98"/>
      <c r="T8" s="98"/>
      <c r="U8" s="98"/>
      <c r="V8" s="98"/>
      <c r="W8" s="98"/>
    </row>
    <row r="9" spans="1:24" ht="15.75" customHeight="1" x14ac:dyDescent="0.3">
      <c r="A9" s="98"/>
      <c r="B9" s="430" t="s">
        <v>45</v>
      </c>
      <c r="C9" s="431"/>
      <c r="D9" s="431"/>
      <c r="E9" s="431"/>
      <c r="F9" s="431"/>
      <c r="G9" s="431"/>
      <c r="H9" s="431"/>
      <c r="I9" s="431"/>
      <c r="J9" s="431"/>
      <c r="K9" s="431"/>
      <c r="L9" s="431"/>
      <c r="M9" s="431"/>
      <c r="N9" s="431"/>
      <c r="O9" s="431"/>
      <c r="P9" s="431"/>
      <c r="Q9" s="431"/>
      <c r="R9" s="432"/>
      <c r="S9" s="98"/>
      <c r="T9" s="98"/>
      <c r="U9" s="98"/>
      <c r="V9" s="98"/>
      <c r="W9" s="98"/>
    </row>
    <row r="10" spans="1:24" ht="54" customHeight="1" x14ac:dyDescent="0.3">
      <c r="A10" s="98"/>
      <c r="B10" s="449" t="s">
        <v>46</v>
      </c>
      <c r="C10" s="462"/>
      <c r="D10" s="449" t="s">
        <v>47</v>
      </c>
      <c r="E10" s="450"/>
      <c r="F10" s="450"/>
      <c r="G10" s="462"/>
      <c r="H10" s="213" t="s">
        <v>115</v>
      </c>
      <c r="I10" s="213" t="s">
        <v>117</v>
      </c>
      <c r="J10" s="213" t="s">
        <v>118</v>
      </c>
      <c r="K10" s="213"/>
      <c r="L10" s="212" t="s">
        <v>48</v>
      </c>
      <c r="M10" s="212" t="s">
        <v>49</v>
      </c>
      <c r="N10" s="212" t="s">
        <v>1</v>
      </c>
      <c r="O10" s="212" t="s">
        <v>76</v>
      </c>
      <c r="P10" s="212" t="s">
        <v>4</v>
      </c>
      <c r="Q10" s="212" t="s">
        <v>119</v>
      </c>
      <c r="R10" s="212" t="s">
        <v>50</v>
      </c>
      <c r="S10" s="98"/>
      <c r="T10" s="98"/>
      <c r="U10" s="98"/>
      <c r="V10" s="98"/>
      <c r="W10" s="98"/>
    </row>
    <row r="11" spans="1:24" s="13" customFormat="1" ht="78.599999999999994" customHeight="1" x14ac:dyDescent="0.3">
      <c r="A11" s="98"/>
      <c r="B11" s="451"/>
      <c r="C11" s="452"/>
      <c r="D11" s="424"/>
      <c r="E11" s="426"/>
      <c r="F11" s="426"/>
      <c r="G11" s="425"/>
      <c r="H11" s="211"/>
      <c r="I11" s="211"/>
      <c r="J11" s="211"/>
      <c r="K11" s="213"/>
      <c r="L11" s="102"/>
      <c r="M11" s="103"/>
      <c r="N11" s="104" t="e">
        <f>L11/$D$7</f>
        <v>#DIV/0!</v>
      </c>
      <c r="O11" s="105">
        <f>L11*M11</f>
        <v>0</v>
      </c>
      <c r="P11" s="106"/>
      <c r="Q11" s="105">
        <f>O11*P11</f>
        <v>0</v>
      </c>
      <c r="R11" s="107">
        <f>ROUND(O11,0)</f>
        <v>0</v>
      </c>
      <c r="S11" s="98"/>
      <c r="T11" s="98"/>
      <c r="U11" s="98"/>
      <c r="V11" s="98"/>
      <c r="W11" s="98"/>
    </row>
    <row r="12" spans="1:24" s="13" customFormat="1" ht="78.599999999999994" customHeight="1" x14ac:dyDescent="0.3">
      <c r="A12" s="98"/>
      <c r="B12" s="451"/>
      <c r="C12" s="452"/>
      <c r="D12" s="424"/>
      <c r="E12" s="426"/>
      <c r="F12" s="426"/>
      <c r="G12" s="425"/>
      <c r="H12" s="211"/>
      <c r="I12" s="211"/>
      <c r="J12" s="211"/>
      <c r="K12" s="213"/>
      <c r="L12" s="102"/>
      <c r="M12" s="103"/>
      <c r="N12" s="104" t="e">
        <f t="shared" ref="N12:N13" si="0">L12/$D$7</f>
        <v>#DIV/0!</v>
      </c>
      <c r="O12" s="105">
        <f>L12*M12</f>
        <v>0</v>
      </c>
      <c r="P12" s="106"/>
      <c r="Q12" s="105">
        <f>O12*P12</f>
        <v>0</v>
      </c>
      <c r="R12" s="107">
        <f t="shared" ref="R12:R13" si="1">ROUND(O12,0)</f>
        <v>0</v>
      </c>
      <c r="S12" s="98"/>
      <c r="T12" s="98"/>
      <c r="U12" s="98"/>
      <c r="V12" s="98"/>
      <c r="W12" s="98"/>
    </row>
    <row r="13" spans="1:24" s="13" customFormat="1" ht="78.599999999999994" customHeight="1" x14ac:dyDescent="0.3">
      <c r="A13" s="98"/>
      <c r="B13" s="451"/>
      <c r="C13" s="452"/>
      <c r="D13" s="424"/>
      <c r="E13" s="426"/>
      <c r="F13" s="426"/>
      <c r="G13" s="425"/>
      <c r="H13" s="211"/>
      <c r="I13" s="211"/>
      <c r="J13" s="211"/>
      <c r="K13" s="213"/>
      <c r="L13" s="102"/>
      <c r="M13" s="103"/>
      <c r="N13" s="104" t="e">
        <f t="shared" si="0"/>
        <v>#DIV/0!</v>
      </c>
      <c r="O13" s="105">
        <f>L13*M13</f>
        <v>0</v>
      </c>
      <c r="P13" s="106"/>
      <c r="Q13" s="105">
        <f>O13*P13</f>
        <v>0</v>
      </c>
      <c r="R13" s="107">
        <f t="shared" si="1"/>
        <v>0</v>
      </c>
      <c r="S13" s="98"/>
      <c r="T13" s="98" t="s">
        <v>274</v>
      </c>
      <c r="U13" s="98"/>
      <c r="V13" s="98"/>
      <c r="W13" s="98"/>
    </row>
    <row r="14" spans="1:24" ht="18.600000000000001" customHeight="1" x14ac:dyDescent="0.3">
      <c r="A14" s="98"/>
      <c r="B14" s="394" t="s">
        <v>254</v>
      </c>
      <c r="C14" s="384"/>
      <c r="D14" s="384"/>
      <c r="E14" s="384"/>
      <c r="F14" s="384"/>
      <c r="G14" s="384"/>
      <c r="H14" s="384"/>
      <c r="I14" s="384"/>
      <c r="J14" s="384"/>
      <c r="K14" s="384"/>
      <c r="L14" s="384"/>
      <c r="M14" s="384"/>
      <c r="N14" s="384"/>
      <c r="O14" s="384"/>
      <c r="P14" s="385"/>
      <c r="Q14" s="100">
        <f>SUM(Q11:Q13)</f>
        <v>0</v>
      </c>
      <c r="R14" s="108">
        <f>SUM(R11:R13)</f>
        <v>0</v>
      </c>
      <c r="S14" s="98"/>
      <c r="T14" s="98">
        <f>R14+Q14</f>
        <v>0</v>
      </c>
      <c r="U14" s="98"/>
      <c r="V14" s="98"/>
      <c r="W14" s="98"/>
      <c r="X14" s="161"/>
    </row>
    <row r="15" spans="1:24" ht="15.75" customHeight="1" x14ac:dyDescent="0.3">
      <c r="A15" s="98"/>
      <c r="B15" s="430" t="s">
        <v>51</v>
      </c>
      <c r="C15" s="431"/>
      <c r="D15" s="431"/>
      <c r="E15" s="431"/>
      <c r="F15" s="431"/>
      <c r="G15" s="431"/>
      <c r="H15" s="431"/>
      <c r="I15" s="431"/>
      <c r="J15" s="431"/>
      <c r="K15" s="431"/>
      <c r="L15" s="431"/>
      <c r="M15" s="431"/>
      <c r="N15" s="431"/>
      <c r="O15" s="431"/>
      <c r="P15" s="431"/>
      <c r="Q15" s="431"/>
      <c r="R15" s="432"/>
      <c r="S15" s="98"/>
      <c r="T15" s="98"/>
      <c r="U15" s="379"/>
      <c r="V15" s="379"/>
      <c r="W15" s="98"/>
    </row>
    <row r="16" spans="1:24" ht="66" customHeight="1" x14ac:dyDescent="0.3">
      <c r="A16" s="98"/>
      <c r="B16" s="449" t="s">
        <v>46</v>
      </c>
      <c r="C16" s="462"/>
      <c r="D16" s="442" t="s">
        <v>52</v>
      </c>
      <c r="E16" s="443"/>
      <c r="F16" s="443"/>
      <c r="G16" s="444"/>
      <c r="H16" s="212" t="s">
        <v>115</v>
      </c>
      <c r="I16" s="213" t="s">
        <v>117</v>
      </c>
      <c r="J16" s="213" t="s">
        <v>118</v>
      </c>
      <c r="K16" s="145" t="s">
        <v>116</v>
      </c>
      <c r="L16" s="212" t="s">
        <v>48</v>
      </c>
      <c r="M16" s="212" t="s">
        <v>49</v>
      </c>
      <c r="N16" s="212" t="s">
        <v>1</v>
      </c>
      <c r="O16" s="212" t="s">
        <v>76</v>
      </c>
      <c r="P16" s="212"/>
      <c r="Q16" s="212" t="s">
        <v>36</v>
      </c>
      <c r="R16" s="212" t="s">
        <v>121</v>
      </c>
      <c r="S16" s="98"/>
      <c r="T16" s="98"/>
      <c r="U16" s="163" t="s">
        <v>276</v>
      </c>
      <c r="V16" s="163" t="s">
        <v>277</v>
      </c>
      <c r="W16" s="98"/>
    </row>
    <row r="17" spans="1:25" s="13" customFormat="1" ht="60" customHeight="1" x14ac:dyDescent="0.3">
      <c r="A17" s="98"/>
      <c r="B17" s="451"/>
      <c r="C17" s="452"/>
      <c r="D17" s="424"/>
      <c r="E17" s="426"/>
      <c r="F17" s="426"/>
      <c r="G17" s="425"/>
      <c r="H17" s="211"/>
      <c r="I17" s="211"/>
      <c r="J17" s="211"/>
      <c r="K17" s="211"/>
      <c r="L17" s="102"/>
      <c r="M17" s="103"/>
      <c r="N17" s="104" t="e">
        <f t="shared" ref="N17:N23" si="2">L17/$D$7</f>
        <v>#DIV/0!</v>
      </c>
      <c r="O17" s="105">
        <f t="shared" ref="O17:O23" si="3">L17*M17</f>
        <v>0</v>
      </c>
      <c r="P17" s="106"/>
      <c r="Q17" s="109">
        <f t="shared" ref="Q17:Q23" si="4">O17*P17</f>
        <v>0</v>
      </c>
      <c r="R17" s="107">
        <f t="shared" ref="R17:R23" si="5">ROUND(O17,0)</f>
        <v>0</v>
      </c>
      <c r="S17" s="98"/>
      <c r="T17" s="98"/>
      <c r="U17" s="102"/>
      <c r="V17" s="107">
        <f t="shared" ref="V17:V23" si="6">((M17)+((M17*P17)))*U17</f>
        <v>0</v>
      </c>
      <c r="W17" s="98"/>
    </row>
    <row r="18" spans="1:25" s="13" customFormat="1" ht="60" customHeight="1" x14ac:dyDescent="0.3">
      <c r="A18" s="98"/>
      <c r="B18" s="451"/>
      <c r="C18" s="452"/>
      <c r="D18" s="424"/>
      <c r="E18" s="426"/>
      <c r="F18" s="426"/>
      <c r="G18" s="425"/>
      <c r="H18" s="211"/>
      <c r="I18" s="211"/>
      <c r="J18" s="211"/>
      <c r="K18" s="211"/>
      <c r="L18" s="102"/>
      <c r="M18" s="103"/>
      <c r="N18" s="104" t="e">
        <f t="shared" si="2"/>
        <v>#DIV/0!</v>
      </c>
      <c r="O18" s="105">
        <f t="shared" si="3"/>
        <v>0</v>
      </c>
      <c r="P18" s="106"/>
      <c r="Q18" s="109">
        <f t="shared" si="4"/>
        <v>0</v>
      </c>
      <c r="R18" s="107">
        <f t="shared" si="5"/>
        <v>0</v>
      </c>
      <c r="S18" s="98"/>
      <c r="T18" s="98"/>
      <c r="U18" s="102"/>
      <c r="V18" s="107">
        <f t="shared" si="6"/>
        <v>0</v>
      </c>
      <c r="W18" s="98"/>
    </row>
    <row r="19" spans="1:25" s="13" customFormat="1" ht="60" customHeight="1" x14ac:dyDescent="0.3">
      <c r="A19" s="98"/>
      <c r="B19" s="451"/>
      <c r="C19" s="452"/>
      <c r="D19" s="424"/>
      <c r="E19" s="426"/>
      <c r="F19" s="426"/>
      <c r="G19" s="425"/>
      <c r="H19" s="211"/>
      <c r="I19" s="211"/>
      <c r="J19" s="211"/>
      <c r="K19" s="211"/>
      <c r="L19" s="102"/>
      <c r="M19" s="103"/>
      <c r="N19" s="104" t="e">
        <f t="shared" si="2"/>
        <v>#DIV/0!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211"/>
      <c r="I20" s="211"/>
      <c r="J20" s="211"/>
      <c r="K20" s="211"/>
      <c r="L20" s="102"/>
      <c r="M20" s="103"/>
      <c r="N20" s="104" t="e">
        <f t="shared" si="2"/>
        <v>#DIV/0!</v>
      </c>
      <c r="O20" s="105">
        <f t="shared" si="3"/>
        <v>0</v>
      </c>
      <c r="P20" s="106"/>
      <c r="Q20" s="109">
        <f t="shared" si="4"/>
        <v>0</v>
      </c>
      <c r="R20" s="107">
        <f t="shared" si="5"/>
        <v>0</v>
      </c>
      <c r="S20" s="98"/>
      <c r="T20" s="98"/>
      <c r="U20" s="102"/>
      <c r="V20" s="107">
        <f t="shared" si="6"/>
        <v>0</v>
      </c>
      <c r="W20" s="98"/>
    </row>
    <row r="21" spans="1:25" s="13" customFormat="1" ht="60" customHeight="1" x14ac:dyDescent="0.3">
      <c r="A21" s="98"/>
      <c r="B21" s="451"/>
      <c r="C21" s="452"/>
      <c r="D21" s="424"/>
      <c r="E21" s="426"/>
      <c r="F21" s="426"/>
      <c r="G21" s="425"/>
      <c r="H21" s="211"/>
      <c r="I21" s="211"/>
      <c r="J21" s="211"/>
      <c r="K21" s="211"/>
      <c r="L21" s="102"/>
      <c r="M21" s="103"/>
      <c r="N21" s="104" t="e">
        <f t="shared" si="2"/>
        <v>#DIV/0!</v>
      </c>
      <c r="O21" s="105">
        <f t="shared" si="3"/>
        <v>0</v>
      </c>
      <c r="P21" s="106"/>
      <c r="Q21" s="109">
        <f t="shared" si="4"/>
        <v>0</v>
      </c>
      <c r="R21" s="107">
        <f t="shared" si="5"/>
        <v>0</v>
      </c>
      <c r="S21" s="98"/>
      <c r="T21" s="98"/>
      <c r="U21" s="102">
        <v>0</v>
      </c>
      <c r="V21" s="107">
        <f t="shared" si="6"/>
        <v>0</v>
      </c>
      <c r="W21" s="98"/>
    </row>
    <row r="22" spans="1:25" s="13" customFormat="1" ht="60" customHeight="1" x14ac:dyDescent="0.3">
      <c r="A22" s="98"/>
      <c r="B22" s="451"/>
      <c r="C22" s="452"/>
      <c r="D22" s="424"/>
      <c r="E22" s="426"/>
      <c r="F22" s="426"/>
      <c r="G22" s="425"/>
      <c r="H22" s="211"/>
      <c r="I22" s="211"/>
      <c r="J22" s="211"/>
      <c r="K22" s="211"/>
      <c r="L22" s="102"/>
      <c r="M22" s="103"/>
      <c r="N22" s="104" t="e">
        <f t="shared" si="2"/>
        <v>#DIV/0!</v>
      </c>
      <c r="O22" s="105">
        <f t="shared" si="3"/>
        <v>0</v>
      </c>
      <c r="P22" s="106"/>
      <c r="Q22" s="109">
        <f t="shared" si="4"/>
        <v>0</v>
      </c>
      <c r="R22" s="107">
        <f t="shared" si="5"/>
        <v>0</v>
      </c>
      <c r="S22" s="98"/>
      <c r="T22" s="98"/>
      <c r="U22" s="102">
        <v>0</v>
      </c>
      <c r="V22" s="107">
        <f t="shared" si="6"/>
        <v>0</v>
      </c>
      <c r="W22" s="98"/>
    </row>
    <row r="23" spans="1:25" s="13" customFormat="1" ht="60" customHeight="1" x14ac:dyDescent="0.3">
      <c r="A23" s="98"/>
      <c r="B23" s="451"/>
      <c r="C23" s="452"/>
      <c r="D23" s="424"/>
      <c r="E23" s="426"/>
      <c r="F23" s="426"/>
      <c r="G23" s="425"/>
      <c r="H23" s="211"/>
      <c r="I23" s="211"/>
      <c r="J23" s="211"/>
      <c r="K23" s="211"/>
      <c r="L23" s="102"/>
      <c r="M23" s="103"/>
      <c r="N23" s="104" t="e">
        <f t="shared" si="2"/>
        <v>#DIV/0!</v>
      </c>
      <c r="O23" s="105">
        <f t="shared" si="3"/>
        <v>0</v>
      </c>
      <c r="P23" s="106"/>
      <c r="Q23" s="109">
        <f t="shared" si="4"/>
        <v>0</v>
      </c>
      <c r="R23" s="107">
        <f t="shared" si="5"/>
        <v>0</v>
      </c>
      <c r="S23" s="98"/>
      <c r="T23" s="98" t="s">
        <v>274</v>
      </c>
      <c r="U23" s="102">
        <v>0</v>
      </c>
      <c r="V23" s="107">
        <f t="shared" si="6"/>
        <v>0</v>
      </c>
      <c r="W23" s="98"/>
    </row>
    <row r="24" spans="1:25" ht="18.600000000000001" customHeight="1" x14ac:dyDescent="0.3">
      <c r="A24" s="98"/>
      <c r="B24" s="394" t="s">
        <v>255</v>
      </c>
      <c r="C24" s="384"/>
      <c r="D24" s="384"/>
      <c r="E24" s="384"/>
      <c r="F24" s="384"/>
      <c r="G24" s="384"/>
      <c r="H24" s="384"/>
      <c r="I24" s="384"/>
      <c r="J24" s="384"/>
      <c r="K24" s="384"/>
      <c r="L24" s="384"/>
      <c r="M24" s="384"/>
      <c r="N24" s="384"/>
      <c r="O24" s="384"/>
      <c r="P24" s="385"/>
      <c r="Q24" s="101">
        <f>SUM(Q17:Q23)</f>
        <v>0</v>
      </c>
      <c r="R24" s="108">
        <f>SUM(R17:R23)</f>
        <v>0</v>
      </c>
      <c r="S24" s="98"/>
      <c r="T24" s="98">
        <f>R24+Q24</f>
        <v>0</v>
      </c>
      <c r="U24" s="163"/>
      <c r="V24" s="108">
        <f>SUM(V17:V23)</f>
        <v>0</v>
      </c>
      <c r="W24" s="98"/>
      <c r="X24" s="161"/>
    </row>
    <row r="25" spans="1:25" ht="15.75" customHeight="1" x14ac:dyDescent="0.3">
      <c r="A25" s="98"/>
      <c r="B25" s="413" t="s">
        <v>53</v>
      </c>
      <c r="C25" s="414"/>
      <c r="D25" s="414"/>
      <c r="E25" s="414"/>
      <c r="F25" s="414"/>
      <c r="G25" s="414"/>
      <c r="H25" s="414"/>
      <c r="I25" s="414"/>
      <c r="J25" s="414"/>
      <c r="K25" s="414"/>
      <c r="L25" s="414"/>
      <c r="M25" s="414"/>
      <c r="N25" s="414"/>
      <c r="O25" s="414"/>
      <c r="P25" s="414"/>
      <c r="Q25" s="414"/>
      <c r="R25" s="412"/>
      <c r="S25" s="98"/>
      <c r="T25" s="98"/>
      <c r="U25" s="98"/>
      <c r="V25" s="98"/>
      <c r="W25" s="98"/>
    </row>
    <row r="26" spans="1:25" ht="49.5" customHeight="1" x14ac:dyDescent="0.3">
      <c r="A26" s="98"/>
      <c r="B26" s="449" t="s">
        <v>46</v>
      </c>
      <c r="C26" s="462"/>
      <c r="D26" s="449" t="s">
        <v>47</v>
      </c>
      <c r="E26" s="450"/>
      <c r="F26" s="450"/>
      <c r="G26" s="450"/>
      <c r="H26" s="449"/>
      <c r="I26" s="450"/>
      <c r="J26" s="450"/>
      <c r="K26" s="462"/>
      <c r="L26" s="212" t="s">
        <v>48</v>
      </c>
      <c r="M26" s="212" t="s">
        <v>49</v>
      </c>
      <c r="N26" s="212" t="s">
        <v>1</v>
      </c>
      <c r="O26" s="212" t="s">
        <v>76</v>
      </c>
      <c r="P26" s="212" t="s">
        <v>4</v>
      </c>
      <c r="Q26" s="212" t="s">
        <v>36</v>
      </c>
      <c r="R26" s="212" t="s">
        <v>50</v>
      </c>
      <c r="S26" s="98"/>
      <c r="T26" s="98"/>
      <c r="U26" s="98"/>
      <c r="V26" s="98"/>
      <c r="W26" s="98"/>
      <c r="Y26" s="13"/>
    </row>
    <row r="27" spans="1:25" s="13" customFormat="1" ht="60" customHeight="1" x14ac:dyDescent="0.3">
      <c r="A27" s="98"/>
      <c r="B27" s="424"/>
      <c r="C27" s="425"/>
      <c r="D27" s="424"/>
      <c r="E27" s="426"/>
      <c r="F27" s="426"/>
      <c r="G27" s="425"/>
      <c r="H27" s="388"/>
      <c r="I27" s="389"/>
      <c r="J27" s="389"/>
      <c r="K27" s="390"/>
      <c r="L27" s="111"/>
      <c r="M27" s="112"/>
      <c r="N27" s="104" t="e">
        <f t="shared" ref="N27:N28" si="7">L27/$D$7</f>
        <v>#DIV/0!</v>
      </c>
      <c r="O27" s="105">
        <f t="shared" ref="O27:O28" si="8">L27*M27</f>
        <v>0</v>
      </c>
      <c r="P27" s="113"/>
      <c r="Q27" s="109">
        <f t="shared" ref="Q27:Q28" si="9">O27*P27</f>
        <v>0</v>
      </c>
      <c r="R27" s="107">
        <f t="shared" ref="R27:R28" si="10">ROUND(O27,0)</f>
        <v>0</v>
      </c>
      <c r="S27" s="98"/>
      <c r="T27" s="98"/>
      <c r="U27" s="98"/>
      <c r="V27" s="98"/>
      <c r="W27" s="98"/>
    </row>
    <row r="28" spans="1:25" s="13" customFormat="1" ht="60" customHeight="1" x14ac:dyDescent="0.3">
      <c r="A28" s="98"/>
      <c r="B28" s="424"/>
      <c r="C28" s="425"/>
      <c r="D28" s="424"/>
      <c r="E28" s="426"/>
      <c r="F28" s="426"/>
      <c r="G28" s="425"/>
      <c r="H28" s="388"/>
      <c r="I28" s="389"/>
      <c r="J28" s="389"/>
      <c r="K28" s="390"/>
      <c r="L28" s="111"/>
      <c r="M28" s="112"/>
      <c r="N28" s="104" t="e">
        <f t="shared" si="7"/>
        <v>#DIV/0!</v>
      </c>
      <c r="O28" s="105">
        <f t="shared" si="8"/>
        <v>0</v>
      </c>
      <c r="P28" s="113"/>
      <c r="Q28" s="109">
        <f t="shared" si="9"/>
        <v>0</v>
      </c>
      <c r="R28" s="107">
        <f t="shared" si="10"/>
        <v>0</v>
      </c>
      <c r="S28" s="98"/>
      <c r="T28" s="98" t="s">
        <v>274</v>
      </c>
      <c r="U28" s="98"/>
      <c r="V28" s="98"/>
      <c r="W28" s="98"/>
    </row>
    <row r="29" spans="1:25" ht="18.600000000000001" customHeight="1" x14ac:dyDescent="0.3">
      <c r="A29" s="98"/>
      <c r="B29" s="445" t="s">
        <v>86</v>
      </c>
      <c r="C29" s="446"/>
      <c r="D29" s="446"/>
      <c r="E29" s="446"/>
      <c r="F29" s="446"/>
      <c r="G29" s="446"/>
      <c r="H29" s="446"/>
      <c r="I29" s="446"/>
      <c r="J29" s="446"/>
      <c r="K29" s="446"/>
      <c r="L29" s="446"/>
      <c r="M29" s="446"/>
      <c r="N29" s="446"/>
      <c r="O29" s="446"/>
      <c r="P29" s="447"/>
      <c r="Q29" s="110">
        <f>SUM(Q27:Q28)</f>
        <v>0</v>
      </c>
      <c r="R29" s="114">
        <f>SUM(R27:R28)</f>
        <v>0</v>
      </c>
      <c r="S29" s="98"/>
      <c r="T29" s="98">
        <f>R29+Q29</f>
        <v>0</v>
      </c>
      <c r="U29" s="98"/>
      <c r="V29" s="98"/>
      <c r="W29" s="98"/>
      <c r="X29" s="161"/>
    </row>
    <row r="30" spans="1:25" ht="15.75" customHeight="1" x14ac:dyDescent="0.3">
      <c r="A30" s="98"/>
      <c r="B30" s="413" t="s">
        <v>68</v>
      </c>
      <c r="C30" s="414"/>
      <c r="D30" s="414"/>
      <c r="E30" s="414"/>
      <c r="F30" s="414"/>
      <c r="G30" s="414"/>
      <c r="H30" s="414"/>
      <c r="I30" s="414"/>
      <c r="J30" s="414"/>
      <c r="K30" s="414"/>
      <c r="L30" s="414"/>
      <c r="M30" s="414"/>
      <c r="N30" s="414"/>
      <c r="O30" s="414"/>
      <c r="P30" s="414"/>
      <c r="Q30" s="414"/>
      <c r="R30" s="412"/>
      <c r="S30" s="98"/>
      <c r="T30" s="98"/>
      <c r="U30" s="98"/>
      <c r="V30" s="98"/>
      <c r="W30" s="98"/>
    </row>
    <row r="31" spans="1:25" ht="26.25" customHeight="1" x14ac:dyDescent="0.3">
      <c r="A31" s="98"/>
      <c r="B31" s="448" t="s">
        <v>78</v>
      </c>
      <c r="C31" s="448"/>
      <c r="D31" s="449" t="s">
        <v>77</v>
      </c>
      <c r="E31" s="450"/>
      <c r="F31" s="450"/>
      <c r="G31" s="450"/>
      <c r="H31" s="450"/>
      <c r="I31" s="450"/>
      <c r="J31" s="450"/>
      <c r="K31" s="450"/>
      <c r="L31" s="450"/>
      <c r="M31" s="450"/>
      <c r="N31" s="450"/>
      <c r="O31" s="450"/>
      <c r="P31" s="450"/>
      <c r="Q31" s="213"/>
      <c r="R31" s="212" t="s">
        <v>50</v>
      </c>
      <c r="S31" s="98"/>
      <c r="T31" s="98"/>
      <c r="U31" s="98"/>
      <c r="V31" s="163" t="s">
        <v>282</v>
      </c>
      <c r="W31" s="98"/>
    </row>
    <row r="32" spans="1:25" s="13" customFormat="1" ht="30" customHeight="1" x14ac:dyDescent="0.3">
      <c r="A32" s="98"/>
      <c r="B32" s="453"/>
      <c r="C32" s="453"/>
      <c r="D32" s="424"/>
      <c r="E32" s="426"/>
      <c r="F32" s="426"/>
      <c r="G32" s="426"/>
      <c r="H32" s="426"/>
      <c r="I32" s="426"/>
      <c r="J32" s="426"/>
      <c r="K32" s="426"/>
      <c r="L32" s="426"/>
      <c r="M32" s="426"/>
      <c r="N32" s="426"/>
      <c r="O32" s="426"/>
      <c r="P32" s="426"/>
      <c r="Q32" s="210"/>
      <c r="R32" s="117"/>
      <c r="S32" s="98"/>
      <c r="T32" s="98"/>
      <c r="U32" s="98"/>
      <c r="V32" s="324"/>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210"/>
      <c r="R33" s="117"/>
      <c r="S33" s="98"/>
      <c r="T33" s="98"/>
      <c r="U33" s="98"/>
      <c r="V33" s="324">
        <v>0</v>
      </c>
      <c r="W33" s="98"/>
    </row>
    <row r="34" spans="1:26" ht="18.600000000000001" customHeight="1" x14ac:dyDescent="0.3">
      <c r="A34" s="98"/>
      <c r="B34" s="445" t="s">
        <v>56</v>
      </c>
      <c r="C34" s="446"/>
      <c r="D34" s="446"/>
      <c r="E34" s="446"/>
      <c r="F34" s="446"/>
      <c r="G34" s="446"/>
      <c r="H34" s="446"/>
      <c r="I34" s="446"/>
      <c r="J34" s="446"/>
      <c r="K34" s="446"/>
      <c r="L34" s="446"/>
      <c r="M34" s="446"/>
      <c r="N34" s="446"/>
      <c r="O34" s="446"/>
      <c r="P34" s="446"/>
      <c r="Q34" s="447"/>
      <c r="R34" s="114">
        <f>R32+R33</f>
        <v>0</v>
      </c>
      <c r="S34" s="98"/>
      <c r="T34" s="98"/>
      <c r="U34" s="98"/>
      <c r="V34" s="114">
        <f>SUM(V32:V33)</f>
        <v>0</v>
      </c>
      <c r="W34" s="98"/>
    </row>
    <row r="35" spans="1:26" ht="15.75" customHeight="1" x14ac:dyDescent="0.3">
      <c r="A35" s="98"/>
      <c r="B35" s="413" t="s">
        <v>69</v>
      </c>
      <c r="C35" s="414"/>
      <c r="D35" s="414"/>
      <c r="E35" s="414"/>
      <c r="F35" s="414"/>
      <c r="G35" s="414"/>
      <c r="H35" s="414"/>
      <c r="I35" s="414"/>
      <c r="J35" s="414"/>
      <c r="K35" s="414"/>
      <c r="L35" s="414"/>
      <c r="M35" s="414"/>
      <c r="N35" s="414"/>
      <c r="O35" s="414"/>
      <c r="P35" s="414"/>
      <c r="Q35" s="414"/>
      <c r="R35" s="412"/>
      <c r="S35" s="98"/>
      <c r="T35" s="98"/>
      <c r="U35" s="98"/>
      <c r="V35" s="98"/>
      <c r="W35" s="98"/>
    </row>
    <row r="36" spans="1:26" ht="16.5" customHeight="1" x14ac:dyDescent="0.3">
      <c r="A36" s="98"/>
      <c r="B36" s="442"/>
      <c r="C36" s="443"/>
      <c r="D36" s="443" t="s">
        <v>54</v>
      </c>
      <c r="E36" s="443"/>
      <c r="F36" s="443"/>
      <c r="G36" s="443"/>
      <c r="H36" s="443"/>
      <c r="I36" s="443"/>
      <c r="J36" s="443"/>
      <c r="K36" s="443"/>
      <c r="L36" s="443"/>
      <c r="M36" s="443"/>
      <c r="N36" s="443"/>
      <c r="O36" s="443"/>
      <c r="P36" s="443"/>
      <c r="Q36" s="444"/>
      <c r="R36" s="212" t="s">
        <v>55</v>
      </c>
      <c r="S36" s="98"/>
      <c r="T36" s="98"/>
      <c r="U36" s="98"/>
      <c r="V36" s="98"/>
      <c r="W36" s="98"/>
    </row>
    <row r="37" spans="1:26" s="13" customFormat="1" ht="30" customHeight="1" x14ac:dyDescent="0.3">
      <c r="A37" s="98"/>
      <c r="B37" s="435" t="s">
        <v>79</v>
      </c>
      <c r="C37" s="435"/>
      <c r="D37" s="436"/>
      <c r="E37" s="436"/>
      <c r="F37" s="436"/>
      <c r="G37" s="436"/>
      <c r="H37" s="436"/>
      <c r="I37" s="436"/>
      <c r="J37" s="436"/>
      <c r="K37" s="436"/>
      <c r="L37" s="436"/>
      <c r="M37" s="436"/>
      <c r="N37" s="436"/>
      <c r="O37" s="436"/>
      <c r="P37" s="436"/>
      <c r="Q37" s="436"/>
      <c r="R37" s="118">
        <f>ROUND(Q14,0)</f>
        <v>0</v>
      </c>
      <c r="S37" s="98"/>
      <c r="T37" s="98"/>
      <c r="U37" s="98"/>
      <c r="V37" s="98"/>
      <c r="W37" s="98"/>
    </row>
    <row r="38" spans="1:26" s="13" customFormat="1" ht="30" customHeight="1" x14ac:dyDescent="0.3">
      <c r="A38" s="98"/>
      <c r="B38" s="435" t="s">
        <v>80</v>
      </c>
      <c r="C38" s="435"/>
      <c r="D38" s="436"/>
      <c r="E38" s="436"/>
      <c r="F38" s="436"/>
      <c r="G38" s="436"/>
      <c r="H38" s="436"/>
      <c r="I38" s="436"/>
      <c r="J38" s="436"/>
      <c r="K38" s="436"/>
      <c r="L38" s="436"/>
      <c r="M38" s="436"/>
      <c r="N38" s="436"/>
      <c r="O38" s="436"/>
      <c r="P38" s="436"/>
      <c r="Q38" s="436"/>
      <c r="R38" s="118">
        <f>ROUND(Q24,0)</f>
        <v>0</v>
      </c>
      <c r="S38" s="98"/>
      <c r="T38" s="98"/>
      <c r="U38" s="98"/>
      <c r="V38" s="98"/>
      <c r="W38" s="98"/>
    </row>
    <row r="39" spans="1:26" s="13" customFormat="1" ht="30" customHeight="1" x14ac:dyDescent="0.3">
      <c r="A39" s="98"/>
      <c r="B39" s="435" t="s">
        <v>81</v>
      </c>
      <c r="C39" s="435"/>
      <c r="D39" s="436"/>
      <c r="E39" s="436"/>
      <c r="F39" s="436"/>
      <c r="G39" s="436"/>
      <c r="H39" s="436"/>
      <c r="I39" s="436"/>
      <c r="J39" s="436"/>
      <c r="K39" s="436"/>
      <c r="L39" s="436"/>
      <c r="M39" s="436"/>
      <c r="N39" s="436"/>
      <c r="O39" s="436"/>
      <c r="P39" s="436"/>
      <c r="Q39" s="436"/>
      <c r="R39" s="118">
        <f>ROUND(Q29,0)</f>
        <v>0</v>
      </c>
      <c r="S39" s="98"/>
      <c r="T39" s="98"/>
      <c r="U39" s="98"/>
      <c r="V39" s="98"/>
      <c r="W39" s="98"/>
    </row>
    <row r="40" spans="1:26" ht="18.600000000000001" customHeight="1" x14ac:dyDescent="0.3">
      <c r="A40" s="98"/>
      <c r="B40" s="394" t="s">
        <v>60</v>
      </c>
      <c r="C40" s="384"/>
      <c r="D40" s="384"/>
      <c r="E40" s="384"/>
      <c r="F40" s="384"/>
      <c r="G40" s="384"/>
      <c r="H40" s="384"/>
      <c r="I40" s="384"/>
      <c r="J40" s="384"/>
      <c r="K40" s="384"/>
      <c r="L40" s="384"/>
      <c r="M40" s="384"/>
      <c r="N40" s="384"/>
      <c r="O40" s="384"/>
      <c r="P40" s="384"/>
      <c r="Q40" s="385"/>
      <c r="R40" s="119">
        <f>SUM(R37:R39)</f>
        <v>0</v>
      </c>
      <c r="S40" s="98"/>
      <c r="T40" s="98"/>
      <c r="U40" s="98"/>
      <c r="V40" s="98"/>
      <c r="W40" s="98"/>
    </row>
    <row r="41" spans="1:26" ht="15.75" customHeight="1" x14ac:dyDescent="0.3">
      <c r="A41" s="98"/>
      <c r="B41" s="430" t="s">
        <v>70</v>
      </c>
      <c r="C41" s="431"/>
      <c r="D41" s="431"/>
      <c r="E41" s="431"/>
      <c r="F41" s="431"/>
      <c r="G41" s="431"/>
      <c r="H41" s="431"/>
      <c r="I41" s="431"/>
      <c r="J41" s="431"/>
      <c r="K41" s="431"/>
      <c r="L41" s="431"/>
      <c r="M41" s="431"/>
      <c r="N41" s="431"/>
      <c r="O41" s="431"/>
      <c r="P41" s="431"/>
      <c r="Q41" s="431"/>
      <c r="R41" s="432"/>
      <c r="S41" s="98"/>
      <c r="T41" s="98"/>
      <c r="U41" s="98"/>
      <c r="V41" s="98"/>
      <c r="W41" s="98"/>
    </row>
    <row r="42" spans="1:26" ht="49.5" customHeight="1" x14ac:dyDescent="0.3">
      <c r="A42" s="98"/>
      <c r="B42" s="437" t="s">
        <v>263</v>
      </c>
      <c r="C42" s="438"/>
      <c r="D42" s="439" t="s">
        <v>264</v>
      </c>
      <c r="E42" s="440"/>
      <c r="F42" s="440" t="s">
        <v>122</v>
      </c>
      <c r="G42" s="440"/>
      <c r="H42" s="440"/>
      <c r="I42" s="440"/>
      <c r="J42" s="440"/>
      <c r="K42" s="440"/>
      <c r="L42" s="440"/>
      <c r="M42" s="441"/>
      <c r="N42" s="143" t="s">
        <v>58</v>
      </c>
      <c r="O42" s="144"/>
      <c r="P42" s="120" t="s">
        <v>59</v>
      </c>
      <c r="Q42" s="121"/>
      <c r="R42" s="99" t="s">
        <v>50</v>
      </c>
      <c r="S42" s="98"/>
      <c r="T42" s="98"/>
      <c r="U42" s="98"/>
      <c r="V42" s="163" t="s">
        <v>281</v>
      </c>
      <c r="W42" s="98"/>
    </row>
    <row r="43" spans="1:26" ht="39.950000000000003" customHeight="1" x14ac:dyDescent="0.3">
      <c r="A43" s="98"/>
      <c r="B43" s="433"/>
      <c r="C43" s="433"/>
      <c r="D43" s="434"/>
      <c r="E43" s="434"/>
      <c r="F43" s="434"/>
      <c r="G43" s="434"/>
      <c r="H43" s="434"/>
      <c r="I43" s="434"/>
      <c r="J43" s="434"/>
      <c r="K43" s="434"/>
      <c r="L43" s="434"/>
      <c r="M43" s="434"/>
      <c r="N43" s="141"/>
      <c r="O43" s="142"/>
      <c r="P43" s="162"/>
      <c r="Q43" s="115"/>
      <c r="R43" s="122">
        <f>ROUND(N43*P43,0)</f>
        <v>0</v>
      </c>
      <c r="S43" s="98"/>
      <c r="T43" s="156">
        <f>IF(B43="Sub Grantee",R43,0)</f>
        <v>0</v>
      </c>
      <c r="U43" s="98"/>
      <c r="V43" s="324"/>
      <c r="W43" s="98"/>
      <c r="Y43" s="156">
        <f t="shared" ref="Y43:Z46" si="11">IF(A43="Sub Grantee",C43,0)</f>
        <v>0</v>
      </c>
      <c r="Z43" s="156">
        <f t="shared" si="11"/>
        <v>0</v>
      </c>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 t="shared" ref="R44:R46" si="12">ROUND(N44*P44,0)</f>
        <v>0</v>
      </c>
      <c r="S44" s="98"/>
      <c r="T44" s="156">
        <f t="shared" ref="T44:T46" si="13">IF(B44="Sub Grantee",R44,0)</f>
        <v>0</v>
      </c>
      <c r="U44" s="98"/>
      <c r="V44" s="324">
        <v>0</v>
      </c>
      <c r="W44" s="98"/>
      <c r="Y44" s="156">
        <f t="shared" si="11"/>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si="12"/>
        <v>0</v>
      </c>
      <c r="S45" s="98"/>
      <c r="T45" s="156">
        <f t="shared" si="13"/>
        <v>0</v>
      </c>
      <c r="U45" s="98"/>
      <c r="V45" s="324">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324">
        <v>0</v>
      </c>
      <c r="W46" s="98"/>
      <c r="Y46" s="156">
        <f t="shared" si="11"/>
        <v>0</v>
      </c>
      <c r="Z46" s="156">
        <f t="shared" si="11"/>
        <v>0</v>
      </c>
    </row>
    <row r="47" spans="1:26" ht="18.600000000000001" customHeight="1" x14ac:dyDescent="0.3">
      <c r="A47" s="98"/>
      <c r="B47" s="427" t="s">
        <v>62</v>
      </c>
      <c r="C47" s="428"/>
      <c r="D47" s="428"/>
      <c r="E47" s="428"/>
      <c r="F47" s="428"/>
      <c r="G47" s="428"/>
      <c r="H47" s="428"/>
      <c r="I47" s="428"/>
      <c r="J47" s="428"/>
      <c r="K47" s="428"/>
      <c r="L47" s="428"/>
      <c r="M47" s="428"/>
      <c r="N47" s="428"/>
      <c r="O47" s="428"/>
      <c r="P47" s="428"/>
      <c r="Q47" s="429"/>
      <c r="R47" s="122">
        <f>SUM(R43:R46)</f>
        <v>0</v>
      </c>
      <c r="S47" s="98"/>
      <c r="T47" s="156">
        <f>SUM(T43:T46)</f>
        <v>0</v>
      </c>
      <c r="U47" s="98"/>
      <c r="V47" s="114">
        <f>SUM(V43:V46)</f>
        <v>0</v>
      </c>
      <c r="W47" s="98"/>
    </row>
    <row r="48" spans="1:26" ht="15.75" customHeight="1" x14ac:dyDescent="0.3">
      <c r="A48" s="98"/>
      <c r="B48" s="430" t="s">
        <v>71</v>
      </c>
      <c r="C48" s="431"/>
      <c r="D48" s="431"/>
      <c r="E48" s="431"/>
      <c r="F48" s="431"/>
      <c r="G48" s="431"/>
      <c r="H48" s="431"/>
      <c r="I48" s="431"/>
      <c r="J48" s="431"/>
      <c r="K48" s="431"/>
      <c r="L48" s="431"/>
      <c r="M48" s="431"/>
      <c r="N48" s="431"/>
      <c r="O48" s="431"/>
      <c r="P48" s="431"/>
      <c r="Q48" s="431"/>
      <c r="R48" s="432"/>
      <c r="S48" s="98"/>
      <c r="T48" s="98"/>
      <c r="U48" s="98"/>
      <c r="V48" s="218"/>
      <c r="W48" s="98"/>
    </row>
    <row r="49" spans="1:23" ht="49.5" customHeight="1" x14ac:dyDescent="0.3">
      <c r="A49" s="98"/>
      <c r="B49" s="388" t="s">
        <v>57</v>
      </c>
      <c r="C49" s="390"/>
      <c r="D49" s="388" t="s">
        <v>61</v>
      </c>
      <c r="E49" s="389"/>
      <c r="F49" s="389"/>
      <c r="G49" s="389"/>
      <c r="H49" s="389"/>
      <c r="I49" s="389"/>
      <c r="J49" s="389"/>
      <c r="K49" s="389"/>
      <c r="L49" s="389"/>
      <c r="M49" s="389"/>
      <c r="N49" s="389"/>
      <c r="O49" s="389"/>
      <c r="P49" s="389"/>
      <c r="Q49" s="390"/>
      <c r="R49" s="212" t="s">
        <v>50</v>
      </c>
      <c r="S49" s="98"/>
      <c r="T49" s="98"/>
      <c r="U49" s="98"/>
      <c r="V49" s="163" t="s">
        <v>280</v>
      </c>
      <c r="W49" s="98"/>
    </row>
    <row r="50" spans="1:23" ht="50.1" customHeight="1" x14ac:dyDescent="0.3">
      <c r="A50" s="98"/>
      <c r="B50" s="424"/>
      <c r="C50" s="425"/>
      <c r="D50" s="424"/>
      <c r="E50" s="426"/>
      <c r="F50" s="426"/>
      <c r="G50" s="426"/>
      <c r="H50" s="426"/>
      <c r="I50" s="426"/>
      <c r="J50" s="426"/>
      <c r="K50" s="426"/>
      <c r="L50" s="426"/>
      <c r="M50" s="426"/>
      <c r="N50" s="426"/>
      <c r="O50" s="426"/>
      <c r="P50" s="426"/>
      <c r="Q50" s="425"/>
      <c r="R50" s="123"/>
      <c r="S50" s="98"/>
      <c r="T50" s="98"/>
      <c r="U50" s="98"/>
      <c r="V50" s="324"/>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324"/>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324"/>
      <c r="W52" s="98"/>
    </row>
    <row r="53" spans="1:23" ht="18" customHeight="1" x14ac:dyDescent="0.3">
      <c r="A53" s="98"/>
      <c r="B53" s="394" t="s">
        <v>64</v>
      </c>
      <c r="C53" s="384"/>
      <c r="D53" s="384"/>
      <c r="E53" s="384"/>
      <c r="F53" s="384"/>
      <c r="G53" s="384"/>
      <c r="H53" s="384"/>
      <c r="I53" s="384"/>
      <c r="J53" s="384"/>
      <c r="K53" s="384"/>
      <c r="L53" s="384"/>
      <c r="M53" s="384"/>
      <c r="N53" s="384"/>
      <c r="O53" s="384"/>
      <c r="P53" s="384"/>
      <c r="Q53" s="385"/>
      <c r="R53" s="108">
        <f>SUM(R50:R52)</f>
        <v>0</v>
      </c>
      <c r="S53" s="98"/>
      <c r="T53" s="98"/>
      <c r="U53" s="98"/>
      <c r="V53" s="114">
        <f>SUM(V50:V52)</f>
        <v>0</v>
      </c>
      <c r="W53" s="98"/>
    </row>
    <row r="54" spans="1:23" ht="15.75" customHeight="1" x14ac:dyDescent="0.3">
      <c r="A54" s="98"/>
      <c r="B54" s="413" t="s">
        <v>72</v>
      </c>
      <c r="C54" s="414"/>
      <c r="D54" s="414"/>
      <c r="E54" s="414"/>
      <c r="F54" s="414"/>
      <c r="G54" s="414"/>
      <c r="H54" s="414"/>
      <c r="I54" s="414"/>
      <c r="J54" s="414"/>
      <c r="K54" s="414"/>
      <c r="L54" s="414"/>
      <c r="M54" s="414"/>
      <c r="N54" s="414"/>
      <c r="O54" s="414"/>
      <c r="P54" s="414"/>
      <c r="Q54" s="414"/>
      <c r="R54" s="412"/>
      <c r="S54" s="98"/>
      <c r="T54" s="98"/>
      <c r="U54" s="98"/>
      <c r="V54" s="98"/>
      <c r="W54" s="98"/>
    </row>
    <row r="55" spans="1:23" s="13" customFormat="1" ht="33.75" customHeight="1" x14ac:dyDescent="0.3">
      <c r="A55" s="98"/>
      <c r="B55" s="420" t="s">
        <v>267</v>
      </c>
      <c r="C55" s="420"/>
      <c r="D55" s="420" t="s">
        <v>265</v>
      </c>
      <c r="E55" s="420"/>
      <c r="F55" s="421" t="s">
        <v>266</v>
      </c>
      <c r="G55" s="422"/>
      <c r="H55" s="422"/>
      <c r="I55" s="422"/>
      <c r="J55" s="422"/>
      <c r="K55" s="422"/>
      <c r="L55" s="422"/>
      <c r="M55" s="423"/>
      <c r="N55" s="157" t="s">
        <v>63</v>
      </c>
      <c r="O55" s="124"/>
      <c r="P55" s="157" t="s">
        <v>142</v>
      </c>
      <c r="Q55" s="157" t="s">
        <v>59</v>
      </c>
      <c r="R55" s="158" t="s">
        <v>55</v>
      </c>
      <c r="S55" s="98"/>
      <c r="T55" s="98"/>
      <c r="U55" s="98"/>
      <c r="V55" s="98"/>
      <c r="W55" s="98"/>
    </row>
    <row r="56" spans="1:23" s="13" customFormat="1" ht="33.75" customHeight="1" x14ac:dyDescent="0.3">
      <c r="A56" s="98"/>
      <c r="B56" s="419"/>
      <c r="C56" s="419"/>
      <c r="D56" s="419"/>
      <c r="E56" s="419"/>
      <c r="F56" s="419"/>
      <c r="G56" s="419"/>
      <c r="H56" s="419"/>
      <c r="I56" s="419"/>
      <c r="J56" s="419"/>
      <c r="K56" s="419"/>
      <c r="L56" s="419"/>
      <c r="M56" s="419"/>
      <c r="N56" s="321"/>
      <c r="O56" s="241"/>
      <c r="P56" s="322"/>
      <c r="Q56" s="159"/>
      <c r="R56" s="122">
        <f t="shared" ref="R56:R58" si="14">ROUND(N56*P56,0)</f>
        <v>0</v>
      </c>
      <c r="S56" s="98"/>
      <c r="T56" s="156">
        <f>IF(B56="Yes",R56,0)</f>
        <v>0</v>
      </c>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3"/>
      <c r="Q57" s="159"/>
      <c r="R57" s="122">
        <f t="shared" si="14"/>
        <v>0</v>
      </c>
      <c r="S57" s="98"/>
      <c r="T57" s="156">
        <f t="shared" ref="T57:T58" si="15">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2"/>
      <c r="Q58" s="159"/>
      <c r="R58" s="122">
        <f t="shared" si="14"/>
        <v>0</v>
      </c>
      <c r="S58" s="98"/>
      <c r="T58" s="156">
        <f t="shared" si="15"/>
        <v>0</v>
      </c>
      <c r="U58" s="98"/>
      <c r="V58" s="98"/>
      <c r="W58" s="98"/>
    </row>
    <row r="59" spans="1:23" ht="18" customHeight="1" x14ac:dyDescent="0.3">
      <c r="A59" s="98"/>
      <c r="B59" s="394" t="s">
        <v>66</v>
      </c>
      <c r="C59" s="384"/>
      <c r="D59" s="384"/>
      <c r="E59" s="384"/>
      <c r="F59" s="384"/>
      <c r="G59" s="384"/>
      <c r="H59" s="384"/>
      <c r="I59" s="384"/>
      <c r="J59" s="384"/>
      <c r="K59" s="384"/>
      <c r="L59" s="384"/>
      <c r="M59" s="384"/>
      <c r="N59" s="384"/>
      <c r="O59" s="384"/>
      <c r="P59" s="385"/>
      <c r="Q59" s="116"/>
      <c r="R59" s="108">
        <f>SUM(R56:R58)</f>
        <v>0</v>
      </c>
      <c r="S59" s="98"/>
      <c r="T59" s="135">
        <f>SUM(T56:T58)</f>
        <v>0</v>
      </c>
      <c r="U59" s="98"/>
      <c r="V59" s="98"/>
      <c r="W59" s="98"/>
    </row>
    <row r="60" spans="1:23" ht="15.75" customHeight="1" x14ac:dyDescent="0.3">
      <c r="A60" s="98"/>
      <c r="B60" s="413" t="s">
        <v>73</v>
      </c>
      <c r="C60" s="414"/>
      <c r="D60" s="414"/>
      <c r="E60" s="414"/>
      <c r="F60" s="414"/>
      <c r="G60" s="414"/>
      <c r="H60" s="414"/>
      <c r="I60" s="414"/>
      <c r="J60" s="414"/>
      <c r="K60" s="414"/>
      <c r="L60" s="414"/>
      <c r="M60" s="414"/>
      <c r="N60" s="414"/>
      <c r="O60" s="414"/>
      <c r="P60" s="414"/>
      <c r="Q60" s="414"/>
      <c r="R60" s="412"/>
      <c r="S60" s="98"/>
      <c r="T60" s="98"/>
      <c r="U60" s="98"/>
      <c r="V60" s="218"/>
      <c r="W60" s="98"/>
    </row>
    <row r="61" spans="1:23" ht="27.75" customHeight="1" x14ac:dyDescent="0.3">
      <c r="A61" s="98"/>
      <c r="B61" s="415" t="s">
        <v>82</v>
      </c>
      <c r="C61" s="415"/>
      <c r="D61" s="416" t="s">
        <v>65</v>
      </c>
      <c r="E61" s="417"/>
      <c r="F61" s="417"/>
      <c r="G61" s="417"/>
      <c r="H61" s="417"/>
      <c r="I61" s="417"/>
      <c r="J61" s="417"/>
      <c r="K61" s="417"/>
      <c r="L61" s="417"/>
      <c r="M61" s="417"/>
      <c r="N61" s="417"/>
      <c r="O61" s="417"/>
      <c r="P61" s="417"/>
      <c r="Q61" s="418"/>
      <c r="R61" s="212" t="s">
        <v>50</v>
      </c>
      <c r="S61" s="98"/>
      <c r="T61" s="98"/>
      <c r="U61" s="98"/>
      <c r="V61" s="163" t="s">
        <v>279</v>
      </c>
      <c r="W61" s="98"/>
    </row>
    <row r="62" spans="1:23" ht="39.950000000000003" customHeight="1" x14ac:dyDescent="0.3">
      <c r="A62" s="98"/>
      <c r="B62" s="409"/>
      <c r="C62" s="410"/>
      <c r="D62" s="409"/>
      <c r="E62" s="411"/>
      <c r="F62" s="411"/>
      <c r="G62" s="411"/>
      <c r="H62" s="411"/>
      <c r="I62" s="411"/>
      <c r="J62" s="411"/>
      <c r="K62" s="411"/>
      <c r="L62" s="411"/>
      <c r="M62" s="411"/>
      <c r="N62" s="411"/>
      <c r="O62" s="411"/>
      <c r="P62" s="411"/>
      <c r="Q62" s="410"/>
      <c r="R62" s="123"/>
      <c r="S62" s="98"/>
      <c r="T62" s="98"/>
      <c r="U62" s="98"/>
      <c r="V62" s="324"/>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324"/>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324"/>
      <c r="W64" s="98"/>
    </row>
    <row r="65" spans="1:23" ht="19.350000000000001" customHeight="1" x14ac:dyDescent="0.3">
      <c r="A65" s="98"/>
      <c r="B65" s="394" t="s">
        <v>83</v>
      </c>
      <c r="C65" s="384"/>
      <c r="D65" s="384"/>
      <c r="E65" s="384"/>
      <c r="F65" s="384"/>
      <c r="G65" s="384"/>
      <c r="H65" s="384"/>
      <c r="I65" s="384"/>
      <c r="J65" s="384"/>
      <c r="K65" s="384"/>
      <c r="L65" s="384"/>
      <c r="M65" s="384"/>
      <c r="N65" s="384"/>
      <c r="O65" s="384"/>
      <c r="P65" s="384"/>
      <c r="Q65" s="385"/>
      <c r="R65" s="108">
        <f>SUM(R62:R64)</f>
        <v>0</v>
      </c>
      <c r="S65" s="98"/>
      <c r="T65" s="98"/>
      <c r="U65" s="98"/>
      <c r="V65" s="114">
        <f>SUM(V62:V64)</f>
        <v>0</v>
      </c>
      <c r="W65" s="98"/>
    </row>
    <row r="66" spans="1:23" ht="15.75" customHeight="1" x14ac:dyDescent="0.3">
      <c r="A66" s="98"/>
      <c r="B66" s="386" t="s">
        <v>74</v>
      </c>
      <c r="C66" s="387"/>
      <c r="D66" s="387"/>
      <c r="E66" s="387"/>
      <c r="F66" s="387"/>
      <c r="G66" s="387"/>
      <c r="H66" s="387"/>
      <c r="I66" s="387"/>
      <c r="J66" s="387"/>
      <c r="K66" s="387"/>
      <c r="L66" s="387"/>
      <c r="M66" s="387"/>
      <c r="N66" s="387"/>
      <c r="O66" s="387"/>
      <c r="P66" s="387"/>
      <c r="Q66" s="387"/>
      <c r="R66" s="412"/>
      <c r="S66" s="98"/>
      <c r="T66" s="98"/>
      <c r="U66" s="98"/>
      <c r="V66" s="98"/>
      <c r="W66" s="98"/>
    </row>
    <row r="67" spans="1:23" ht="15.75" customHeight="1" x14ac:dyDescent="0.3">
      <c r="A67" s="98"/>
      <c r="B67" s="257"/>
      <c r="C67" s="258"/>
      <c r="D67" s="258"/>
      <c r="E67" s="258"/>
      <c r="F67" s="258"/>
      <c r="G67" s="258"/>
      <c r="H67" s="258"/>
      <c r="I67" s="258"/>
      <c r="J67" s="258"/>
      <c r="K67" s="258"/>
      <c r="L67" s="258"/>
      <c r="M67" s="258"/>
      <c r="N67" s="258"/>
      <c r="O67" s="258"/>
      <c r="P67" s="258"/>
      <c r="Q67" s="258"/>
      <c r="R67" s="312"/>
      <c r="S67" s="98"/>
      <c r="T67" s="98"/>
      <c r="U67" s="98"/>
      <c r="V67" s="98"/>
      <c r="W67" s="98"/>
    </row>
    <row r="68" spans="1:23" ht="15.75" customHeight="1" x14ac:dyDescent="0.3">
      <c r="A68" s="98"/>
      <c r="B68" s="255"/>
      <c r="C68" s="407" t="s">
        <v>416</v>
      </c>
      <c r="D68" s="407"/>
      <c r="E68" s="407"/>
      <c r="F68" s="407"/>
      <c r="G68" s="407"/>
      <c r="H68" s="256"/>
      <c r="I68" s="398" t="s">
        <v>417</v>
      </c>
      <c r="J68" s="399"/>
      <c r="K68" s="399"/>
      <c r="L68" s="399"/>
      <c r="M68" s="399"/>
      <c r="N68" s="404">
        <f>Cover!C8</f>
        <v>0</v>
      </c>
      <c r="O68" s="405"/>
      <c r="P68" s="406"/>
      <c r="Q68" s="315"/>
      <c r="R68" s="128"/>
      <c r="S68" s="98"/>
      <c r="T68" s="98"/>
      <c r="U68" s="98"/>
      <c r="V68" s="98"/>
      <c r="W68" s="98"/>
    </row>
    <row r="69" spans="1:23" ht="15.75" hidden="1" customHeight="1" x14ac:dyDescent="0.3">
      <c r="A69" s="98"/>
      <c r="B69" s="255"/>
      <c r="C69" s="306"/>
      <c r="D69" s="306"/>
      <c r="E69" s="306"/>
      <c r="F69" s="306"/>
      <c r="G69" s="310"/>
      <c r="H69" s="256"/>
      <c r="I69" s="465" t="s">
        <v>137</v>
      </c>
      <c r="J69" s="464"/>
      <c r="K69" s="464"/>
      <c r="L69" s="464"/>
      <c r="M69" s="464"/>
      <c r="N69" s="396">
        <f>R65+R59+R53+R47+R40+R34+R29+R24+R14</f>
        <v>0</v>
      </c>
      <c r="O69" s="396"/>
      <c r="P69" s="397"/>
      <c r="Q69" s="315"/>
      <c r="R69" s="128"/>
      <c r="S69" s="98"/>
      <c r="T69" s="98"/>
      <c r="U69" s="98"/>
      <c r="V69" s="98"/>
      <c r="W69" s="98"/>
    </row>
    <row r="70" spans="1:23" ht="15.75" hidden="1" customHeight="1" x14ac:dyDescent="0.3">
      <c r="A70" s="98"/>
      <c r="B70" s="255" t="s">
        <v>139</v>
      </c>
      <c r="C70" s="306"/>
      <c r="D70" s="306"/>
      <c r="E70" s="306"/>
      <c r="F70" s="306"/>
      <c r="G70" s="310"/>
      <c r="H70" s="256"/>
      <c r="I70" s="317"/>
      <c r="J70" s="307"/>
      <c r="K70" s="307"/>
      <c r="L70" s="307"/>
      <c r="M70" s="307"/>
      <c r="N70" s="395">
        <f>(N68+1)*N69</f>
        <v>0</v>
      </c>
      <c r="O70" s="396"/>
      <c r="P70" s="397"/>
      <c r="Q70" s="315"/>
      <c r="R70" s="128"/>
      <c r="S70" s="98"/>
      <c r="T70" s="98"/>
      <c r="U70" s="98"/>
      <c r="V70" s="98"/>
      <c r="W70" s="98"/>
    </row>
    <row r="71" spans="1:23" ht="15.75" customHeight="1" x14ac:dyDescent="0.3">
      <c r="A71" s="98"/>
      <c r="B71" s="255"/>
      <c r="C71" s="407" t="s">
        <v>351</v>
      </c>
      <c r="D71" s="407"/>
      <c r="E71" s="407"/>
      <c r="F71" s="407"/>
      <c r="G71" s="311">
        <f>F87</f>
        <v>0</v>
      </c>
      <c r="H71" s="256"/>
      <c r="I71" s="318"/>
      <c r="J71" s="313"/>
      <c r="K71" s="313"/>
      <c r="L71" s="314"/>
      <c r="M71" s="316"/>
      <c r="N71" s="314"/>
      <c r="O71" s="314"/>
      <c r="P71" s="314"/>
      <c r="Q71" s="315"/>
      <c r="R71" s="128"/>
      <c r="S71" s="98"/>
      <c r="T71" s="98"/>
      <c r="U71" s="98"/>
      <c r="V71" s="98"/>
      <c r="W71" s="98"/>
    </row>
    <row r="72" spans="1:23" ht="15.75" customHeight="1" x14ac:dyDescent="0.3">
      <c r="A72" s="98"/>
      <c r="B72" s="255"/>
      <c r="C72" s="407" t="s">
        <v>418</v>
      </c>
      <c r="D72" s="407"/>
      <c r="E72" s="407"/>
      <c r="F72" s="407"/>
      <c r="G72" s="311">
        <f>F88+F89</f>
        <v>0</v>
      </c>
      <c r="H72" s="256"/>
      <c r="I72" s="317"/>
      <c r="J72" s="307"/>
      <c r="K72" s="307"/>
      <c r="L72" s="307"/>
      <c r="M72" s="307"/>
      <c r="N72" s="314"/>
      <c r="O72" s="314"/>
      <c r="P72" s="314"/>
      <c r="Q72" s="315"/>
      <c r="R72" s="128"/>
      <c r="S72" s="98"/>
      <c r="T72" s="98"/>
      <c r="U72" s="98"/>
      <c r="V72" s="98"/>
      <c r="W72" s="98"/>
    </row>
    <row r="73" spans="1:23" ht="15.75" customHeight="1" x14ac:dyDescent="0.3">
      <c r="A73" s="98"/>
      <c r="B73" s="255"/>
      <c r="C73" s="407" t="s">
        <v>352</v>
      </c>
      <c r="D73" s="407"/>
      <c r="E73" s="407"/>
      <c r="F73" s="407"/>
      <c r="G73" s="311">
        <f>R79</f>
        <v>0</v>
      </c>
      <c r="H73" s="256"/>
      <c r="I73" s="398" t="s">
        <v>136</v>
      </c>
      <c r="J73" s="399"/>
      <c r="K73" s="399"/>
      <c r="L73" s="399"/>
      <c r="M73" s="399"/>
      <c r="N73" s="400" t="e">
        <f>'IET IELCE II Ind Cost Calc'!D13</f>
        <v>#REF!</v>
      </c>
      <c r="O73" s="401"/>
      <c r="P73" s="402"/>
      <c r="Q73" s="315"/>
      <c r="R73" s="128"/>
      <c r="S73" s="98"/>
      <c r="T73" s="98"/>
      <c r="U73" s="98"/>
      <c r="V73" s="98"/>
      <c r="W73" s="98"/>
    </row>
    <row r="74" spans="1:23" ht="16.5" customHeight="1" x14ac:dyDescent="0.3">
      <c r="A74" s="98"/>
      <c r="B74" s="255"/>
      <c r="C74" s="256"/>
      <c r="D74" s="464"/>
      <c r="E74" s="464"/>
      <c r="F74" s="464"/>
      <c r="G74" s="256"/>
      <c r="H74" s="256"/>
      <c r="I74" s="256"/>
      <c r="J74" s="256"/>
      <c r="K74" s="256"/>
      <c r="L74" s="256"/>
      <c r="M74" s="403"/>
      <c r="N74" s="403"/>
      <c r="O74" s="403"/>
      <c r="P74" s="403"/>
      <c r="Q74" s="403"/>
      <c r="R74" s="319" t="s">
        <v>55</v>
      </c>
      <c r="S74" s="98"/>
      <c r="T74" s="98"/>
      <c r="U74" s="98"/>
      <c r="V74" s="98"/>
      <c r="W74" s="98"/>
    </row>
    <row r="75" spans="1:23" x14ac:dyDescent="0.3">
      <c r="A75" s="98"/>
      <c r="B75" s="308"/>
      <c r="C75" s="383"/>
      <c r="D75" s="383"/>
      <c r="E75" s="383"/>
      <c r="F75" s="309"/>
      <c r="G75" s="309"/>
      <c r="H75" s="309"/>
      <c r="I75" s="384" t="s">
        <v>420</v>
      </c>
      <c r="J75" s="384"/>
      <c r="K75" s="384"/>
      <c r="L75" s="384"/>
      <c r="M75" s="384"/>
      <c r="N75" s="384"/>
      <c r="O75" s="384"/>
      <c r="P75" s="384"/>
      <c r="Q75" s="385"/>
      <c r="R75" s="131"/>
      <c r="S75" s="98"/>
      <c r="T75" s="98"/>
      <c r="U75" s="98"/>
      <c r="V75" s="98"/>
      <c r="W75" s="98"/>
    </row>
    <row r="76" spans="1:23" ht="15.75" customHeight="1" x14ac:dyDescent="0.3">
      <c r="A76" s="98"/>
      <c r="B76" s="386" t="s">
        <v>75</v>
      </c>
      <c r="C76" s="387"/>
      <c r="D76" s="387"/>
      <c r="E76" s="387"/>
      <c r="F76" s="387"/>
      <c r="G76" s="387"/>
      <c r="H76" s="387"/>
      <c r="I76" s="387"/>
      <c r="J76" s="387"/>
      <c r="K76" s="387"/>
      <c r="L76" s="387"/>
      <c r="M76" s="387"/>
      <c r="N76" s="387"/>
      <c r="O76" s="387"/>
      <c r="P76" s="387"/>
      <c r="Q76" s="387"/>
      <c r="R76" s="209"/>
      <c r="S76" s="98"/>
      <c r="T76" s="98"/>
      <c r="U76" s="98"/>
      <c r="V76" s="326"/>
      <c r="W76" s="98"/>
    </row>
    <row r="77" spans="1:23" ht="15.6" customHeight="1" x14ac:dyDescent="0.3">
      <c r="A77" s="98"/>
      <c r="B77" s="388" t="s">
        <v>84</v>
      </c>
      <c r="C77" s="389"/>
      <c r="D77" s="389"/>
      <c r="E77" s="389"/>
      <c r="F77" s="389"/>
      <c r="G77" s="389"/>
      <c r="H77" s="389"/>
      <c r="I77" s="389"/>
      <c r="J77" s="389"/>
      <c r="K77" s="389"/>
      <c r="L77" s="389"/>
      <c r="M77" s="389"/>
      <c r="N77" s="389"/>
      <c r="O77" s="389"/>
      <c r="P77" s="389"/>
      <c r="Q77" s="390"/>
      <c r="R77" s="213" t="s">
        <v>55</v>
      </c>
      <c r="S77" s="98"/>
      <c r="T77" s="98"/>
      <c r="U77" s="98"/>
      <c r="V77" s="163" t="s">
        <v>422</v>
      </c>
      <c r="W77" s="98"/>
    </row>
    <row r="78" spans="1:23" ht="30" customHeight="1" x14ac:dyDescent="0.3">
      <c r="A78" s="98"/>
      <c r="B78" s="391"/>
      <c r="C78" s="392"/>
      <c r="D78" s="392"/>
      <c r="E78" s="392"/>
      <c r="F78" s="392"/>
      <c r="G78" s="392"/>
      <c r="H78" s="392"/>
      <c r="I78" s="392"/>
      <c r="J78" s="392"/>
      <c r="K78" s="392"/>
      <c r="L78" s="392"/>
      <c r="M78" s="392"/>
      <c r="N78" s="392"/>
      <c r="O78" s="392"/>
      <c r="P78" s="392"/>
      <c r="Q78" s="393"/>
      <c r="R78" s="133"/>
      <c r="S78" s="98"/>
      <c r="T78" s="98"/>
      <c r="U78" s="98"/>
      <c r="V78" s="324"/>
      <c r="W78" s="98"/>
    </row>
    <row r="79" spans="1:23" ht="18.600000000000001" customHeight="1" x14ac:dyDescent="0.3">
      <c r="A79" s="98"/>
      <c r="B79" s="394" t="s">
        <v>85</v>
      </c>
      <c r="C79" s="384"/>
      <c r="D79" s="384"/>
      <c r="E79" s="384"/>
      <c r="F79" s="384"/>
      <c r="G79" s="384"/>
      <c r="H79" s="384"/>
      <c r="I79" s="384"/>
      <c r="J79" s="384"/>
      <c r="K79" s="384"/>
      <c r="L79" s="384"/>
      <c r="M79" s="384"/>
      <c r="N79" s="384"/>
      <c r="O79" s="384"/>
      <c r="P79" s="384"/>
      <c r="Q79" s="385"/>
      <c r="R79" s="132">
        <f>SUM(R78:R78)</f>
        <v>0</v>
      </c>
      <c r="S79" s="98"/>
      <c r="T79" s="98"/>
      <c r="U79" s="98"/>
      <c r="V79" s="114">
        <f>SUM(V76:V78)</f>
        <v>0</v>
      </c>
      <c r="W79" s="98"/>
    </row>
    <row r="80" spans="1:23" ht="57" customHeight="1" x14ac:dyDescent="0.3">
      <c r="A80" s="98"/>
      <c r="B80" s="380" t="s">
        <v>67</v>
      </c>
      <c r="C80" s="381"/>
      <c r="D80" s="381"/>
      <c r="E80" s="381"/>
      <c r="F80" s="381"/>
      <c r="G80" s="381"/>
      <c r="H80" s="381"/>
      <c r="I80" s="381"/>
      <c r="J80" s="381"/>
      <c r="K80" s="381"/>
      <c r="L80" s="381"/>
      <c r="M80" s="381"/>
      <c r="N80" s="381"/>
      <c r="O80" s="381"/>
      <c r="P80" s="381"/>
      <c r="Q80" s="382"/>
      <c r="R80" s="134">
        <f>SUM(R79+R75+R65+R59+R53+R47+R40+R34+R29+R24+R14)</f>
        <v>0</v>
      </c>
      <c r="S80" s="98"/>
      <c r="T80" s="76"/>
      <c r="U80" s="165" t="s">
        <v>278</v>
      </c>
      <c r="V80" s="107">
        <f>V24+V34+V47+V53+V65+V79</f>
        <v>0</v>
      </c>
      <c r="W80" s="98"/>
    </row>
    <row r="81" spans="1:23" ht="34.5" customHeight="1" x14ac:dyDescent="0.3">
      <c r="A81" s="98"/>
      <c r="B81" s="98"/>
      <c r="C81" s="98"/>
      <c r="D81" s="98"/>
      <c r="E81" s="98"/>
      <c r="F81" s="98"/>
      <c r="G81" s="98"/>
      <c r="H81" s="98"/>
      <c r="I81" s="98"/>
      <c r="J81" s="98"/>
      <c r="K81" s="98"/>
      <c r="L81" s="98"/>
      <c r="M81" s="98"/>
      <c r="N81" s="98"/>
      <c r="O81" s="98"/>
      <c r="P81" s="98"/>
      <c r="Q81" s="98"/>
      <c r="R81" s="98"/>
      <c r="S81" s="98"/>
      <c r="T81" s="76" t="s">
        <v>141</v>
      </c>
      <c r="U81" s="98"/>
      <c r="V81" s="98"/>
      <c r="W81" s="98"/>
    </row>
    <row r="82" spans="1:23" x14ac:dyDescent="0.3">
      <c r="A82" s="98"/>
      <c r="B82" s="98"/>
      <c r="C82" s="98"/>
      <c r="D82" s="98"/>
      <c r="E82" s="98"/>
      <c r="F82" s="98"/>
      <c r="G82" s="98"/>
      <c r="H82" s="98"/>
      <c r="I82" s="98"/>
      <c r="J82" s="98"/>
      <c r="K82" s="98"/>
      <c r="L82" s="98"/>
      <c r="M82" s="98"/>
      <c r="N82" s="98"/>
      <c r="O82" s="98"/>
      <c r="P82" s="98"/>
      <c r="Q82" s="98"/>
      <c r="R82" s="98"/>
      <c r="S82" s="98"/>
      <c r="T82" s="98"/>
      <c r="U82" s="98"/>
      <c r="V82" s="98"/>
      <c r="W82" s="98"/>
    </row>
    <row r="85" spans="1:23" hidden="1" x14ac:dyDescent="0.3"/>
    <row r="86" spans="1:23" hidden="1" x14ac:dyDescent="0.3">
      <c r="C86" s="250" t="s">
        <v>357</v>
      </c>
      <c r="D86" s="250"/>
      <c r="E86" s="251"/>
      <c r="F86" s="252"/>
    </row>
    <row r="87" spans="1:23" hidden="1" x14ac:dyDescent="0.3">
      <c r="C87" s="250" t="s">
        <v>351</v>
      </c>
      <c r="D87" s="250"/>
      <c r="E87" s="251"/>
      <c r="F87" s="253">
        <f>R34</f>
        <v>0</v>
      </c>
    </row>
    <row r="88" spans="1:23" hidden="1" x14ac:dyDescent="0.3">
      <c r="C88" s="250" t="s">
        <v>353</v>
      </c>
      <c r="D88" s="250"/>
      <c r="E88" s="251">
        <f>R43</f>
        <v>0</v>
      </c>
      <c r="F88" s="252">
        <f>IF(E88&gt;25000,(E88-25000),0)</f>
        <v>0</v>
      </c>
    </row>
    <row r="89" spans="1:23" hidden="1" x14ac:dyDescent="0.3">
      <c r="C89" s="250" t="s">
        <v>354</v>
      </c>
      <c r="D89" s="250"/>
      <c r="E89" s="251">
        <f t="shared" ref="E89:E91" si="16">R44</f>
        <v>0</v>
      </c>
      <c r="F89" s="252">
        <f>IF(E89&gt;25000,(E89-25000),0)</f>
        <v>0</v>
      </c>
    </row>
    <row r="90" spans="1:23" hidden="1" x14ac:dyDescent="0.3">
      <c r="C90" s="250" t="s">
        <v>355</v>
      </c>
      <c r="D90" s="250"/>
      <c r="E90" s="251">
        <f t="shared" si="16"/>
        <v>0</v>
      </c>
      <c r="F90" s="252">
        <f>IF(E90&gt;25000,(E90-25000),0)</f>
        <v>0</v>
      </c>
    </row>
    <row r="91" spans="1:23" hidden="1" x14ac:dyDescent="0.3">
      <c r="C91" s="250" t="s">
        <v>356</v>
      </c>
      <c r="D91" s="250"/>
      <c r="E91" s="251">
        <f t="shared" si="16"/>
        <v>0</v>
      </c>
      <c r="F91" s="252">
        <f>IF(E91&gt;25000,(E91-25000),0)</f>
        <v>0</v>
      </c>
    </row>
    <row r="92" spans="1:23" hidden="1" x14ac:dyDescent="0.3">
      <c r="C92" s="250" t="s">
        <v>352</v>
      </c>
      <c r="D92" s="250"/>
      <c r="E92" s="251"/>
      <c r="F92" s="253">
        <f>R79</f>
        <v>0</v>
      </c>
    </row>
    <row r="93" spans="1:23" hidden="1" x14ac:dyDescent="0.3">
      <c r="F93" s="254">
        <f>SUM(F87:F92)</f>
        <v>0</v>
      </c>
    </row>
  </sheetData>
  <sheetProtection algorithmName="SHA-512" hashValue="7uZMpr8sTicXnzXokxGpI5dgXbrDkXJsyZrGzyYf/bl2PJ9rTjHiVNeyjsTx5S8sIlTYkO/Qw4ny1sQrPv7pZA==" saltValue="FILjD7NRZuxFn2teRPkdSg==" spinCount="100000" sheet="1" formatCells="0" formatRows="0" insertRows="0" deleteRows="0" selectLockedCells="1"/>
  <mergeCells count="134">
    <mergeCell ref="D74:F74"/>
    <mergeCell ref="M74:Q74"/>
    <mergeCell ref="C75:E75"/>
    <mergeCell ref="I75:Q75"/>
    <mergeCell ref="B80:Q80"/>
    <mergeCell ref="B76:Q76"/>
    <mergeCell ref="B77:Q77"/>
    <mergeCell ref="B78:Q78"/>
    <mergeCell ref="B79:Q79"/>
    <mergeCell ref="I69:M69"/>
    <mergeCell ref="N69:P69"/>
    <mergeCell ref="N70:P70"/>
    <mergeCell ref="C71:F71"/>
    <mergeCell ref="C72:F72"/>
    <mergeCell ref="C73:F73"/>
    <mergeCell ref="I73:M73"/>
    <mergeCell ref="N73:P73"/>
    <mergeCell ref="B59:P59"/>
    <mergeCell ref="B60:R60"/>
    <mergeCell ref="B61:C61"/>
    <mergeCell ref="D61:Q61"/>
    <mergeCell ref="B62:C62"/>
    <mergeCell ref="D62:Q62"/>
    <mergeCell ref="B63:C63"/>
    <mergeCell ref="D63:Q63"/>
    <mergeCell ref="B64:C64"/>
    <mergeCell ref="D64:Q64"/>
    <mergeCell ref="B65:Q65"/>
    <mergeCell ref="B66:R66"/>
    <mergeCell ref="C68:G68"/>
    <mergeCell ref="I68:M68"/>
    <mergeCell ref="N68:P68"/>
    <mergeCell ref="B57:C57"/>
    <mergeCell ref="D57:E57"/>
    <mergeCell ref="F57:M57"/>
    <mergeCell ref="B58:C58"/>
    <mergeCell ref="D58:E58"/>
    <mergeCell ref="F58:M58"/>
    <mergeCell ref="B55:C55"/>
    <mergeCell ref="D55:E55"/>
    <mergeCell ref="F55:M55"/>
    <mergeCell ref="B56:C56"/>
    <mergeCell ref="D56:E56"/>
    <mergeCell ref="F56:M56"/>
    <mergeCell ref="B51:C51"/>
    <mergeCell ref="D51:Q51"/>
    <mergeCell ref="B52:C52"/>
    <mergeCell ref="D52:Q52"/>
    <mergeCell ref="B53:Q53"/>
    <mergeCell ref="B54:R54"/>
    <mergeCell ref="B47:Q47"/>
    <mergeCell ref="B48:R48"/>
    <mergeCell ref="B49:C49"/>
    <mergeCell ref="D49:Q49"/>
    <mergeCell ref="B50:C50"/>
    <mergeCell ref="D50:Q50"/>
    <mergeCell ref="B45:C45"/>
    <mergeCell ref="D45:E45"/>
    <mergeCell ref="F45:M45"/>
    <mergeCell ref="B46:C46"/>
    <mergeCell ref="D46:E46"/>
    <mergeCell ref="F46:M46"/>
    <mergeCell ref="B43:C43"/>
    <mergeCell ref="D43:E43"/>
    <mergeCell ref="F43:M43"/>
    <mergeCell ref="B44:C44"/>
    <mergeCell ref="D44:E44"/>
    <mergeCell ref="F44:M44"/>
    <mergeCell ref="B39:C39"/>
    <mergeCell ref="D39:Q39"/>
    <mergeCell ref="B40:Q40"/>
    <mergeCell ref="B41:R41"/>
    <mergeCell ref="B42:C42"/>
    <mergeCell ref="D42:E42"/>
    <mergeCell ref="F42:M42"/>
    <mergeCell ref="B36:C36"/>
    <mergeCell ref="D36:Q36"/>
    <mergeCell ref="B37:C37"/>
    <mergeCell ref="D37:Q37"/>
    <mergeCell ref="B38:C38"/>
    <mergeCell ref="D38:Q38"/>
    <mergeCell ref="B32:C32"/>
    <mergeCell ref="D32:P32"/>
    <mergeCell ref="B33:C33"/>
    <mergeCell ref="D33:P33"/>
    <mergeCell ref="B34:Q34"/>
    <mergeCell ref="B35:R35"/>
    <mergeCell ref="B28:C28"/>
    <mergeCell ref="D28:G28"/>
    <mergeCell ref="H28:K28"/>
    <mergeCell ref="B29:P29"/>
    <mergeCell ref="B30:R30"/>
    <mergeCell ref="B31:C31"/>
    <mergeCell ref="D31:P31"/>
    <mergeCell ref="B24:P24"/>
    <mergeCell ref="B25:R25"/>
    <mergeCell ref="B26:C26"/>
    <mergeCell ref="D26:G26"/>
    <mergeCell ref="H26:K26"/>
    <mergeCell ref="B27:C27"/>
    <mergeCell ref="D27:G27"/>
    <mergeCell ref="H27:K27"/>
    <mergeCell ref="B21:C21"/>
    <mergeCell ref="D21:G21"/>
    <mergeCell ref="B22:C22"/>
    <mergeCell ref="D22:G22"/>
    <mergeCell ref="B23:C23"/>
    <mergeCell ref="D23:G23"/>
    <mergeCell ref="B18:C18"/>
    <mergeCell ref="D18:G18"/>
    <mergeCell ref="B19:C19"/>
    <mergeCell ref="D19:G19"/>
    <mergeCell ref="B20:C20"/>
    <mergeCell ref="D20:G20"/>
    <mergeCell ref="U15:V15"/>
    <mergeCell ref="B16:C16"/>
    <mergeCell ref="D16:G16"/>
    <mergeCell ref="B17:C17"/>
    <mergeCell ref="D17:G17"/>
    <mergeCell ref="B14:P14"/>
    <mergeCell ref="B15:R15"/>
    <mergeCell ref="B11:C11"/>
    <mergeCell ref="D11:G11"/>
    <mergeCell ref="B12:C12"/>
    <mergeCell ref="D12:G12"/>
    <mergeCell ref="B13:C13"/>
    <mergeCell ref="D13:G13"/>
    <mergeCell ref="B2:R2"/>
    <mergeCell ref="B3:R3"/>
    <mergeCell ref="B5:C5"/>
    <mergeCell ref="B7:C7"/>
    <mergeCell ref="B9:R9"/>
    <mergeCell ref="B10:C10"/>
    <mergeCell ref="D10:G10"/>
  </mergeCells>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2" operator="greaterThan" id="{13D93833-10E0-4E00-B13D-335E0AB53D36}">
            <xm:f>Budget!$N$73</xm:f>
            <x14:dxf>
              <font>
                <color rgb="FF9C0006"/>
              </font>
              <fill>
                <patternFill>
                  <bgColor rgb="FFFFC7CE"/>
                </patternFill>
              </fill>
            </x14:dxf>
          </x14:cfRule>
          <xm:sqref>R75</xm:sqref>
        </x14:conditionalFormatting>
        <x14:conditionalFormatting xmlns:xm="http://schemas.microsoft.com/office/excel/2006/main">
          <x14:cfRule type="cellIs" priority="1" operator="notEqual" id="{B661588A-8C04-43FA-A70D-CC20E7A0AF3B}">
            <xm:f>Cover!$C$7</xm:f>
            <x14:dxf>
              <font>
                <color rgb="FFFF0000"/>
              </font>
            </x14:dxf>
          </x14:cfRule>
          <xm:sqref>R80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'DROP-DOWNS'!$J$2:$J$3</xm:f>
          </x14:formula1>
          <xm:sqref>B43:C46</xm:sqref>
        </x14:dataValidation>
        <x14:dataValidation type="list" allowBlank="1" showInputMessage="1" showErrorMessage="1" xr:uid="{00000000-0002-0000-0B00-000001000000}">
          <x14:formula1>
            <xm:f>'DROP-DOWNS'!$L$2:$L$3</xm:f>
          </x14:formula1>
          <xm:sqref>B56:C58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Z80"/>
  <sheetViews>
    <sheetView showGridLines="0" topLeftCell="A61" zoomScale="80" zoomScaleNormal="80" workbookViewId="0">
      <selection activeCell="V79" sqref="V79"/>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customWidth="1"/>
    <col min="22" max="22" width="16.7109375" customWidth="1"/>
    <col min="23" max="23" width="4.28515625" customWidth="1"/>
    <col min="25" max="26" width="0" hidden="1"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528" t="s">
        <v>272</v>
      </c>
      <c r="C3" s="529"/>
      <c r="D3" s="529"/>
      <c r="E3" s="529"/>
      <c r="F3" s="529"/>
      <c r="G3" s="529"/>
      <c r="H3" s="529"/>
      <c r="I3" s="529"/>
      <c r="J3" s="529"/>
      <c r="K3" s="529"/>
      <c r="L3" s="529"/>
      <c r="M3" s="529"/>
      <c r="N3" s="529"/>
      <c r="O3" s="529"/>
      <c r="P3" s="529"/>
      <c r="Q3" s="529"/>
      <c r="R3" s="530"/>
      <c r="S3" s="98"/>
      <c r="T3" s="98"/>
      <c r="U3" s="98"/>
      <c r="V3" s="98"/>
      <c r="W3" s="98"/>
    </row>
    <row r="4" spans="1:24" ht="29.45" customHeight="1" x14ac:dyDescent="0.3">
      <c r="A4" s="98"/>
      <c r="B4" s="457" t="s">
        <v>283</v>
      </c>
      <c r="C4" s="458"/>
      <c r="D4" s="458"/>
      <c r="E4" s="458"/>
      <c r="F4" s="458"/>
      <c r="G4" s="458"/>
      <c r="H4" s="458"/>
      <c r="I4" s="458"/>
      <c r="J4" s="458"/>
      <c r="K4" s="458"/>
      <c r="L4" s="458"/>
      <c r="M4" s="458"/>
      <c r="N4" s="458"/>
      <c r="O4" s="458"/>
      <c r="P4" s="458"/>
      <c r="Q4" s="458"/>
      <c r="R4" s="459"/>
      <c r="S4" s="98"/>
      <c r="T4" s="98"/>
      <c r="U4" s="98"/>
      <c r="V4" s="98"/>
      <c r="W4" s="98"/>
    </row>
    <row r="5" spans="1:24" ht="8.25" customHeight="1" x14ac:dyDescent="0.3">
      <c r="A5" s="98"/>
      <c r="B5" s="98"/>
      <c r="C5" s="98"/>
      <c r="D5" s="98"/>
      <c r="E5" s="98"/>
      <c r="F5" s="98"/>
      <c r="G5" s="98"/>
      <c r="H5" s="98"/>
      <c r="I5" s="98"/>
      <c r="J5" s="98"/>
      <c r="K5" s="98"/>
      <c r="L5" s="98"/>
      <c r="M5" s="98"/>
      <c r="N5" s="98"/>
      <c r="O5" s="98"/>
      <c r="P5" s="98"/>
      <c r="Q5" s="98"/>
      <c r="R5" s="98"/>
      <c r="S5" s="98"/>
      <c r="T5" s="98"/>
      <c r="U5" s="98"/>
      <c r="V5" s="98"/>
      <c r="W5" s="98"/>
    </row>
    <row r="6" spans="1:24" ht="21" customHeight="1" x14ac:dyDescent="0.3">
      <c r="A6" s="98"/>
      <c r="B6" s="460" t="s">
        <v>271</v>
      </c>
      <c r="C6" s="460"/>
      <c r="D6" s="97"/>
      <c r="E6" s="98"/>
      <c r="F6" s="98"/>
      <c r="G6" s="98"/>
      <c r="H6" s="98"/>
      <c r="I6" s="98"/>
      <c r="J6" s="98"/>
      <c r="K6" s="98"/>
      <c r="L6" s="98"/>
      <c r="M6" s="98"/>
      <c r="N6" s="98"/>
      <c r="O6" s="98"/>
      <c r="P6" s="98"/>
      <c r="Q6" s="98"/>
      <c r="R6" s="98"/>
      <c r="S6" s="98"/>
      <c r="T6" s="98"/>
      <c r="U6" s="98"/>
      <c r="V6" s="98"/>
      <c r="W6" s="98"/>
    </row>
    <row r="7" spans="1:24" ht="8.25" customHeight="1" x14ac:dyDescent="0.3">
      <c r="A7" s="98"/>
      <c r="B7" s="98"/>
      <c r="C7" s="98"/>
      <c r="D7" s="98"/>
      <c r="E7" s="98"/>
      <c r="F7" s="98"/>
      <c r="G7" s="98"/>
      <c r="H7" s="98"/>
      <c r="I7" s="98"/>
      <c r="J7" s="98"/>
      <c r="K7" s="98"/>
      <c r="L7" s="98"/>
      <c r="M7" s="98"/>
      <c r="N7" s="98"/>
      <c r="O7" s="98"/>
      <c r="P7" s="98"/>
      <c r="Q7" s="98"/>
      <c r="R7" s="98"/>
      <c r="S7" s="98"/>
      <c r="T7" s="98"/>
      <c r="U7" s="98"/>
      <c r="V7" s="98"/>
      <c r="W7" s="98"/>
    </row>
    <row r="8" spans="1:24" x14ac:dyDescent="0.3">
      <c r="A8" s="98"/>
      <c r="B8" s="461" t="s">
        <v>120</v>
      </c>
      <c r="C8" s="461"/>
      <c r="D8" s="240"/>
      <c r="E8" s="98"/>
      <c r="F8" s="98"/>
      <c r="G8" s="98"/>
      <c r="H8" s="98"/>
      <c r="I8" s="98"/>
      <c r="J8" s="98"/>
      <c r="K8" s="98"/>
      <c r="L8" s="98"/>
      <c r="M8" s="98"/>
      <c r="N8" s="98"/>
      <c r="O8" s="98"/>
      <c r="P8" s="98"/>
      <c r="Q8" s="98"/>
      <c r="R8" s="98"/>
      <c r="S8" s="98"/>
      <c r="T8" s="98"/>
      <c r="U8" s="98"/>
      <c r="V8" s="98"/>
      <c r="W8" s="98"/>
    </row>
    <row r="9" spans="1:24" ht="9" customHeight="1" x14ac:dyDescent="0.3">
      <c r="A9" s="98"/>
      <c r="B9" s="98"/>
      <c r="C9" s="98"/>
      <c r="D9" s="98"/>
      <c r="E9" s="98"/>
      <c r="F9" s="98"/>
      <c r="G9" s="98"/>
      <c r="H9" s="98"/>
      <c r="I9" s="98"/>
      <c r="J9" s="98"/>
      <c r="K9" s="98"/>
      <c r="L9" s="98"/>
      <c r="M9" s="98"/>
      <c r="N9" s="98"/>
      <c r="O9" s="98"/>
      <c r="P9" s="98"/>
      <c r="Q9" s="98"/>
      <c r="R9" s="98"/>
      <c r="S9" s="98"/>
      <c r="T9" s="98"/>
      <c r="U9" s="98"/>
      <c r="V9" s="98"/>
      <c r="W9" s="98"/>
    </row>
    <row r="10" spans="1:24" ht="15.75" customHeight="1" x14ac:dyDescent="0.3">
      <c r="A10" s="98"/>
      <c r="B10" s="430" t="s">
        <v>45</v>
      </c>
      <c r="C10" s="431"/>
      <c r="D10" s="431"/>
      <c r="E10" s="431"/>
      <c r="F10" s="431"/>
      <c r="G10" s="431"/>
      <c r="H10" s="431"/>
      <c r="I10" s="431"/>
      <c r="J10" s="431"/>
      <c r="K10" s="431"/>
      <c r="L10" s="431"/>
      <c r="M10" s="431"/>
      <c r="N10" s="431"/>
      <c r="O10" s="431"/>
      <c r="P10" s="431"/>
      <c r="Q10" s="431"/>
      <c r="R10" s="432"/>
      <c r="S10" s="98"/>
      <c r="T10" s="98"/>
      <c r="U10" s="98"/>
      <c r="V10" s="98"/>
      <c r="W10" s="98"/>
    </row>
    <row r="11" spans="1:24" ht="54" customHeight="1" x14ac:dyDescent="0.3">
      <c r="A11" s="98"/>
      <c r="B11" s="449" t="s">
        <v>46</v>
      </c>
      <c r="C11" s="462"/>
      <c r="D11" s="449" t="s">
        <v>47</v>
      </c>
      <c r="E11" s="450"/>
      <c r="F11" s="450"/>
      <c r="G11" s="462"/>
      <c r="H11" s="213" t="s">
        <v>115</v>
      </c>
      <c r="I11" s="213" t="s">
        <v>117</v>
      </c>
      <c r="J11" s="213" t="s">
        <v>118</v>
      </c>
      <c r="K11" s="213"/>
      <c r="L11" s="212" t="s">
        <v>48</v>
      </c>
      <c r="M11" s="212" t="s">
        <v>49</v>
      </c>
      <c r="N11" s="212" t="s">
        <v>1</v>
      </c>
      <c r="O11" s="212" t="s">
        <v>76</v>
      </c>
      <c r="P11" s="212" t="s">
        <v>4</v>
      </c>
      <c r="Q11" s="212" t="s">
        <v>119</v>
      </c>
      <c r="R11" s="212" t="s">
        <v>50</v>
      </c>
      <c r="S11" s="98"/>
      <c r="T11" s="98"/>
      <c r="U11" s="98"/>
      <c r="V11" s="98"/>
      <c r="W11" s="98"/>
    </row>
    <row r="12" spans="1:24" s="13" customFormat="1" ht="78.599999999999994" customHeight="1" x14ac:dyDescent="0.3">
      <c r="A12" s="98"/>
      <c r="B12" s="451"/>
      <c r="C12" s="452"/>
      <c r="D12" s="424"/>
      <c r="E12" s="426"/>
      <c r="F12" s="426"/>
      <c r="G12" s="425"/>
      <c r="H12" s="211"/>
      <c r="I12" s="211"/>
      <c r="J12" s="211"/>
      <c r="K12" s="213"/>
      <c r="L12" s="102"/>
      <c r="M12" s="103"/>
      <c r="N12" s="104" t="e">
        <f>L12/$D$8</f>
        <v>#DIV/0!</v>
      </c>
      <c r="O12" s="105">
        <f>L12*M12</f>
        <v>0</v>
      </c>
      <c r="P12" s="106"/>
      <c r="Q12" s="105">
        <f>O12*P12</f>
        <v>0</v>
      </c>
      <c r="R12" s="107">
        <f>ROUND(O12,0)</f>
        <v>0</v>
      </c>
      <c r="S12" s="98"/>
      <c r="T12" s="98"/>
      <c r="U12" s="98"/>
      <c r="V12" s="98"/>
      <c r="W12" s="98"/>
    </row>
    <row r="13" spans="1:24" s="13" customFormat="1" ht="78.599999999999994" customHeight="1" x14ac:dyDescent="0.3">
      <c r="A13" s="98"/>
      <c r="B13" s="451"/>
      <c r="C13" s="452"/>
      <c r="D13" s="424"/>
      <c r="E13" s="426"/>
      <c r="F13" s="426"/>
      <c r="G13" s="425"/>
      <c r="H13" s="211"/>
      <c r="I13" s="211"/>
      <c r="J13" s="211"/>
      <c r="K13" s="213"/>
      <c r="L13" s="102"/>
      <c r="M13" s="103"/>
      <c r="N13" s="104" t="e">
        <f t="shared" ref="N13:N14" si="0">L13/$D$8</f>
        <v>#DIV/0!</v>
      </c>
      <c r="O13" s="105">
        <f>L13*M13</f>
        <v>0</v>
      </c>
      <c r="P13" s="106"/>
      <c r="Q13" s="105">
        <f>O13*P13</f>
        <v>0</v>
      </c>
      <c r="R13" s="107">
        <f t="shared" ref="R13:R14" si="1">ROUND(O13,0)</f>
        <v>0</v>
      </c>
      <c r="S13" s="98"/>
      <c r="T13" s="98"/>
      <c r="U13" s="98"/>
      <c r="V13" s="98"/>
      <c r="W13" s="98"/>
    </row>
    <row r="14" spans="1:24" s="13" customFormat="1" ht="78.599999999999994" customHeight="1" x14ac:dyDescent="0.3">
      <c r="A14" s="98"/>
      <c r="B14" s="451"/>
      <c r="C14" s="452"/>
      <c r="D14" s="424"/>
      <c r="E14" s="426"/>
      <c r="F14" s="426"/>
      <c r="G14" s="425"/>
      <c r="H14" s="211"/>
      <c r="I14" s="211"/>
      <c r="J14" s="211"/>
      <c r="K14" s="213"/>
      <c r="L14" s="102"/>
      <c r="M14" s="103"/>
      <c r="N14" s="104" t="e">
        <f t="shared" si="0"/>
        <v>#DIV/0!</v>
      </c>
      <c r="O14" s="105">
        <f>L14*M14</f>
        <v>0</v>
      </c>
      <c r="P14" s="106"/>
      <c r="Q14" s="105">
        <f>O14*P14</f>
        <v>0</v>
      </c>
      <c r="R14" s="107">
        <f t="shared" si="1"/>
        <v>0</v>
      </c>
      <c r="S14" s="98"/>
      <c r="T14" s="98" t="s">
        <v>274</v>
      </c>
      <c r="U14" s="98"/>
      <c r="V14" s="98"/>
      <c r="W14" s="98"/>
    </row>
    <row r="15" spans="1:24" ht="18.600000000000001" customHeight="1" x14ac:dyDescent="0.3">
      <c r="A15" s="98"/>
      <c r="B15" s="394" t="s">
        <v>254</v>
      </c>
      <c r="C15" s="384"/>
      <c r="D15" s="384"/>
      <c r="E15" s="384"/>
      <c r="F15" s="384"/>
      <c r="G15" s="384"/>
      <c r="H15" s="384"/>
      <c r="I15" s="384"/>
      <c r="J15" s="384"/>
      <c r="K15" s="384"/>
      <c r="L15" s="384"/>
      <c r="M15" s="384"/>
      <c r="N15" s="384"/>
      <c r="O15" s="384"/>
      <c r="P15" s="385"/>
      <c r="Q15" s="100">
        <f>SUM(Q12:Q14)</f>
        <v>0</v>
      </c>
      <c r="R15" s="108">
        <f>SUM(R12:R14)</f>
        <v>0</v>
      </c>
      <c r="S15" s="98"/>
      <c r="T15" s="98">
        <f>R15+Q15</f>
        <v>0</v>
      </c>
      <c r="U15" s="98"/>
      <c r="V15" s="98"/>
      <c r="W15" s="98"/>
      <c r="X15" s="161"/>
    </row>
    <row r="16" spans="1:24" ht="15.75" customHeight="1" x14ac:dyDescent="0.3">
      <c r="A16" s="98"/>
      <c r="B16" s="430" t="s">
        <v>51</v>
      </c>
      <c r="C16" s="431"/>
      <c r="D16" s="431"/>
      <c r="E16" s="431"/>
      <c r="F16" s="431"/>
      <c r="G16" s="431"/>
      <c r="H16" s="431"/>
      <c r="I16" s="431"/>
      <c r="J16" s="431"/>
      <c r="K16" s="431"/>
      <c r="L16" s="431"/>
      <c r="M16" s="431"/>
      <c r="N16" s="431"/>
      <c r="O16" s="431"/>
      <c r="P16" s="431"/>
      <c r="Q16" s="431"/>
      <c r="R16" s="432"/>
      <c r="S16" s="98"/>
      <c r="T16" s="98"/>
      <c r="U16" s="379"/>
      <c r="V16" s="379"/>
      <c r="W16" s="98"/>
    </row>
    <row r="17" spans="1:25" ht="66" customHeight="1" x14ac:dyDescent="0.3">
      <c r="A17" s="98"/>
      <c r="B17" s="449" t="s">
        <v>46</v>
      </c>
      <c r="C17" s="462"/>
      <c r="D17" s="442" t="s">
        <v>52</v>
      </c>
      <c r="E17" s="443"/>
      <c r="F17" s="443"/>
      <c r="G17" s="444"/>
      <c r="H17" s="212" t="s">
        <v>115</v>
      </c>
      <c r="I17" s="213" t="s">
        <v>117</v>
      </c>
      <c r="J17" s="213" t="s">
        <v>118</v>
      </c>
      <c r="K17" s="145" t="s">
        <v>116</v>
      </c>
      <c r="L17" s="212" t="s">
        <v>48</v>
      </c>
      <c r="M17" s="212" t="s">
        <v>49</v>
      </c>
      <c r="N17" s="212" t="s">
        <v>1</v>
      </c>
      <c r="O17" s="212" t="s">
        <v>76</v>
      </c>
      <c r="P17" s="212" t="s">
        <v>4</v>
      </c>
      <c r="Q17" s="212" t="s">
        <v>36</v>
      </c>
      <c r="R17" s="212" t="s">
        <v>121</v>
      </c>
      <c r="S17" s="98"/>
      <c r="T17" s="98"/>
      <c r="U17" s="163" t="s">
        <v>276</v>
      </c>
      <c r="V17" s="163" t="s">
        <v>277</v>
      </c>
      <c r="W17" s="98"/>
    </row>
    <row r="18" spans="1:25" s="13" customFormat="1" ht="60" customHeight="1" x14ac:dyDescent="0.3">
      <c r="A18" s="98"/>
      <c r="B18" s="451"/>
      <c r="C18" s="452"/>
      <c r="D18" s="424"/>
      <c r="E18" s="426"/>
      <c r="F18" s="426"/>
      <c r="G18" s="425"/>
      <c r="H18" s="211"/>
      <c r="I18" s="211"/>
      <c r="J18" s="211"/>
      <c r="K18" s="211"/>
      <c r="L18" s="102"/>
      <c r="M18" s="103"/>
      <c r="N18" s="104" t="e">
        <f t="shared" ref="N18:N24" si="2">L18/$D$8</f>
        <v>#DIV/0!</v>
      </c>
      <c r="O18" s="105">
        <f t="shared" ref="O18:O24" si="3">L18*M18</f>
        <v>0</v>
      </c>
      <c r="P18" s="106"/>
      <c r="Q18" s="109">
        <f t="shared" ref="Q18:Q24" si="4">O18*P18</f>
        <v>0</v>
      </c>
      <c r="R18" s="107">
        <f t="shared" ref="R18:R24" si="5">ROUND(O18,0)</f>
        <v>0</v>
      </c>
      <c r="S18" s="98"/>
      <c r="T18" s="98"/>
      <c r="U18" s="102"/>
      <c r="V18" s="107">
        <f t="shared" ref="V18:V24" si="6">((M18)+((M18*P18)))*U18</f>
        <v>0</v>
      </c>
      <c r="W18" s="98"/>
    </row>
    <row r="19" spans="1:25" s="13" customFormat="1" ht="60" customHeight="1" x14ac:dyDescent="0.3">
      <c r="A19" s="98"/>
      <c r="B19" s="451"/>
      <c r="C19" s="452"/>
      <c r="D19" s="424"/>
      <c r="E19" s="426"/>
      <c r="F19" s="426"/>
      <c r="G19" s="425"/>
      <c r="H19" s="211"/>
      <c r="I19" s="211"/>
      <c r="J19" s="211"/>
      <c r="K19" s="211"/>
      <c r="L19" s="102"/>
      <c r="M19" s="103"/>
      <c r="N19" s="104" t="e">
        <f t="shared" si="2"/>
        <v>#DIV/0!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211"/>
      <c r="I20" s="211"/>
      <c r="J20" s="211"/>
      <c r="K20" s="211"/>
      <c r="L20" s="102"/>
      <c r="M20" s="103"/>
      <c r="N20" s="104" t="e">
        <f t="shared" si="2"/>
        <v>#DIV/0!</v>
      </c>
      <c r="O20" s="105">
        <f t="shared" si="3"/>
        <v>0</v>
      </c>
      <c r="P20" s="106"/>
      <c r="Q20" s="109">
        <f t="shared" si="4"/>
        <v>0</v>
      </c>
      <c r="R20" s="107">
        <f t="shared" si="5"/>
        <v>0</v>
      </c>
      <c r="S20" s="98"/>
      <c r="T20" s="98"/>
      <c r="U20" s="102">
        <v>0</v>
      </c>
      <c r="V20" s="107">
        <f t="shared" si="6"/>
        <v>0</v>
      </c>
      <c r="W20" s="98"/>
    </row>
    <row r="21" spans="1:25" s="13" customFormat="1" ht="60" customHeight="1" x14ac:dyDescent="0.3">
      <c r="A21" s="98"/>
      <c r="B21" s="451"/>
      <c r="C21" s="452"/>
      <c r="D21" s="424"/>
      <c r="E21" s="426"/>
      <c r="F21" s="426"/>
      <c r="G21" s="425"/>
      <c r="H21" s="211"/>
      <c r="I21" s="211"/>
      <c r="J21" s="211"/>
      <c r="K21" s="211"/>
      <c r="L21" s="102"/>
      <c r="M21" s="103"/>
      <c r="N21" s="104" t="e">
        <f t="shared" si="2"/>
        <v>#DIV/0!</v>
      </c>
      <c r="O21" s="105">
        <f t="shared" si="3"/>
        <v>0</v>
      </c>
      <c r="P21" s="106"/>
      <c r="Q21" s="109">
        <f t="shared" si="4"/>
        <v>0</v>
      </c>
      <c r="R21" s="107">
        <f t="shared" si="5"/>
        <v>0</v>
      </c>
      <c r="S21" s="98"/>
      <c r="T21" s="98"/>
      <c r="U21" s="102">
        <v>0</v>
      </c>
      <c r="V21" s="107">
        <f t="shared" si="6"/>
        <v>0</v>
      </c>
      <c r="W21" s="98"/>
    </row>
    <row r="22" spans="1:25" s="13" customFormat="1" ht="60" customHeight="1" x14ac:dyDescent="0.3">
      <c r="A22" s="98"/>
      <c r="B22" s="451"/>
      <c r="C22" s="452"/>
      <c r="D22" s="424"/>
      <c r="E22" s="426"/>
      <c r="F22" s="426"/>
      <c r="G22" s="425"/>
      <c r="H22" s="211"/>
      <c r="I22" s="211"/>
      <c r="J22" s="211"/>
      <c r="K22" s="211"/>
      <c r="L22" s="102"/>
      <c r="M22" s="103"/>
      <c r="N22" s="104" t="e">
        <f t="shared" si="2"/>
        <v>#DIV/0!</v>
      </c>
      <c r="O22" s="105">
        <f t="shared" si="3"/>
        <v>0</v>
      </c>
      <c r="P22" s="106"/>
      <c r="Q22" s="109">
        <f t="shared" si="4"/>
        <v>0</v>
      </c>
      <c r="R22" s="107">
        <f t="shared" si="5"/>
        <v>0</v>
      </c>
      <c r="S22" s="98"/>
      <c r="T22" s="98"/>
      <c r="U22" s="102">
        <v>0</v>
      </c>
      <c r="V22" s="107">
        <f t="shared" si="6"/>
        <v>0</v>
      </c>
      <c r="W22" s="98"/>
    </row>
    <row r="23" spans="1:25" s="13" customFormat="1" ht="60" customHeight="1" x14ac:dyDescent="0.3">
      <c r="A23" s="98"/>
      <c r="B23" s="451"/>
      <c r="C23" s="452"/>
      <c r="D23" s="424"/>
      <c r="E23" s="426"/>
      <c r="F23" s="426"/>
      <c r="G23" s="425"/>
      <c r="H23" s="211"/>
      <c r="I23" s="211"/>
      <c r="J23" s="211"/>
      <c r="K23" s="211"/>
      <c r="L23" s="102"/>
      <c r="M23" s="103"/>
      <c r="N23" s="104" t="e">
        <f t="shared" si="2"/>
        <v>#DIV/0!</v>
      </c>
      <c r="O23" s="105">
        <f t="shared" si="3"/>
        <v>0</v>
      </c>
      <c r="P23" s="106"/>
      <c r="Q23" s="109">
        <f t="shared" si="4"/>
        <v>0</v>
      </c>
      <c r="R23" s="107">
        <f t="shared" si="5"/>
        <v>0</v>
      </c>
      <c r="S23" s="98"/>
      <c r="T23" s="98"/>
      <c r="U23" s="102">
        <v>0</v>
      </c>
      <c r="V23" s="107">
        <f t="shared" si="6"/>
        <v>0</v>
      </c>
      <c r="W23" s="98"/>
    </row>
    <row r="24" spans="1:25" s="13" customFormat="1" ht="60" customHeight="1" x14ac:dyDescent="0.3">
      <c r="A24" s="98"/>
      <c r="B24" s="451"/>
      <c r="C24" s="452"/>
      <c r="D24" s="424"/>
      <c r="E24" s="426"/>
      <c r="F24" s="426"/>
      <c r="G24" s="425"/>
      <c r="H24" s="211"/>
      <c r="I24" s="211"/>
      <c r="J24" s="211"/>
      <c r="K24" s="211"/>
      <c r="L24" s="102"/>
      <c r="M24" s="103"/>
      <c r="N24" s="104" t="e">
        <f t="shared" si="2"/>
        <v>#DIV/0!</v>
      </c>
      <c r="O24" s="105">
        <f t="shared" si="3"/>
        <v>0</v>
      </c>
      <c r="P24" s="106"/>
      <c r="Q24" s="109">
        <f t="shared" si="4"/>
        <v>0</v>
      </c>
      <c r="R24" s="107">
        <f t="shared" si="5"/>
        <v>0</v>
      </c>
      <c r="S24" s="98"/>
      <c r="T24" s="98" t="s">
        <v>274</v>
      </c>
      <c r="U24" s="102">
        <v>0</v>
      </c>
      <c r="V24" s="107">
        <f t="shared" si="6"/>
        <v>0</v>
      </c>
      <c r="W24" s="98"/>
    </row>
    <row r="25" spans="1:25" ht="18.600000000000001" customHeight="1" x14ac:dyDescent="0.3">
      <c r="A25" s="98"/>
      <c r="B25" s="394" t="s">
        <v>255</v>
      </c>
      <c r="C25" s="384"/>
      <c r="D25" s="384"/>
      <c r="E25" s="384"/>
      <c r="F25" s="384"/>
      <c r="G25" s="384"/>
      <c r="H25" s="384"/>
      <c r="I25" s="384"/>
      <c r="J25" s="384"/>
      <c r="K25" s="384"/>
      <c r="L25" s="384"/>
      <c r="M25" s="384"/>
      <c r="N25" s="384"/>
      <c r="O25" s="384"/>
      <c r="P25" s="385"/>
      <c r="Q25" s="101">
        <f>SUM(Q18:Q24)</f>
        <v>0</v>
      </c>
      <c r="R25" s="108">
        <f>SUM(R18:R24)</f>
        <v>0</v>
      </c>
      <c r="S25" s="98"/>
      <c r="T25" s="98">
        <f>R25+Q25</f>
        <v>0</v>
      </c>
      <c r="U25" s="163"/>
      <c r="V25" s="108">
        <f>SUM(V18:V24)</f>
        <v>0</v>
      </c>
      <c r="W25" s="98"/>
      <c r="X25" s="161"/>
    </row>
    <row r="26" spans="1:25" ht="15.75" customHeight="1" x14ac:dyDescent="0.3">
      <c r="A26" s="98"/>
      <c r="B26" s="413" t="s">
        <v>53</v>
      </c>
      <c r="C26" s="414"/>
      <c r="D26" s="414"/>
      <c r="E26" s="414"/>
      <c r="F26" s="414"/>
      <c r="G26" s="414"/>
      <c r="H26" s="414"/>
      <c r="I26" s="414"/>
      <c r="J26" s="414"/>
      <c r="K26" s="414"/>
      <c r="L26" s="414"/>
      <c r="M26" s="414"/>
      <c r="N26" s="414"/>
      <c r="O26" s="414"/>
      <c r="P26" s="414"/>
      <c r="Q26" s="414"/>
      <c r="R26" s="412"/>
      <c r="S26" s="98"/>
      <c r="T26" s="98"/>
      <c r="U26" s="98"/>
      <c r="V26" s="98"/>
      <c r="W26" s="98"/>
    </row>
    <row r="27" spans="1:25" ht="49.5" customHeight="1" x14ac:dyDescent="0.3">
      <c r="A27" s="98"/>
      <c r="B27" s="449" t="s">
        <v>46</v>
      </c>
      <c r="C27" s="462"/>
      <c r="D27" s="449" t="s">
        <v>47</v>
      </c>
      <c r="E27" s="450"/>
      <c r="F27" s="450"/>
      <c r="G27" s="450"/>
      <c r="H27" s="449"/>
      <c r="I27" s="450"/>
      <c r="J27" s="450"/>
      <c r="K27" s="462"/>
      <c r="L27" s="212" t="s">
        <v>48</v>
      </c>
      <c r="M27" s="212" t="s">
        <v>49</v>
      </c>
      <c r="N27" s="212" t="s">
        <v>1</v>
      </c>
      <c r="O27" s="212" t="s">
        <v>76</v>
      </c>
      <c r="P27" s="212" t="s">
        <v>4</v>
      </c>
      <c r="Q27" s="212" t="s">
        <v>36</v>
      </c>
      <c r="R27" s="212" t="s">
        <v>50</v>
      </c>
      <c r="S27" s="98"/>
      <c r="T27" s="98"/>
      <c r="U27" s="98"/>
      <c r="V27" s="98"/>
      <c r="W27" s="98"/>
      <c r="Y27" s="13"/>
    </row>
    <row r="28" spans="1:25" s="13" customFormat="1" ht="60" customHeight="1" x14ac:dyDescent="0.3">
      <c r="A28" s="98"/>
      <c r="B28" s="424"/>
      <c r="C28" s="425"/>
      <c r="D28" s="424"/>
      <c r="E28" s="426"/>
      <c r="F28" s="426"/>
      <c r="G28" s="425"/>
      <c r="H28" s="388"/>
      <c r="I28" s="389"/>
      <c r="J28" s="389"/>
      <c r="K28" s="390"/>
      <c r="L28" s="111"/>
      <c r="M28" s="112"/>
      <c r="N28" s="104" t="e">
        <f t="shared" ref="N28:N29" si="7">L28/$D$8</f>
        <v>#DIV/0!</v>
      </c>
      <c r="O28" s="105">
        <f t="shared" ref="O28:O29" si="8">L28*M28</f>
        <v>0</v>
      </c>
      <c r="P28" s="113"/>
      <c r="Q28" s="109">
        <f t="shared" ref="Q28:Q29" si="9">O28*P28</f>
        <v>0</v>
      </c>
      <c r="R28" s="107">
        <f t="shared" ref="R28:R29" si="10">ROUND(O28,0)</f>
        <v>0</v>
      </c>
      <c r="S28" s="98"/>
      <c r="T28" s="98"/>
      <c r="U28" s="98"/>
      <c r="V28" s="98"/>
      <c r="W28" s="98"/>
    </row>
    <row r="29" spans="1:25" s="13" customFormat="1" ht="60" customHeight="1" x14ac:dyDescent="0.3">
      <c r="A29" s="98"/>
      <c r="B29" s="424"/>
      <c r="C29" s="425"/>
      <c r="D29" s="424"/>
      <c r="E29" s="426"/>
      <c r="F29" s="426"/>
      <c r="G29" s="425"/>
      <c r="H29" s="388"/>
      <c r="I29" s="389"/>
      <c r="J29" s="389"/>
      <c r="K29" s="390"/>
      <c r="L29" s="111"/>
      <c r="M29" s="112"/>
      <c r="N29" s="104" t="e">
        <f t="shared" si="7"/>
        <v>#DIV/0!</v>
      </c>
      <c r="O29" s="105">
        <f t="shared" si="8"/>
        <v>0</v>
      </c>
      <c r="P29" s="113"/>
      <c r="Q29" s="109">
        <f t="shared" si="9"/>
        <v>0</v>
      </c>
      <c r="R29" s="107">
        <f t="shared" si="10"/>
        <v>0</v>
      </c>
      <c r="S29" s="98"/>
      <c r="T29" s="98" t="s">
        <v>274</v>
      </c>
      <c r="U29" s="98"/>
      <c r="V29" s="98"/>
      <c r="W29" s="98"/>
    </row>
    <row r="30" spans="1:25" ht="18.600000000000001" customHeight="1" x14ac:dyDescent="0.3">
      <c r="A30" s="98"/>
      <c r="B30" s="445" t="s">
        <v>86</v>
      </c>
      <c r="C30" s="446"/>
      <c r="D30" s="446"/>
      <c r="E30" s="446"/>
      <c r="F30" s="446"/>
      <c r="G30" s="446"/>
      <c r="H30" s="446"/>
      <c r="I30" s="446"/>
      <c r="J30" s="446"/>
      <c r="K30" s="446"/>
      <c r="L30" s="446"/>
      <c r="M30" s="446"/>
      <c r="N30" s="446"/>
      <c r="O30" s="446"/>
      <c r="P30" s="447"/>
      <c r="Q30" s="110">
        <f>SUM(Q28:Q29)</f>
        <v>0</v>
      </c>
      <c r="R30" s="114">
        <f>SUM(R28:R29)</f>
        <v>0</v>
      </c>
      <c r="S30" s="98"/>
      <c r="T30" s="98">
        <f>R30+Q30</f>
        <v>0</v>
      </c>
      <c r="U30" s="98"/>
      <c r="V30" s="98"/>
      <c r="W30" s="98"/>
      <c r="X30" s="161"/>
    </row>
    <row r="31" spans="1:25" ht="15.75" customHeight="1" x14ac:dyDescent="0.3">
      <c r="A31" s="98"/>
      <c r="B31" s="413" t="s">
        <v>68</v>
      </c>
      <c r="C31" s="414"/>
      <c r="D31" s="414"/>
      <c r="E31" s="414"/>
      <c r="F31" s="414"/>
      <c r="G31" s="414"/>
      <c r="H31" s="414"/>
      <c r="I31" s="414"/>
      <c r="J31" s="414"/>
      <c r="K31" s="414"/>
      <c r="L31" s="414"/>
      <c r="M31" s="414"/>
      <c r="N31" s="414"/>
      <c r="O31" s="414"/>
      <c r="P31" s="414"/>
      <c r="Q31" s="414"/>
      <c r="R31" s="412"/>
      <c r="S31" s="98"/>
      <c r="T31" s="98"/>
      <c r="U31" s="98"/>
      <c r="V31" s="98"/>
      <c r="W31" s="98"/>
    </row>
    <row r="32" spans="1:25" ht="15.95" customHeight="1" x14ac:dyDescent="0.3">
      <c r="A32" s="98"/>
      <c r="B32" s="448" t="s">
        <v>78</v>
      </c>
      <c r="C32" s="448"/>
      <c r="D32" s="449" t="s">
        <v>77</v>
      </c>
      <c r="E32" s="450"/>
      <c r="F32" s="450"/>
      <c r="G32" s="450"/>
      <c r="H32" s="450"/>
      <c r="I32" s="450"/>
      <c r="J32" s="450"/>
      <c r="K32" s="450"/>
      <c r="L32" s="450"/>
      <c r="M32" s="450"/>
      <c r="N32" s="450"/>
      <c r="O32" s="450"/>
      <c r="P32" s="450"/>
      <c r="Q32" s="213"/>
      <c r="R32" s="212" t="s">
        <v>50</v>
      </c>
      <c r="S32" s="98"/>
      <c r="T32" s="98"/>
      <c r="U32" s="98"/>
      <c r="V32" s="163" t="s">
        <v>282</v>
      </c>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210"/>
      <c r="R33" s="117"/>
      <c r="S33" s="98"/>
      <c r="T33" s="98"/>
      <c r="U33" s="98"/>
      <c r="V33" s="324"/>
      <c r="W33" s="98"/>
    </row>
    <row r="34" spans="1:26" s="13" customFormat="1" ht="30" customHeight="1" x14ac:dyDescent="0.3">
      <c r="A34" s="98"/>
      <c r="B34" s="453"/>
      <c r="C34" s="453"/>
      <c r="D34" s="424"/>
      <c r="E34" s="426"/>
      <c r="F34" s="426"/>
      <c r="G34" s="426"/>
      <c r="H34" s="426"/>
      <c r="I34" s="426"/>
      <c r="J34" s="426"/>
      <c r="K34" s="426"/>
      <c r="L34" s="426"/>
      <c r="M34" s="426"/>
      <c r="N34" s="426"/>
      <c r="O34" s="426"/>
      <c r="P34" s="426"/>
      <c r="Q34" s="210"/>
      <c r="R34" s="117"/>
      <c r="S34" s="98"/>
      <c r="T34" s="98"/>
      <c r="U34" s="98"/>
      <c r="V34" s="324"/>
      <c r="W34" s="98"/>
    </row>
    <row r="35" spans="1:26" ht="18.600000000000001" customHeight="1" x14ac:dyDescent="0.3">
      <c r="A35" s="98"/>
      <c r="B35" s="445" t="s">
        <v>56</v>
      </c>
      <c r="C35" s="446"/>
      <c r="D35" s="446"/>
      <c r="E35" s="446"/>
      <c r="F35" s="446"/>
      <c r="G35" s="446"/>
      <c r="H35" s="446"/>
      <c r="I35" s="446"/>
      <c r="J35" s="446"/>
      <c r="K35" s="446"/>
      <c r="L35" s="446"/>
      <c r="M35" s="446"/>
      <c r="N35" s="446"/>
      <c r="O35" s="446"/>
      <c r="P35" s="446"/>
      <c r="Q35" s="447"/>
      <c r="R35" s="114">
        <f>R33+R34</f>
        <v>0</v>
      </c>
      <c r="S35" s="98"/>
      <c r="T35" s="98"/>
      <c r="U35" s="98"/>
      <c r="V35" s="114">
        <f>SUM(V33:V34)</f>
        <v>0</v>
      </c>
      <c r="W35" s="98"/>
    </row>
    <row r="36" spans="1:26" ht="15.75" customHeight="1" x14ac:dyDescent="0.3">
      <c r="A36" s="98"/>
      <c r="B36" s="413" t="s">
        <v>69</v>
      </c>
      <c r="C36" s="414"/>
      <c r="D36" s="414"/>
      <c r="E36" s="414"/>
      <c r="F36" s="414"/>
      <c r="G36" s="414"/>
      <c r="H36" s="414"/>
      <c r="I36" s="414"/>
      <c r="J36" s="414"/>
      <c r="K36" s="414"/>
      <c r="L36" s="414"/>
      <c r="M36" s="414"/>
      <c r="N36" s="414"/>
      <c r="O36" s="414"/>
      <c r="P36" s="414"/>
      <c r="Q36" s="414"/>
      <c r="R36" s="412"/>
      <c r="S36" s="98"/>
      <c r="T36" s="98"/>
      <c r="U36" s="98"/>
      <c r="V36" s="98"/>
      <c r="W36" s="98"/>
    </row>
    <row r="37" spans="1:26" ht="16.5" customHeight="1" x14ac:dyDescent="0.3">
      <c r="A37" s="98"/>
      <c r="B37" s="442"/>
      <c r="C37" s="443"/>
      <c r="D37" s="443" t="s">
        <v>54</v>
      </c>
      <c r="E37" s="443"/>
      <c r="F37" s="443"/>
      <c r="G37" s="443"/>
      <c r="H37" s="443"/>
      <c r="I37" s="443"/>
      <c r="J37" s="443"/>
      <c r="K37" s="443"/>
      <c r="L37" s="443"/>
      <c r="M37" s="443"/>
      <c r="N37" s="443"/>
      <c r="O37" s="443"/>
      <c r="P37" s="443"/>
      <c r="Q37" s="444"/>
      <c r="R37" s="212" t="s">
        <v>55</v>
      </c>
      <c r="S37" s="98"/>
      <c r="T37" s="98"/>
      <c r="U37" s="98"/>
      <c r="V37" s="98"/>
      <c r="W37" s="98"/>
    </row>
    <row r="38" spans="1:26" s="13" customFormat="1" ht="30" customHeight="1" x14ac:dyDescent="0.3">
      <c r="A38" s="98"/>
      <c r="B38" s="435" t="s">
        <v>79</v>
      </c>
      <c r="C38" s="435"/>
      <c r="D38" s="436"/>
      <c r="E38" s="436"/>
      <c r="F38" s="436"/>
      <c r="G38" s="436"/>
      <c r="H38" s="436"/>
      <c r="I38" s="436"/>
      <c r="J38" s="436"/>
      <c r="K38" s="436"/>
      <c r="L38" s="436"/>
      <c r="M38" s="436"/>
      <c r="N38" s="436"/>
      <c r="O38" s="436"/>
      <c r="P38" s="436"/>
      <c r="Q38" s="436"/>
      <c r="R38" s="118">
        <f>ROUND(Q15,0)</f>
        <v>0</v>
      </c>
      <c r="S38" s="98"/>
      <c r="T38" s="98"/>
      <c r="U38" s="98"/>
      <c r="V38" s="98"/>
      <c r="W38" s="98"/>
    </row>
    <row r="39" spans="1:26" s="13" customFormat="1" ht="30" customHeight="1" x14ac:dyDescent="0.3">
      <c r="A39" s="98"/>
      <c r="B39" s="435" t="s">
        <v>80</v>
      </c>
      <c r="C39" s="435"/>
      <c r="D39" s="436"/>
      <c r="E39" s="436"/>
      <c r="F39" s="436"/>
      <c r="G39" s="436"/>
      <c r="H39" s="436"/>
      <c r="I39" s="436"/>
      <c r="J39" s="436"/>
      <c r="K39" s="436"/>
      <c r="L39" s="436"/>
      <c r="M39" s="436"/>
      <c r="N39" s="436"/>
      <c r="O39" s="436"/>
      <c r="P39" s="436"/>
      <c r="Q39" s="436"/>
      <c r="R39" s="118">
        <f>ROUND(Q25,0)</f>
        <v>0</v>
      </c>
      <c r="S39" s="98"/>
      <c r="T39" s="98"/>
      <c r="U39" s="98"/>
      <c r="V39" s="98"/>
      <c r="W39" s="98"/>
    </row>
    <row r="40" spans="1:26" s="13" customFormat="1" ht="30" customHeight="1" x14ac:dyDescent="0.3">
      <c r="A40" s="98"/>
      <c r="B40" s="435" t="s">
        <v>81</v>
      </c>
      <c r="C40" s="435"/>
      <c r="D40" s="436"/>
      <c r="E40" s="436"/>
      <c r="F40" s="436"/>
      <c r="G40" s="436"/>
      <c r="H40" s="436"/>
      <c r="I40" s="436"/>
      <c r="J40" s="436"/>
      <c r="K40" s="436"/>
      <c r="L40" s="436"/>
      <c r="M40" s="436"/>
      <c r="N40" s="436"/>
      <c r="O40" s="436"/>
      <c r="P40" s="436"/>
      <c r="Q40" s="436"/>
      <c r="R40" s="118">
        <f>ROUND(Q30,0)</f>
        <v>0</v>
      </c>
      <c r="S40" s="98"/>
      <c r="T40" s="98"/>
      <c r="U40" s="98"/>
      <c r="V40" s="98"/>
      <c r="W40" s="98"/>
    </row>
    <row r="41" spans="1:26" ht="18.600000000000001" customHeight="1" x14ac:dyDescent="0.3">
      <c r="A41" s="98"/>
      <c r="B41" s="394" t="s">
        <v>60</v>
      </c>
      <c r="C41" s="384"/>
      <c r="D41" s="384"/>
      <c r="E41" s="384"/>
      <c r="F41" s="384"/>
      <c r="G41" s="384"/>
      <c r="H41" s="384"/>
      <c r="I41" s="384"/>
      <c r="J41" s="384"/>
      <c r="K41" s="384"/>
      <c r="L41" s="384"/>
      <c r="M41" s="384"/>
      <c r="N41" s="384"/>
      <c r="O41" s="384"/>
      <c r="P41" s="384"/>
      <c r="Q41" s="385"/>
      <c r="R41" s="119">
        <f>SUM(R38:R40)</f>
        <v>0</v>
      </c>
      <c r="S41" s="98"/>
      <c r="T41" s="98"/>
      <c r="U41" s="98"/>
      <c r="V41" s="98"/>
      <c r="W41" s="98"/>
    </row>
    <row r="42" spans="1:26" ht="15.75" customHeight="1" x14ac:dyDescent="0.3">
      <c r="A42" s="98"/>
      <c r="B42" s="430" t="s">
        <v>70</v>
      </c>
      <c r="C42" s="431"/>
      <c r="D42" s="431"/>
      <c r="E42" s="431"/>
      <c r="F42" s="431"/>
      <c r="G42" s="431"/>
      <c r="H42" s="431"/>
      <c r="I42" s="431"/>
      <c r="J42" s="431"/>
      <c r="K42" s="431"/>
      <c r="L42" s="431"/>
      <c r="M42" s="431"/>
      <c r="N42" s="431"/>
      <c r="O42" s="431"/>
      <c r="P42" s="431"/>
      <c r="Q42" s="431"/>
      <c r="R42" s="432"/>
      <c r="S42" s="98"/>
      <c r="T42" s="98"/>
      <c r="U42" s="98"/>
      <c r="V42" s="98"/>
      <c r="W42" s="98"/>
    </row>
    <row r="43" spans="1:26" ht="49.5" customHeight="1" x14ac:dyDescent="0.3">
      <c r="A43" s="98"/>
      <c r="B43" s="437" t="s">
        <v>263</v>
      </c>
      <c r="C43" s="438"/>
      <c r="D43" s="439" t="s">
        <v>264</v>
      </c>
      <c r="E43" s="440"/>
      <c r="F43" s="440" t="s">
        <v>122</v>
      </c>
      <c r="G43" s="440"/>
      <c r="H43" s="440"/>
      <c r="I43" s="440"/>
      <c r="J43" s="440"/>
      <c r="K43" s="440"/>
      <c r="L43" s="440"/>
      <c r="M43" s="441"/>
      <c r="N43" s="143" t="s">
        <v>58</v>
      </c>
      <c r="O43" s="144"/>
      <c r="P43" s="120" t="s">
        <v>59</v>
      </c>
      <c r="Q43" s="121"/>
      <c r="R43" s="99" t="s">
        <v>50</v>
      </c>
      <c r="S43" s="98"/>
      <c r="T43" s="98"/>
      <c r="U43" s="98"/>
      <c r="V43" s="163" t="s">
        <v>281</v>
      </c>
      <c r="W43" s="98"/>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ROUND(N44*P44,0)</f>
        <v>0</v>
      </c>
      <c r="S44" s="98"/>
      <c r="T44" s="156">
        <f>IF(B44="Sub Grantee",R44,0)</f>
        <v>0</v>
      </c>
      <c r="U44" s="98"/>
      <c r="V44" s="166"/>
      <c r="W44" s="98"/>
      <c r="Y44" s="156">
        <f t="shared" ref="Y44:Z47" si="11">IF(A44="Sub Grantee",C44,0)</f>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ref="R45:R47" si="12">ROUND(N45*P45,0)</f>
        <v>0</v>
      </c>
      <c r="S45" s="98"/>
      <c r="T45" s="156">
        <f t="shared" ref="T45:T47" si="13">IF(B45="Sub Grantee",R45,0)</f>
        <v>0</v>
      </c>
      <c r="U45" s="98"/>
      <c r="V45" s="166">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166">
        <v>0</v>
      </c>
      <c r="W46" s="98"/>
      <c r="Y46" s="156">
        <f t="shared" si="11"/>
        <v>0</v>
      </c>
      <c r="Z46" s="156">
        <f t="shared" si="11"/>
        <v>0</v>
      </c>
    </row>
    <row r="47" spans="1:26" ht="39.950000000000003" customHeight="1" x14ac:dyDescent="0.3">
      <c r="A47" s="98"/>
      <c r="B47" s="433"/>
      <c r="C47" s="433"/>
      <c r="D47" s="434"/>
      <c r="E47" s="434"/>
      <c r="F47" s="434"/>
      <c r="G47" s="434"/>
      <c r="H47" s="434"/>
      <c r="I47" s="434"/>
      <c r="J47" s="434"/>
      <c r="K47" s="434"/>
      <c r="L47" s="434"/>
      <c r="M47" s="434"/>
      <c r="N47" s="141"/>
      <c r="O47" s="142"/>
      <c r="P47" s="162"/>
      <c r="Q47" s="115"/>
      <c r="R47" s="122">
        <f t="shared" si="12"/>
        <v>0</v>
      </c>
      <c r="S47" s="98"/>
      <c r="T47" s="156">
        <f t="shared" si="13"/>
        <v>0</v>
      </c>
      <c r="U47" s="98"/>
      <c r="V47" s="166">
        <v>0</v>
      </c>
      <c r="W47" s="98"/>
      <c r="Y47" s="156">
        <f t="shared" si="11"/>
        <v>0</v>
      </c>
      <c r="Z47" s="156">
        <f t="shared" si="11"/>
        <v>0</v>
      </c>
    </row>
    <row r="48" spans="1:26" ht="18.600000000000001" customHeight="1" x14ac:dyDescent="0.3">
      <c r="A48" s="98"/>
      <c r="B48" s="427" t="s">
        <v>62</v>
      </c>
      <c r="C48" s="428"/>
      <c r="D48" s="428"/>
      <c r="E48" s="428"/>
      <c r="F48" s="428"/>
      <c r="G48" s="428"/>
      <c r="H48" s="428"/>
      <c r="I48" s="428"/>
      <c r="J48" s="428"/>
      <c r="K48" s="428"/>
      <c r="L48" s="428"/>
      <c r="M48" s="428"/>
      <c r="N48" s="428"/>
      <c r="O48" s="428"/>
      <c r="P48" s="428"/>
      <c r="Q48" s="429"/>
      <c r="R48" s="122">
        <f>SUM(R44:R47)</f>
        <v>0</v>
      </c>
      <c r="S48" s="98"/>
      <c r="T48" s="156">
        <f>SUM(T44:T47)</f>
        <v>0</v>
      </c>
      <c r="U48" s="98"/>
      <c r="V48" s="114">
        <f>SUM(V44:V47)</f>
        <v>0</v>
      </c>
      <c r="W48" s="98"/>
    </row>
    <row r="49" spans="1:23" ht="15.75" customHeight="1" x14ac:dyDescent="0.3">
      <c r="A49" s="98"/>
      <c r="B49" s="430" t="s">
        <v>71</v>
      </c>
      <c r="C49" s="431"/>
      <c r="D49" s="431"/>
      <c r="E49" s="431"/>
      <c r="F49" s="431"/>
      <c r="G49" s="431"/>
      <c r="H49" s="431"/>
      <c r="I49" s="431"/>
      <c r="J49" s="431"/>
      <c r="K49" s="431"/>
      <c r="L49" s="431"/>
      <c r="M49" s="431"/>
      <c r="N49" s="431"/>
      <c r="O49" s="431"/>
      <c r="P49" s="431"/>
      <c r="Q49" s="431"/>
      <c r="R49" s="432"/>
      <c r="S49" s="98"/>
      <c r="T49" s="98"/>
      <c r="U49" s="98"/>
      <c r="V49" s="218"/>
      <c r="W49" s="98"/>
    </row>
    <row r="50" spans="1:23" ht="49.5" customHeight="1" x14ac:dyDescent="0.3">
      <c r="A50" s="98"/>
      <c r="B50" s="388" t="s">
        <v>57</v>
      </c>
      <c r="C50" s="390"/>
      <c r="D50" s="388" t="s">
        <v>61</v>
      </c>
      <c r="E50" s="389"/>
      <c r="F50" s="389"/>
      <c r="G50" s="389"/>
      <c r="H50" s="389"/>
      <c r="I50" s="389"/>
      <c r="J50" s="389"/>
      <c r="K50" s="389"/>
      <c r="L50" s="389"/>
      <c r="M50" s="389"/>
      <c r="N50" s="389"/>
      <c r="O50" s="389"/>
      <c r="P50" s="389"/>
      <c r="Q50" s="390"/>
      <c r="R50" s="212" t="s">
        <v>50</v>
      </c>
      <c r="S50" s="98"/>
      <c r="T50" s="98"/>
      <c r="U50" s="98"/>
      <c r="V50" s="163" t="s">
        <v>280</v>
      </c>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166"/>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166"/>
      <c r="W52" s="98"/>
    </row>
    <row r="53" spans="1:23" ht="50.1" customHeight="1" x14ac:dyDescent="0.3">
      <c r="A53" s="98"/>
      <c r="B53" s="424"/>
      <c r="C53" s="425"/>
      <c r="D53" s="424"/>
      <c r="E53" s="426"/>
      <c r="F53" s="426"/>
      <c r="G53" s="426"/>
      <c r="H53" s="426"/>
      <c r="I53" s="426"/>
      <c r="J53" s="426"/>
      <c r="K53" s="426"/>
      <c r="L53" s="426"/>
      <c r="M53" s="426"/>
      <c r="N53" s="426"/>
      <c r="O53" s="426"/>
      <c r="P53" s="426"/>
      <c r="Q53" s="425"/>
      <c r="R53" s="123"/>
      <c r="S53" s="98"/>
      <c r="T53" s="98"/>
      <c r="U53" s="98"/>
      <c r="V53" s="166">
        <v>0</v>
      </c>
      <c r="W53" s="98"/>
    </row>
    <row r="54" spans="1:23" ht="18" customHeight="1" x14ac:dyDescent="0.3">
      <c r="A54" s="98"/>
      <c r="B54" s="394" t="s">
        <v>64</v>
      </c>
      <c r="C54" s="384"/>
      <c r="D54" s="384"/>
      <c r="E54" s="384"/>
      <c r="F54" s="384"/>
      <c r="G54" s="384"/>
      <c r="H54" s="384"/>
      <c r="I54" s="384"/>
      <c r="J54" s="384"/>
      <c r="K54" s="384"/>
      <c r="L54" s="384"/>
      <c r="M54" s="384"/>
      <c r="N54" s="384"/>
      <c r="O54" s="384"/>
      <c r="P54" s="384"/>
      <c r="Q54" s="385"/>
      <c r="R54" s="108">
        <f>SUM(R51:R53)</f>
        <v>0</v>
      </c>
      <c r="S54" s="98"/>
      <c r="T54" s="98"/>
      <c r="U54" s="98"/>
      <c r="V54" s="114">
        <f>SUM(V51:V53)</f>
        <v>0</v>
      </c>
      <c r="W54" s="98"/>
    </row>
    <row r="55" spans="1:23" ht="15.75" customHeight="1" x14ac:dyDescent="0.3">
      <c r="A55" s="98"/>
      <c r="B55" s="413" t="s">
        <v>72</v>
      </c>
      <c r="C55" s="414"/>
      <c r="D55" s="414"/>
      <c r="E55" s="414"/>
      <c r="F55" s="414"/>
      <c r="G55" s="414"/>
      <c r="H55" s="414"/>
      <c r="I55" s="414"/>
      <c r="J55" s="414"/>
      <c r="K55" s="414"/>
      <c r="L55" s="414"/>
      <c r="M55" s="414"/>
      <c r="N55" s="414"/>
      <c r="O55" s="414"/>
      <c r="P55" s="414"/>
      <c r="Q55" s="414"/>
      <c r="R55" s="412"/>
      <c r="S55" s="98"/>
      <c r="T55" s="98"/>
      <c r="U55" s="98"/>
      <c r="V55" s="98"/>
      <c r="W55" s="98"/>
    </row>
    <row r="56" spans="1:23" s="13" customFormat="1" ht="33.75" customHeight="1" x14ac:dyDescent="0.3">
      <c r="A56" s="98"/>
      <c r="B56" s="420" t="s">
        <v>267</v>
      </c>
      <c r="C56" s="420"/>
      <c r="D56" s="420" t="s">
        <v>265</v>
      </c>
      <c r="E56" s="420"/>
      <c r="F56" s="421" t="s">
        <v>266</v>
      </c>
      <c r="G56" s="422"/>
      <c r="H56" s="422"/>
      <c r="I56" s="422"/>
      <c r="J56" s="422"/>
      <c r="K56" s="422"/>
      <c r="L56" s="422"/>
      <c r="M56" s="423"/>
      <c r="N56" s="157" t="s">
        <v>63</v>
      </c>
      <c r="O56" s="124"/>
      <c r="P56" s="157" t="s">
        <v>142</v>
      </c>
      <c r="Q56" s="157" t="s">
        <v>59</v>
      </c>
      <c r="R56" s="158" t="s">
        <v>55</v>
      </c>
      <c r="S56" s="98"/>
      <c r="T56" s="98"/>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2"/>
      <c r="Q57" s="159"/>
      <c r="R57" s="122">
        <f t="shared" ref="R57:R59" si="14">ROUND(N57*P57,0)</f>
        <v>0</v>
      </c>
      <c r="S57" s="98"/>
      <c r="T57" s="156">
        <f>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3"/>
      <c r="Q58" s="159"/>
      <c r="R58" s="122">
        <f t="shared" si="14"/>
        <v>0</v>
      </c>
      <c r="S58" s="98"/>
      <c r="T58" s="156">
        <f t="shared" ref="T58:T59" si="15">IF(B58="Yes",R58,0)</f>
        <v>0</v>
      </c>
      <c r="U58" s="98"/>
      <c r="V58" s="98"/>
      <c r="W58" s="98"/>
    </row>
    <row r="59" spans="1:23" s="13" customFormat="1" ht="33.75" customHeight="1" x14ac:dyDescent="0.3">
      <c r="A59" s="98"/>
      <c r="B59" s="419"/>
      <c r="C59" s="419"/>
      <c r="D59" s="419"/>
      <c r="E59" s="419"/>
      <c r="F59" s="419"/>
      <c r="G59" s="419"/>
      <c r="H59" s="419"/>
      <c r="I59" s="419"/>
      <c r="J59" s="419"/>
      <c r="K59" s="419"/>
      <c r="L59" s="419"/>
      <c r="M59" s="419"/>
      <c r="N59" s="321"/>
      <c r="O59" s="241"/>
      <c r="P59" s="322"/>
      <c r="Q59" s="159"/>
      <c r="R59" s="122">
        <f t="shared" si="14"/>
        <v>0</v>
      </c>
      <c r="S59" s="98"/>
      <c r="T59" s="156">
        <f t="shared" si="15"/>
        <v>0</v>
      </c>
      <c r="U59" s="98"/>
      <c r="V59" s="98"/>
      <c r="W59" s="98"/>
    </row>
    <row r="60" spans="1:23" ht="18" customHeight="1" x14ac:dyDescent="0.3">
      <c r="A60" s="98"/>
      <c r="B60" s="394" t="s">
        <v>66</v>
      </c>
      <c r="C60" s="384"/>
      <c r="D60" s="384"/>
      <c r="E60" s="384"/>
      <c r="F60" s="384"/>
      <c r="G60" s="384"/>
      <c r="H60" s="384"/>
      <c r="I60" s="384"/>
      <c r="J60" s="384"/>
      <c r="K60" s="384"/>
      <c r="L60" s="384"/>
      <c r="M60" s="384"/>
      <c r="N60" s="384"/>
      <c r="O60" s="384"/>
      <c r="P60" s="385"/>
      <c r="Q60" s="116"/>
      <c r="R60" s="108">
        <f>SUM(R57:R59)</f>
        <v>0</v>
      </c>
      <c r="S60" s="98"/>
      <c r="T60" s="135">
        <f>SUM(T57:T59)</f>
        <v>0</v>
      </c>
      <c r="U60" s="98"/>
      <c r="V60" s="98"/>
      <c r="W60" s="98"/>
    </row>
    <row r="61" spans="1:23" ht="15.75" customHeight="1" x14ac:dyDescent="0.3">
      <c r="A61" s="98"/>
      <c r="B61" s="413" t="s">
        <v>73</v>
      </c>
      <c r="C61" s="414"/>
      <c r="D61" s="414"/>
      <c r="E61" s="414"/>
      <c r="F61" s="414"/>
      <c r="G61" s="414"/>
      <c r="H61" s="414"/>
      <c r="I61" s="414"/>
      <c r="J61" s="414"/>
      <c r="K61" s="414"/>
      <c r="L61" s="414"/>
      <c r="M61" s="414"/>
      <c r="N61" s="414"/>
      <c r="O61" s="414"/>
      <c r="P61" s="414"/>
      <c r="Q61" s="414"/>
      <c r="R61" s="412"/>
      <c r="S61" s="98"/>
      <c r="T61" s="98"/>
      <c r="U61" s="98"/>
      <c r="V61" s="218"/>
      <c r="W61" s="98"/>
    </row>
    <row r="62" spans="1:23" ht="27.75" customHeight="1" x14ac:dyDescent="0.3">
      <c r="A62" s="98"/>
      <c r="B62" s="415" t="s">
        <v>82</v>
      </c>
      <c r="C62" s="415"/>
      <c r="D62" s="416" t="s">
        <v>65</v>
      </c>
      <c r="E62" s="417"/>
      <c r="F62" s="417"/>
      <c r="G62" s="417"/>
      <c r="H62" s="417"/>
      <c r="I62" s="417"/>
      <c r="J62" s="417"/>
      <c r="K62" s="417"/>
      <c r="L62" s="417"/>
      <c r="M62" s="417"/>
      <c r="N62" s="417"/>
      <c r="O62" s="417"/>
      <c r="P62" s="417"/>
      <c r="Q62" s="418"/>
      <c r="R62" s="212" t="s">
        <v>50</v>
      </c>
      <c r="S62" s="98"/>
      <c r="T62" s="98"/>
      <c r="U62" s="98"/>
      <c r="V62" s="163" t="s">
        <v>279</v>
      </c>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166"/>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166">
        <v>0</v>
      </c>
      <c r="W64" s="98"/>
    </row>
    <row r="65" spans="1:23" ht="39.950000000000003" customHeight="1" x14ac:dyDescent="0.3">
      <c r="A65" s="98"/>
      <c r="B65" s="409"/>
      <c r="C65" s="410"/>
      <c r="D65" s="409"/>
      <c r="E65" s="411"/>
      <c r="F65" s="411"/>
      <c r="G65" s="411"/>
      <c r="H65" s="411"/>
      <c r="I65" s="411"/>
      <c r="J65" s="411"/>
      <c r="K65" s="411"/>
      <c r="L65" s="411"/>
      <c r="M65" s="411"/>
      <c r="N65" s="411"/>
      <c r="O65" s="411"/>
      <c r="P65" s="411"/>
      <c r="Q65" s="410"/>
      <c r="R65" s="123"/>
      <c r="S65" s="98"/>
      <c r="T65" s="98"/>
      <c r="U65" s="98"/>
      <c r="V65" s="166">
        <v>0</v>
      </c>
      <c r="W65" s="98"/>
    </row>
    <row r="66" spans="1:23" ht="19.350000000000001" customHeight="1" x14ac:dyDescent="0.3">
      <c r="A66" s="98"/>
      <c r="B66" s="394" t="s">
        <v>83</v>
      </c>
      <c r="C66" s="384"/>
      <c r="D66" s="384"/>
      <c r="E66" s="384"/>
      <c r="F66" s="384"/>
      <c r="G66" s="384"/>
      <c r="H66" s="384"/>
      <c r="I66" s="384"/>
      <c r="J66" s="384"/>
      <c r="K66" s="384"/>
      <c r="L66" s="384"/>
      <c r="M66" s="384"/>
      <c r="N66" s="384"/>
      <c r="O66" s="384"/>
      <c r="P66" s="384"/>
      <c r="Q66" s="385"/>
      <c r="R66" s="108">
        <f>SUM(R63:R65)</f>
        <v>0</v>
      </c>
      <c r="S66" s="98"/>
      <c r="T66" s="98"/>
      <c r="U66" s="98"/>
      <c r="V66" s="114">
        <f>SUM(V63:V65)</f>
        <v>0</v>
      </c>
      <c r="W66" s="98"/>
    </row>
    <row r="67" spans="1:23" ht="15.75" customHeight="1" x14ac:dyDescent="0.3">
      <c r="A67" s="98"/>
      <c r="B67" s="386" t="s">
        <v>74</v>
      </c>
      <c r="C67" s="387"/>
      <c r="D67" s="387"/>
      <c r="E67" s="387"/>
      <c r="F67" s="387"/>
      <c r="G67" s="387"/>
      <c r="H67" s="387"/>
      <c r="I67" s="387"/>
      <c r="J67" s="387"/>
      <c r="K67" s="387"/>
      <c r="L67" s="387"/>
      <c r="M67" s="387"/>
      <c r="N67" s="387"/>
      <c r="O67" s="387"/>
      <c r="P67" s="387"/>
      <c r="Q67" s="387"/>
      <c r="R67" s="412"/>
      <c r="S67" s="98"/>
      <c r="T67" s="98"/>
      <c r="U67" s="98"/>
      <c r="V67" s="98"/>
      <c r="W67" s="98"/>
    </row>
    <row r="68" spans="1:23" ht="15.75" customHeight="1" x14ac:dyDescent="0.3">
      <c r="A68" s="98"/>
      <c r="B68" s="525"/>
      <c r="C68" s="526"/>
      <c r="D68" s="526"/>
      <c r="E68" s="526"/>
      <c r="F68" s="526"/>
      <c r="G68" s="526"/>
      <c r="H68" s="526"/>
      <c r="I68" s="407" t="s">
        <v>138</v>
      </c>
      <c r="J68" s="407"/>
      <c r="K68" s="407"/>
      <c r="L68" s="407"/>
      <c r="M68" s="407"/>
      <c r="N68" s="527"/>
      <c r="O68" s="527"/>
      <c r="P68" s="527"/>
      <c r="Q68" s="125"/>
      <c r="R68" s="126"/>
      <c r="S68" s="98"/>
      <c r="T68" s="98"/>
      <c r="U68" s="98"/>
      <c r="V68" s="98"/>
      <c r="W68" s="98"/>
    </row>
    <row r="69" spans="1:23" ht="15.75" hidden="1" customHeight="1" x14ac:dyDescent="0.3">
      <c r="A69" s="98"/>
      <c r="B69" s="522"/>
      <c r="C69" s="403"/>
      <c r="D69" s="403"/>
      <c r="E69" s="403"/>
      <c r="F69" s="403"/>
      <c r="G69" s="403"/>
      <c r="H69" s="403"/>
      <c r="I69" s="407" t="s">
        <v>137</v>
      </c>
      <c r="J69" s="407"/>
      <c r="K69" s="407"/>
      <c r="L69" s="407"/>
      <c r="M69" s="407"/>
      <c r="N69" s="408">
        <f>R66+R60+R54+R48+R41+R35+R30+R25+R15</f>
        <v>0</v>
      </c>
      <c r="O69" s="408"/>
      <c r="P69" s="408"/>
      <c r="Q69" s="127"/>
      <c r="R69" s="128"/>
      <c r="S69" s="98"/>
      <c r="T69" s="98"/>
      <c r="U69" s="98"/>
      <c r="V69" s="98"/>
      <c r="W69" s="98"/>
    </row>
    <row r="70" spans="1:23" ht="15.75" hidden="1" customHeight="1" x14ac:dyDescent="0.3">
      <c r="A70" s="98"/>
      <c r="B70" s="522" t="s">
        <v>139</v>
      </c>
      <c r="C70" s="403"/>
      <c r="D70" s="403"/>
      <c r="E70" s="403"/>
      <c r="F70" s="403"/>
      <c r="G70" s="403"/>
      <c r="H70" s="403"/>
      <c r="I70" s="208"/>
      <c r="J70" s="208"/>
      <c r="K70" s="208"/>
      <c r="L70" s="208"/>
      <c r="M70" s="208"/>
      <c r="N70" s="523">
        <f>(N68+1)*N69</f>
        <v>0</v>
      </c>
      <c r="O70" s="408"/>
      <c r="P70" s="408"/>
      <c r="Q70" s="127"/>
      <c r="R70" s="128"/>
      <c r="S70" s="98"/>
      <c r="T70" s="98"/>
      <c r="U70" s="98"/>
      <c r="V70" s="98"/>
      <c r="W70" s="98"/>
    </row>
    <row r="71" spans="1:23" ht="15.75" customHeight="1" x14ac:dyDescent="0.3">
      <c r="A71" s="98"/>
      <c r="B71" s="522"/>
      <c r="C71" s="403"/>
      <c r="D71" s="403"/>
      <c r="E71" s="403"/>
      <c r="F71" s="403"/>
      <c r="G71" s="403"/>
      <c r="H71" s="403"/>
      <c r="I71" s="407" t="s">
        <v>136</v>
      </c>
      <c r="J71" s="407"/>
      <c r="K71" s="407"/>
      <c r="L71" s="407"/>
      <c r="M71" s="407"/>
      <c r="N71" s="408">
        <f>'Indirect Cost Calculator'!D13</f>
        <v>0</v>
      </c>
      <c r="O71" s="408"/>
      <c r="P71" s="408"/>
      <c r="Q71" s="127"/>
      <c r="R71" s="129"/>
      <c r="S71" s="98"/>
      <c r="T71" s="98"/>
      <c r="U71" s="98"/>
      <c r="V71" s="98"/>
      <c r="W71" s="98"/>
    </row>
    <row r="72" spans="1:23" ht="16.5" customHeight="1" x14ac:dyDescent="0.3">
      <c r="A72" s="98"/>
      <c r="B72" s="207"/>
      <c r="C72" s="403"/>
      <c r="D72" s="403"/>
      <c r="E72" s="403"/>
      <c r="F72" s="403"/>
      <c r="G72" s="403"/>
      <c r="H72" s="403"/>
      <c r="I72" s="403"/>
      <c r="J72" s="403"/>
      <c r="K72" s="403"/>
      <c r="L72" s="403"/>
      <c r="M72" s="403"/>
      <c r="N72" s="403"/>
      <c r="O72" s="403"/>
      <c r="P72" s="403"/>
      <c r="Q72" s="524"/>
      <c r="R72" s="212" t="s">
        <v>55</v>
      </c>
      <c r="S72" s="98"/>
      <c r="T72" s="98"/>
      <c r="U72" s="98"/>
      <c r="V72" s="98"/>
      <c r="W72" s="98"/>
    </row>
    <row r="73" spans="1:23" x14ac:dyDescent="0.3">
      <c r="A73" s="98"/>
      <c r="B73" s="130"/>
      <c r="C73" s="519"/>
      <c r="D73" s="519"/>
      <c r="E73" s="519"/>
      <c r="F73" s="206"/>
      <c r="G73" s="206"/>
      <c r="H73" s="206"/>
      <c r="I73" s="520" t="s">
        <v>420</v>
      </c>
      <c r="J73" s="520"/>
      <c r="K73" s="520"/>
      <c r="L73" s="520"/>
      <c r="M73" s="520"/>
      <c r="N73" s="520"/>
      <c r="O73" s="520"/>
      <c r="P73" s="520"/>
      <c r="Q73" s="521"/>
      <c r="R73" s="131"/>
      <c r="S73" s="98"/>
      <c r="T73" s="98"/>
      <c r="U73" s="98"/>
      <c r="V73" s="98"/>
      <c r="W73" s="98"/>
    </row>
    <row r="74" spans="1:23" ht="15.75" customHeight="1" x14ac:dyDescent="0.3">
      <c r="A74" s="98"/>
      <c r="B74" s="386" t="s">
        <v>75</v>
      </c>
      <c r="C74" s="387"/>
      <c r="D74" s="387"/>
      <c r="E74" s="387"/>
      <c r="F74" s="387"/>
      <c r="G74" s="387"/>
      <c r="H74" s="387"/>
      <c r="I74" s="387"/>
      <c r="J74" s="387"/>
      <c r="K74" s="387"/>
      <c r="L74" s="387"/>
      <c r="M74" s="387"/>
      <c r="N74" s="387"/>
      <c r="O74" s="387"/>
      <c r="P74" s="387"/>
      <c r="Q74" s="387"/>
      <c r="R74" s="209"/>
      <c r="S74" s="98"/>
      <c r="T74" s="98"/>
      <c r="U74" s="98"/>
      <c r="V74" s="326"/>
      <c r="W74" s="98"/>
    </row>
    <row r="75" spans="1:23" ht="15.6" customHeight="1" x14ac:dyDescent="0.3">
      <c r="A75" s="98"/>
      <c r="B75" s="388" t="s">
        <v>84</v>
      </c>
      <c r="C75" s="389"/>
      <c r="D75" s="389"/>
      <c r="E75" s="389"/>
      <c r="F75" s="389"/>
      <c r="G75" s="389"/>
      <c r="H75" s="389"/>
      <c r="I75" s="389"/>
      <c r="J75" s="389"/>
      <c r="K75" s="389"/>
      <c r="L75" s="389"/>
      <c r="M75" s="389"/>
      <c r="N75" s="389"/>
      <c r="O75" s="389"/>
      <c r="P75" s="389"/>
      <c r="Q75" s="390"/>
      <c r="R75" s="213" t="s">
        <v>55</v>
      </c>
      <c r="S75" s="98"/>
      <c r="T75" s="98"/>
      <c r="U75" s="98"/>
      <c r="V75" s="163" t="s">
        <v>422</v>
      </c>
      <c r="W75" s="98"/>
    </row>
    <row r="76" spans="1:23" ht="30" customHeight="1" x14ac:dyDescent="0.3">
      <c r="A76" s="98"/>
      <c r="B76" s="391"/>
      <c r="C76" s="392"/>
      <c r="D76" s="392"/>
      <c r="E76" s="392"/>
      <c r="F76" s="392"/>
      <c r="G76" s="392"/>
      <c r="H76" s="392"/>
      <c r="I76" s="392"/>
      <c r="J76" s="392"/>
      <c r="K76" s="392"/>
      <c r="L76" s="392"/>
      <c r="M76" s="392"/>
      <c r="N76" s="392"/>
      <c r="O76" s="392"/>
      <c r="P76" s="392"/>
      <c r="Q76" s="393"/>
      <c r="R76" s="133"/>
      <c r="S76" s="98"/>
      <c r="T76" s="98"/>
      <c r="U76" s="98"/>
      <c r="V76" s="324"/>
      <c r="W76" s="98"/>
    </row>
    <row r="77" spans="1:23" ht="18.600000000000001" customHeight="1" x14ac:dyDescent="0.3">
      <c r="A77" s="98"/>
      <c r="B77" s="394" t="s">
        <v>85</v>
      </c>
      <c r="C77" s="384"/>
      <c r="D77" s="384"/>
      <c r="E77" s="384"/>
      <c r="F77" s="384"/>
      <c r="G77" s="384"/>
      <c r="H77" s="384"/>
      <c r="I77" s="384"/>
      <c r="J77" s="384"/>
      <c r="K77" s="384"/>
      <c r="L77" s="384"/>
      <c r="M77" s="384"/>
      <c r="N77" s="384"/>
      <c r="O77" s="384"/>
      <c r="P77" s="384"/>
      <c r="Q77" s="385"/>
      <c r="R77" s="132">
        <f>SUM(R76:R76)</f>
        <v>0</v>
      </c>
      <c r="S77" s="98"/>
      <c r="T77" s="98"/>
      <c r="U77" s="98"/>
      <c r="V77" s="114">
        <f>SUM(V74:V76)</f>
        <v>0</v>
      </c>
      <c r="W77" s="98"/>
    </row>
    <row r="78" spans="1:23" ht="34.5" customHeight="1" x14ac:dyDescent="0.3">
      <c r="A78" s="98"/>
      <c r="B78" s="380" t="s">
        <v>67</v>
      </c>
      <c r="C78" s="381"/>
      <c r="D78" s="381"/>
      <c r="E78" s="381"/>
      <c r="F78" s="381"/>
      <c r="G78" s="381"/>
      <c r="H78" s="381"/>
      <c r="I78" s="381"/>
      <c r="J78" s="381"/>
      <c r="K78" s="381"/>
      <c r="L78" s="381"/>
      <c r="M78" s="381"/>
      <c r="N78" s="381"/>
      <c r="O78" s="381"/>
      <c r="P78" s="381"/>
      <c r="Q78" s="382"/>
      <c r="R78" s="134">
        <f>SUM(R77+R73+R66+R60+R54+R48+R41+R35+R30+R25+R15)</f>
        <v>0</v>
      </c>
      <c r="S78" s="98"/>
      <c r="T78" s="76"/>
      <c r="U78" s="167" t="s">
        <v>278</v>
      </c>
      <c r="V78" s="168">
        <f>V25+V35+V48+V54+V66+V77</f>
        <v>0</v>
      </c>
      <c r="W78" s="98"/>
    </row>
    <row r="79" spans="1:23" ht="34.5" customHeight="1" x14ac:dyDescent="0.3">
      <c r="A79" s="98"/>
      <c r="B79" s="98"/>
      <c r="C79" s="98"/>
      <c r="D79" s="98"/>
      <c r="E79" s="98"/>
      <c r="F79" s="98"/>
      <c r="G79" s="98"/>
      <c r="H79" s="98"/>
      <c r="I79" s="98"/>
      <c r="J79" s="98"/>
      <c r="K79" s="98"/>
      <c r="L79" s="98"/>
      <c r="M79" s="98"/>
      <c r="N79" s="98"/>
      <c r="O79" s="98"/>
      <c r="P79" s="98"/>
      <c r="Q79" s="98"/>
      <c r="R79" s="98"/>
      <c r="S79" s="98"/>
      <c r="T79" s="76" t="s">
        <v>141</v>
      </c>
      <c r="U79" s="98"/>
      <c r="V79" s="98"/>
      <c r="W79" s="98"/>
    </row>
    <row r="80" spans="1:23" x14ac:dyDescent="0.3">
      <c r="A80" s="98"/>
      <c r="B80" s="98"/>
      <c r="C80" s="98"/>
      <c r="D80" s="98"/>
      <c r="E80" s="98"/>
      <c r="F80" s="98"/>
      <c r="G80" s="98"/>
      <c r="H80" s="98"/>
      <c r="I80" s="98"/>
      <c r="J80" s="98"/>
      <c r="K80" s="98"/>
      <c r="L80" s="98"/>
      <c r="M80" s="98"/>
      <c r="N80" s="98"/>
      <c r="O80" s="98"/>
      <c r="P80" s="98"/>
      <c r="Q80" s="98"/>
      <c r="R80" s="98"/>
      <c r="S80" s="98"/>
      <c r="T80" s="98"/>
      <c r="U80" s="98"/>
      <c r="V80" s="98"/>
      <c r="W80" s="98"/>
    </row>
  </sheetData>
  <sheetProtection algorithmName="SHA-512" hashValue="tZcKKjeIFD2fxtzui4KYkmMZxCRGgQUh4sz6ohvhuTn08U0nQsgWxdoBpO6+K3EvZGpCRGlff+y/0ecQqj7nOA==" saltValue="j44iAdOF8wOCEcXkTs/zUw==" spinCount="100000" sheet="1" formatCells="0" formatRows="0" insertRows="0" deleteRows="0" selectLockedCells="1"/>
  <mergeCells count="136">
    <mergeCell ref="B78:Q78"/>
    <mergeCell ref="C73:E73"/>
    <mergeCell ref="I73:Q73"/>
    <mergeCell ref="B74:Q74"/>
    <mergeCell ref="B75:Q75"/>
    <mergeCell ref="B76:Q76"/>
    <mergeCell ref="B77:Q77"/>
    <mergeCell ref="B70:H70"/>
    <mergeCell ref="N70:P70"/>
    <mergeCell ref="B71:H71"/>
    <mergeCell ref="I71:M71"/>
    <mergeCell ref="N71:P71"/>
    <mergeCell ref="C72:E72"/>
    <mergeCell ref="F72:L72"/>
    <mergeCell ref="M72:Q72"/>
    <mergeCell ref="B68:H68"/>
    <mergeCell ref="I68:M68"/>
    <mergeCell ref="N68:P68"/>
    <mergeCell ref="B69:H69"/>
    <mergeCell ref="I69:M69"/>
    <mergeCell ref="N69:P69"/>
    <mergeCell ref="B64:C64"/>
    <mergeCell ref="D64:Q64"/>
    <mergeCell ref="B65:C65"/>
    <mergeCell ref="D65:Q65"/>
    <mergeCell ref="B66:Q66"/>
    <mergeCell ref="B67:R67"/>
    <mergeCell ref="B60:P60"/>
    <mergeCell ref="B61:R61"/>
    <mergeCell ref="B62:C62"/>
    <mergeCell ref="D62:Q62"/>
    <mergeCell ref="B63:C63"/>
    <mergeCell ref="D63:Q63"/>
    <mergeCell ref="B58:C58"/>
    <mergeCell ref="D58:E58"/>
    <mergeCell ref="F58:M58"/>
    <mergeCell ref="B59:C59"/>
    <mergeCell ref="D59:E59"/>
    <mergeCell ref="F59:M59"/>
    <mergeCell ref="B54:Q54"/>
    <mergeCell ref="B55:R55"/>
    <mergeCell ref="B56:C56"/>
    <mergeCell ref="D56:E56"/>
    <mergeCell ref="F56:M56"/>
    <mergeCell ref="B57:C57"/>
    <mergeCell ref="D57:E57"/>
    <mergeCell ref="F57:M57"/>
    <mergeCell ref="B51:C51"/>
    <mergeCell ref="D51:Q51"/>
    <mergeCell ref="B52:C52"/>
    <mergeCell ref="D52:Q52"/>
    <mergeCell ref="B53:C53"/>
    <mergeCell ref="D53:Q53"/>
    <mergeCell ref="B47:C47"/>
    <mergeCell ref="D47:E47"/>
    <mergeCell ref="F47:M47"/>
    <mergeCell ref="B48:Q48"/>
    <mergeCell ref="B49:R49"/>
    <mergeCell ref="B50:C50"/>
    <mergeCell ref="D50:Q50"/>
    <mergeCell ref="B45:C45"/>
    <mergeCell ref="D45:E45"/>
    <mergeCell ref="F45:M45"/>
    <mergeCell ref="B46:C46"/>
    <mergeCell ref="D46:E46"/>
    <mergeCell ref="F46:M46"/>
    <mergeCell ref="B41:Q41"/>
    <mergeCell ref="B42:R42"/>
    <mergeCell ref="B43:C43"/>
    <mergeCell ref="D43:E43"/>
    <mergeCell ref="F43:M43"/>
    <mergeCell ref="B44:C44"/>
    <mergeCell ref="D44:E44"/>
    <mergeCell ref="F44:M44"/>
    <mergeCell ref="B38:C38"/>
    <mergeCell ref="D38:Q38"/>
    <mergeCell ref="B39:C39"/>
    <mergeCell ref="D39:Q39"/>
    <mergeCell ref="B40:C40"/>
    <mergeCell ref="D40:Q40"/>
    <mergeCell ref="B34:C34"/>
    <mergeCell ref="D34:P34"/>
    <mergeCell ref="B35:Q35"/>
    <mergeCell ref="B36:R36"/>
    <mergeCell ref="B37:C37"/>
    <mergeCell ref="D37:Q37"/>
    <mergeCell ref="B30:P30"/>
    <mergeCell ref="B31:R31"/>
    <mergeCell ref="B32:C32"/>
    <mergeCell ref="D32:P32"/>
    <mergeCell ref="B33:C33"/>
    <mergeCell ref="D33:P33"/>
    <mergeCell ref="B28:C28"/>
    <mergeCell ref="D28:G28"/>
    <mergeCell ref="H28:K28"/>
    <mergeCell ref="B29:C29"/>
    <mergeCell ref="D29:G29"/>
    <mergeCell ref="H29:K29"/>
    <mergeCell ref="B24:C24"/>
    <mergeCell ref="D24:G24"/>
    <mergeCell ref="B25:P25"/>
    <mergeCell ref="B26:R26"/>
    <mergeCell ref="B27:C27"/>
    <mergeCell ref="D27:G27"/>
    <mergeCell ref="H27:K27"/>
    <mergeCell ref="B21:C21"/>
    <mergeCell ref="D21:G21"/>
    <mergeCell ref="B22:C22"/>
    <mergeCell ref="D22:G22"/>
    <mergeCell ref="B23:C23"/>
    <mergeCell ref="D23:G23"/>
    <mergeCell ref="B18:C18"/>
    <mergeCell ref="D18:G18"/>
    <mergeCell ref="B19:C19"/>
    <mergeCell ref="D19:G19"/>
    <mergeCell ref="B20:C20"/>
    <mergeCell ref="D20:G20"/>
    <mergeCell ref="B16:R16"/>
    <mergeCell ref="U16:V16"/>
    <mergeCell ref="B17:C17"/>
    <mergeCell ref="D17:G17"/>
    <mergeCell ref="B11:C11"/>
    <mergeCell ref="D11:G11"/>
    <mergeCell ref="B12:C12"/>
    <mergeCell ref="D12:G12"/>
    <mergeCell ref="B13:C13"/>
    <mergeCell ref="D13:G13"/>
    <mergeCell ref="B2:R2"/>
    <mergeCell ref="B3:R3"/>
    <mergeCell ref="B4:R4"/>
    <mergeCell ref="B6:C6"/>
    <mergeCell ref="B8:C8"/>
    <mergeCell ref="B10:R10"/>
    <mergeCell ref="B14:C14"/>
    <mergeCell ref="D14:G14"/>
    <mergeCell ref="B15:P15"/>
  </mergeCells>
  <conditionalFormatting sqref="R73">
    <cfRule type="cellIs" dxfId="36" priority="2" operator="greaterThan">
      <formula>$N$71</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3D4E1055-0D68-4908-9178-47B261BEAF4B}">
            <xm:f>Cover!$C$7</xm:f>
            <x14:dxf>
              <font>
                <color rgb="FFFF0000"/>
              </font>
            </x14:dxf>
          </x14:cfRule>
          <xm:sqref>R78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Budget!$Z$43:$Z$46</xm:f>
          </x14:formula1>
          <xm:sqref>B3:R3</xm:sqref>
        </x14:dataValidation>
        <x14:dataValidation type="list" allowBlank="1" showInputMessage="1" showErrorMessage="1" xr:uid="{00000000-0002-0000-0C00-000001000000}">
          <x14:formula1>
            <xm:f>'DROP-DOWNS'!$L$2:$L$3</xm:f>
          </x14:formula1>
          <xm:sqref>B57:C59</xm:sqref>
        </x14:dataValidation>
        <x14:dataValidation type="list" allowBlank="1" showInputMessage="1" showErrorMessage="1" xr:uid="{00000000-0002-0000-0C00-000002000000}">
          <x14:formula1>
            <xm:f>'DROP-DOWNS'!$J$2:$J$3</xm:f>
          </x14:formula1>
          <xm:sqref>B44:C47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Z80"/>
  <sheetViews>
    <sheetView showGridLines="0" topLeftCell="A49" zoomScale="70" zoomScaleNormal="70" workbookViewId="0">
      <selection activeCell="V79" sqref="V79"/>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8.85546875" style="3" bestFit="1"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customWidth="1"/>
    <col min="22" max="22" width="16.7109375" customWidth="1"/>
    <col min="23" max="23" width="4.28515625" customWidth="1"/>
    <col min="25" max="26" width="0" hidden="1"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528" t="s">
        <v>272</v>
      </c>
      <c r="C3" s="529"/>
      <c r="D3" s="529"/>
      <c r="E3" s="529"/>
      <c r="F3" s="529"/>
      <c r="G3" s="529"/>
      <c r="H3" s="529"/>
      <c r="I3" s="529"/>
      <c r="J3" s="529"/>
      <c r="K3" s="529"/>
      <c r="L3" s="529"/>
      <c r="M3" s="529"/>
      <c r="N3" s="529"/>
      <c r="O3" s="529"/>
      <c r="P3" s="529"/>
      <c r="Q3" s="529"/>
      <c r="R3" s="530"/>
      <c r="S3" s="98"/>
      <c r="T3" s="98"/>
      <c r="U3" s="98"/>
      <c r="V3" s="98"/>
      <c r="W3" s="98"/>
    </row>
    <row r="4" spans="1:24" ht="29.45" customHeight="1" x14ac:dyDescent="0.3">
      <c r="A4" s="98"/>
      <c r="B4" s="457" t="s">
        <v>283</v>
      </c>
      <c r="C4" s="458"/>
      <c r="D4" s="458"/>
      <c r="E4" s="458"/>
      <c r="F4" s="458"/>
      <c r="G4" s="458"/>
      <c r="H4" s="458"/>
      <c r="I4" s="458"/>
      <c r="J4" s="458"/>
      <c r="K4" s="458"/>
      <c r="L4" s="458"/>
      <c r="M4" s="458"/>
      <c r="N4" s="458"/>
      <c r="O4" s="458"/>
      <c r="P4" s="458"/>
      <c r="Q4" s="458"/>
      <c r="R4" s="459"/>
      <c r="S4" s="98"/>
      <c r="T4" s="98"/>
      <c r="U4" s="98"/>
      <c r="V4" s="98"/>
      <c r="W4" s="98"/>
    </row>
    <row r="5" spans="1:24" ht="8.25" customHeight="1" x14ac:dyDescent="0.3">
      <c r="A5" s="98"/>
      <c r="B5" s="98"/>
      <c r="C5" s="98"/>
      <c r="D5" s="98"/>
      <c r="E5" s="98"/>
      <c r="F5" s="98"/>
      <c r="G5" s="98"/>
      <c r="H5" s="98"/>
      <c r="I5" s="98"/>
      <c r="J5" s="98"/>
      <c r="K5" s="98"/>
      <c r="L5" s="98"/>
      <c r="M5" s="98"/>
      <c r="N5" s="98"/>
      <c r="O5" s="98"/>
      <c r="P5" s="98"/>
      <c r="Q5" s="98"/>
      <c r="R5" s="98"/>
      <c r="S5" s="98"/>
      <c r="T5" s="98"/>
      <c r="U5" s="98"/>
      <c r="V5" s="98"/>
      <c r="W5" s="98"/>
    </row>
    <row r="6" spans="1:24" ht="21" customHeight="1" x14ac:dyDescent="0.3">
      <c r="A6" s="98"/>
      <c r="B6" s="460" t="s">
        <v>271</v>
      </c>
      <c r="C6" s="460"/>
      <c r="D6" s="97"/>
      <c r="E6" s="98"/>
      <c r="F6" s="98"/>
      <c r="G6" s="98"/>
      <c r="H6" s="98"/>
      <c r="I6" s="98"/>
      <c r="J6" s="98"/>
      <c r="K6" s="98"/>
      <c r="L6" s="98"/>
      <c r="M6" s="98"/>
      <c r="N6" s="98"/>
      <c r="O6" s="98"/>
      <c r="P6" s="98"/>
      <c r="Q6" s="98"/>
      <c r="R6" s="98"/>
      <c r="S6" s="98"/>
      <c r="T6" s="98"/>
      <c r="U6" s="98"/>
      <c r="V6" s="98"/>
      <c r="W6" s="98"/>
    </row>
    <row r="7" spans="1:24" ht="8.25" customHeight="1" x14ac:dyDescent="0.3">
      <c r="A7" s="98"/>
      <c r="B7" s="98"/>
      <c r="C7" s="98"/>
      <c r="D7" s="98"/>
      <c r="E7" s="98"/>
      <c r="F7" s="98"/>
      <c r="G7" s="98"/>
      <c r="H7" s="98"/>
      <c r="I7" s="98"/>
      <c r="J7" s="98"/>
      <c r="K7" s="98"/>
      <c r="L7" s="98"/>
      <c r="M7" s="98"/>
      <c r="N7" s="98"/>
      <c r="O7" s="98"/>
      <c r="P7" s="98"/>
      <c r="Q7" s="98"/>
      <c r="R7" s="98"/>
      <c r="S7" s="98"/>
      <c r="T7" s="98"/>
      <c r="U7" s="98"/>
      <c r="V7" s="98"/>
      <c r="W7" s="98"/>
    </row>
    <row r="8" spans="1:24" x14ac:dyDescent="0.3">
      <c r="A8" s="98"/>
      <c r="B8" s="461" t="s">
        <v>120</v>
      </c>
      <c r="C8" s="461"/>
      <c r="D8" s="240"/>
      <c r="E8" s="98"/>
      <c r="F8" s="98"/>
      <c r="G8" s="98"/>
      <c r="H8" s="98"/>
      <c r="I8" s="98"/>
      <c r="J8" s="98"/>
      <c r="K8" s="98"/>
      <c r="L8" s="98"/>
      <c r="M8" s="98"/>
      <c r="N8" s="98"/>
      <c r="O8" s="98"/>
      <c r="P8" s="98"/>
      <c r="Q8" s="98"/>
      <c r="R8" s="98"/>
      <c r="S8" s="98"/>
      <c r="T8" s="98"/>
      <c r="U8" s="98"/>
      <c r="V8" s="98"/>
      <c r="W8" s="98"/>
    </row>
    <row r="9" spans="1:24" ht="9" customHeight="1" x14ac:dyDescent="0.3">
      <c r="A9" s="98"/>
      <c r="B9" s="98"/>
      <c r="C9" s="98"/>
      <c r="D9" s="98"/>
      <c r="E9" s="98"/>
      <c r="F9" s="98"/>
      <c r="G9" s="98"/>
      <c r="H9" s="98"/>
      <c r="I9" s="98"/>
      <c r="J9" s="98"/>
      <c r="K9" s="98"/>
      <c r="L9" s="98"/>
      <c r="M9" s="98"/>
      <c r="N9" s="98"/>
      <c r="O9" s="98"/>
      <c r="P9" s="98"/>
      <c r="Q9" s="98"/>
      <c r="R9" s="98"/>
      <c r="S9" s="98"/>
      <c r="T9" s="98"/>
      <c r="U9" s="98"/>
      <c r="V9" s="98"/>
      <c r="W9" s="98"/>
    </row>
    <row r="10" spans="1:24" ht="15.75" customHeight="1" x14ac:dyDescent="0.3">
      <c r="A10" s="98"/>
      <c r="B10" s="430" t="s">
        <v>45</v>
      </c>
      <c r="C10" s="431"/>
      <c r="D10" s="431"/>
      <c r="E10" s="431"/>
      <c r="F10" s="431"/>
      <c r="G10" s="431"/>
      <c r="H10" s="431"/>
      <c r="I10" s="431"/>
      <c r="J10" s="431"/>
      <c r="K10" s="431"/>
      <c r="L10" s="431"/>
      <c r="M10" s="431"/>
      <c r="N10" s="431"/>
      <c r="O10" s="431"/>
      <c r="P10" s="431"/>
      <c r="Q10" s="431"/>
      <c r="R10" s="432"/>
      <c r="S10" s="98"/>
      <c r="T10" s="98"/>
      <c r="U10" s="98"/>
      <c r="V10" s="98"/>
      <c r="W10" s="98"/>
    </row>
    <row r="11" spans="1:24" ht="54" customHeight="1" x14ac:dyDescent="0.3">
      <c r="A11" s="98"/>
      <c r="B11" s="449" t="s">
        <v>46</v>
      </c>
      <c r="C11" s="462"/>
      <c r="D11" s="449" t="s">
        <v>47</v>
      </c>
      <c r="E11" s="450"/>
      <c r="F11" s="450"/>
      <c r="G11" s="462"/>
      <c r="H11" s="213" t="s">
        <v>115</v>
      </c>
      <c r="I11" s="213" t="s">
        <v>117</v>
      </c>
      <c r="J11" s="213" t="s">
        <v>118</v>
      </c>
      <c r="K11" s="213"/>
      <c r="L11" s="212" t="s">
        <v>48</v>
      </c>
      <c r="M11" s="212" t="s">
        <v>49</v>
      </c>
      <c r="N11" s="212" t="s">
        <v>1</v>
      </c>
      <c r="O11" s="212" t="s">
        <v>76</v>
      </c>
      <c r="P11" s="212" t="s">
        <v>4</v>
      </c>
      <c r="Q11" s="212" t="s">
        <v>119</v>
      </c>
      <c r="R11" s="212" t="s">
        <v>50</v>
      </c>
      <c r="S11" s="98"/>
      <c r="T11" s="98"/>
      <c r="U11" s="98"/>
      <c r="V11" s="98"/>
      <c r="W11" s="98"/>
    </row>
    <row r="12" spans="1:24" s="13" customFormat="1" ht="78.599999999999994" customHeight="1" x14ac:dyDescent="0.3">
      <c r="A12" s="98"/>
      <c r="B12" s="451"/>
      <c r="C12" s="452"/>
      <c r="D12" s="424"/>
      <c r="E12" s="426"/>
      <c r="F12" s="426"/>
      <c r="G12" s="425"/>
      <c r="H12" s="211"/>
      <c r="I12" s="211"/>
      <c r="J12" s="211"/>
      <c r="K12" s="213"/>
      <c r="L12" s="102"/>
      <c r="M12" s="103"/>
      <c r="N12" s="104" t="e">
        <f>L12/$D$8</f>
        <v>#DIV/0!</v>
      </c>
      <c r="O12" s="105">
        <f>L12*M12</f>
        <v>0</v>
      </c>
      <c r="P12" s="106"/>
      <c r="Q12" s="105">
        <f>O12*P12</f>
        <v>0</v>
      </c>
      <c r="R12" s="107">
        <f>ROUND(O12,0)</f>
        <v>0</v>
      </c>
      <c r="S12" s="98"/>
      <c r="T12" s="98"/>
      <c r="U12" s="98"/>
      <c r="V12" s="98"/>
      <c r="W12" s="98"/>
    </row>
    <row r="13" spans="1:24" s="13" customFormat="1" ht="78.599999999999994" customHeight="1" x14ac:dyDescent="0.3">
      <c r="A13" s="98"/>
      <c r="B13" s="451"/>
      <c r="C13" s="452"/>
      <c r="D13" s="424"/>
      <c r="E13" s="426"/>
      <c r="F13" s="426"/>
      <c r="G13" s="425"/>
      <c r="H13" s="211"/>
      <c r="I13" s="211"/>
      <c r="J13" s="211"/>
      <c r="K13" s="213"/>
      <c r="L13" s="102"/>
      <c r="M13" s="103"/>
      <c r="N13" s="104" t="e">
        <f t="shared" ref="N13:N14" si="0">L13/$D$8</f>
        <v>#DIV/0!</v>
      </c>
      <c r="O13" s="105">
        <f>L13*M13</f>
        <v>0</v>
      </c>
      <c r="P13" s="106"/>
      <c r="Q13" s="105">
        <f>O13*P13</f>
        <v>0</v>
      </c>
      <c r="R13" s="107">
        <f t="shared" ref="R13:R14" si="1">ROUND(O13,0)</f>
        <v>0</v>
      </c>
      <c r="S13" s="98"/>
      <c r="T13" s="98"/>
      <c r="U13" s="98"/>
      <c r="V13" s="98"/>
      <c r="W13" s="98"/>
    </row>
    <row r="14" spans="1:24" s="13" customFormat="1" ht="78.599999999999994" customHeight="1" x14ac:dyDescent="0.3">
      <c r="A14" s="98"/>
      <c r="B14" s="451"/>
      <c r="C14" s="452"/>
      <c r="D14" s="424"/>
      <c r="E14" s="426"/>
      <c r="F14" s="426"/>
      <c r="G14" s="425"/>
      <c r="H14" s="211"/>
      <c r="I14" s="211"/>
      <c r="J14" s="211"/>
      <c r="K14" s="213"/>
      <c r="L14" s="102"/>
      <c r="M14" s="103"/>
      <c r="N14" s="104" t="e">
        <f t="shared" si="0"/>
        <v>#DIV/0!</v>
      </c>
      <c r="O14" s="105">
        <f>L14*M14</f>
        <v>0</v>
      </c>
      <c r="P14" s="106"/>
      <c r="Q14" s="105">
        <f>O14*P14</f>
        <v>0</v>
      </c>
      <c r="R14" s="107">
        <f t="shared" si="1"/>
        <v>0</v>
      </c>
      <c r="S14" s="98"/>
      <c r="T14" s="98" t="s">
        <v>274</v>
      </c>
      <c r="U14" s="98"/>
      <c r="V14" s="98"/>
      <c r="W14" s="98"/>
    </row>
    <row r="15" spans="1:24" ht="18.600000000000001" customHeight="1" x14ac:dyDescent="0.3">
      <c r="A15" s="98"/>
      <c r="B15" s="394" t="s">
        <v>254</v>
      </c>
      <c r="C15" s="384"/>
      <c r="D15" s="384"/>
      <c r="E15" s="384"/>
      <c r="F15" s="384"/>
      <c r="G15" s="384"/>
      <c r="H15" s="384"/>
      <c r="I15" s="384"/>
      <c r="J15" s="384"/>
      <c r="K15" s="384"/>
      <c r="L15" s="384"/>
      <c r="M15" s="384"/>
      <c r="N15" s="384"/>
      <c r="O15" s="384"/>
      <c r="P15" s="385"/>
      <c r="Q15" s="100">
        <f>SUM(Q12:Q14)</f>
        <v>0</v>
      </c>
      <c r="R15" s="108">
        <f>SUM(R12:R14)</f>
        <v>0</v>
      </c>
      <c r="S15" s="98"/>
      <c r="T15" s="98">
        <f>R15+Q15</f>
        <v>0</v>
      </c>
      <c r="U15" s="98"/>
      <c r="V15" s="98"/>
      <c r="W15" s="98"/>
      <c r="X15" s="161"/>
    </row>
    <row r="16" spans="1:24" ht="15.75" customHeight="1" x14ac:dyDescent="0.3">
      <c r="A16" s="98"/>
      <c r="B16" s="430" t="s">
        <v>51</v>
      </c>
      <c r="C16" s="431"/>
      <c r="D16" s="431"/>
      <c r="E16" s="431"/>
      <c r="F16" s="431"/>
      <c r="G16" s="431"/>
      <c r="H16" s="431"/>
      <c r="I16" s="431"/>
      <c r="J16" s="431"/>
      <c r="K16" s="431"/>
      <c r="L16" s="431"/>
      <c r="M16" s="431"/>
      <c r="N16" s="431"/>
      <c r="O16" s="431"/>
      <c r="P16" s="431"/>
      <c r="Q16" s="431"/>
      <c r="R16" s="432"/>
      <c r="S16" s="98"/>
      <c r="T16" s="98"/>
      <c r="U16" s="379"/>
      <c r="V16" s="379"/>
      <c r="W16" s="98"/>
    </row>
    <row r="17" spans="1:25" ht="66" customHeight="1" x14ac:dyDescent="0.3">
      <c r="A17" s="98"/>
      <c r="B17" s="449" t="s">
        <v>46</v>
      </c>
      <c r="C17" s="462"/>
      <c r="D17" s="442" t="s">
        <v>52</v>
      </c>
      <c r="E17" s="443"/>
      <c r="F17" s="443"/>
      <c r="G17" s="444"/>
      <c r="H17" s="212" t="s">
        <v>115</v>
      </c>
      <c r="I17" s="213" t="s">
        <v>117</v>
      </c>
      <c r="J17" s="213" t="s">
        <v>118</v>
      </c>
      <c r="K17" s="145" t="s">
        <v>116</v>
      </c>
      <c r="L17" s="212" t="s">
        <v>48</v>
      </c>
      <c r="M17" s="212" t="s">
        <v>49</v>
      </c>
      <c r="N17" s="212" t="s">
        <v>1</v>
      </c>
      <c r="O17" s="212" t="s">
        <v>76</v>
      </c>
      <c r="P17" s="212" t="s">
        <v>4</v>
      </c>
      <c r="Q17" s="212" t="s">
        <v>36</v>
      </c>
      <c r="R17" s="212" t="s">
        <v>121</v>
      </c>
      <c r="S17" s="98"/>
      <c r="T17" s="98"/>
      <c r="U17" s="163" t="s">
        <v>276</v>
      </c>
      <c r="V17" s="163" t="s">
        <v>277</v>
      </c>
      <c r="W17" s="98"/>
    </row>
    <row r="18" spans="1:25" s="13" customFormat="1" ht="60" customHeight="1" x14ac:dyDescent="0.3">
      <c r="A18" s="98"/>
      <c r="B18" s="451"/>
      <c r="C18" s="452"/>
      <c r="D18" s="424"/>
      <c r="E18" s="426"/>
      <c r="F18" s="426"/>
      <c r="G18" s="425"/>
      <c r="H18" s="211"/>
      <c r="I18" s="211"/>
      <c r="J18" s="211"/>
      <c r="K18" s="211"/>
      <c r="L18" s="102"/>
      <c r="M18" s="103"/>
      <c r="N18" s="104" t="e">
        <f t="shared" ref="N18:N24" si="2">L18/$D$8</f>
        <v>#DIV/0!</v>
      </c>
      <c r="O18" s="105">
        <f t="shared" ref="O18:O24" si="3">L18*M18</f>
        <v>0</v>
      </c>
      <c r="P18" s="106"/>
      <c r="Q18" s="109">
        <f t="shared" ref="Q18:Q24" si="4">O18*P18</f>
        <v>0</v>
      </c>
      <c r="R18" s="107">
        <f t="shared" ref="R18:R24" si="5">ROUND(O18,0)</f>
        <v>0</v>
      </c>
      <c r="S18" s="98"/>
      <c r="T18" s="98"/>
      <c r="U18" s="102"/>
      <c r="V18" s="107">
        <f t="shared" ref="V18:V24" si="6">((M18)+((M18*P18)))*U18</f>
        <v>0</v>
      </c>
      <c r="W18" s="98"/>
    </row>
    <row r="19" spans="1:25" s="13" customFormat="1" ht="60" customHeight="1" x14ac:dyDescent="0.3">
      <c r="A19" s="98"/>
      <c r="B19" s="451"/>
      <c r="C19" s="452"/>
      <c r="D19" s="424"/>
      <c r="E19" s="426"/>
      <c r="F19" s="426"/>
      <c r="G19" s="425"/>
      <c r="H19" s="211"/>
      <c r="I19" s="211"/>
      <c r="J19" s="211"/>
      <c r="K19" s="211"/>
      <c r="L19" s="102"/>
      <c r="M19" s="103"/>
      <c r="N19" s="104" t="e">
        <f t="shared" si="2"/>
        <v>#DIV/0!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211"/>
      <c r="I20" s="211"/>
      <c r="J20" s="211"/>
      <c r="K20" s="211"/>
      <c r="L20" s="102"/>
      <c r="M20" s="103"/>
      <c r="N20" s="104" t="e">
        <f t="shared" si="2"/>
        <v>#DIV/0!</v>
      </c>
      <c r="O20" s="105">
        <f t="shared" si="3"/>
        <v>0</v>
      </c>
      <c r="P20" s="106"/>
      <c r="Q20" s="109">
        <f t="shared" si="4"/>
        <v>0</v>
      </c>
      <c r="R20" s="107">
        <f t="shared" si="5"/>
        <v>0</v>
      </c>
      <c r="S20" s="98"/>
      <c r="T20" s="98"/>
      <c r="U20" s="102"/>
      <c r="V20" s="107">
        <f t="shared" si="6"/>
        <v>0</v>
      </c>
      <c r="W20" s="98"/>
    </row>
    <row r="21" spans="1:25" s="13" customFormat="1" ht="60" customHeight="1" x14ac:dyDescent="0.3">
      <c r="A21" s="98"/>
      <c r="B21" s="451"/>
      <c r="C21" s="452"/>
      <c r="D21" s="424"/>
      <c r="E21" s="426"/>
      <c r="F21" s="426"/>
      <c r="G21" s="425"/>
      <c r="H21" s="211"/>
      <c r="I21" s="211"/>
      <c r="J21" s="211"/>
      <c r="K21" s="211"/>
      <c r="L21" s="102"/>
      <c r="M21" s="103"/>
      <c r="N21" s="104" t="e">
        <f t="shared" si="2"/>
        <v>#DIV/0!</v>
      </c>
      <c r="O21" s="105">
        <f t="shared" si="3"/>
        <v>0</v>
      </c>
      <c r="P21" s="106"/>
      <c r="Q21" s="109">
        <f t="shared" si="4"/>
        <v>0</v>
      </c>
      <c r="R21" s="107">
        <f t="shared" si="5"/>
        <v>0</v>
      </c>
      <c r="S21" s="98"/>
      <c r="T21" s="98"/>
      <c r="U21" s="102"/>
      <c r="V21" s="107">
        <f t="shared" si="6"/>
        <v>0</v>
      </c>
      <c r="W21" s="98"/>
    </row>
    <row r="22" spans="1:25" s="13" customFormat="1" ht="60" customHeight="1" x14ac:dyDescent="0.3">
      <c r="A22" s="98"/>
      <c r="B22" s="451"/>
      <c r="C22" s="452"/>
      <c r="D22" s="424"/>
      <c r="E22" s="426"/>
      <c r="F22" s="426"/>
      <c r="G22" s="425"/>
      <c r="H22" s="211"/>
      <c r="I22" s="211"/>
      <c r="J22" s="211"/>
      <c r="K22" s="211"/>
      <c r="L22" s="102"/>
      <c r="M22" s="103"/>
      <c r="N22" s="104" t="e">
        <f t="shared" si="2"/>
        <v>#DIV/0!</v>
      </c>
      <c r="O22" s="105">
        <f t="shared" si="3"/>
        <v>0</v>
      </c>
      <c r="P22" s="106"/>
      <c r="Q22" s="109">
        <f t="shared" si="4"/>
        <v>0</v>
      </c>
      <c r="R22" s="107">
        <f t="shared" si="5"/>
        <v>0</v>
      </c>
      <c r="S22" s="98"/>
      <c r="T22" s="98"/>
      <c r="U22" s="102"/>
      <c r="V22" s="107">
        <f t="shared" si="6"/>
        <v>0</v>
      </c>
      <c r="W22" s="98"/>
    </row>
    <row r="23" spans="1:25" s="13" customFormat="1" ht="60" customHeight="1" x14ac:dyDescent="0.3">
      <c r="A23" s="98"/>
      <c r="B23" s="451"/>
      <c r="C23" s="452"/>
      <c r="D23" s="424"/>
      <c r="E23" s="426"/>
      <c r="F23" s="426"/>
      <c r="G23" s="425"/>
      <c r="H23" s="211"/>
      <c r="I23" s="211"/>
      <c r="J23" s="211"/>
      <c r="K23" s="211"/>
      <c r="L23" s="102"/>
      <c r="M23" s="103"/>
      <c r="N23" s="104" t="e">
        <f t="shared" si="2"/>
        <v>#DIV/0!</v>
      </c>
      <c r="O23" s="105">
        <f t="shared" si="3"/>
        <v>0</v>
      </c>
      <c r="P23" s="106"/>
      <c r="Q23" s="109">
        <f t="shared" si="4"/>
        <v>0</v>
      </c>
      <c r="R23" s="107">
        <f t="shared" si="5"/>
        <v>0</v>
      </c>
      <c r="S23" s="98"/>
      <c r="T23" s="98"/>
      <c r="U23" s="102"/>
      <c r="V23" s="107">
        <f t="shared" si="6"/>
        <v>0</v>
      </c>
      <c r="W23" s="98"/>
    </row>
    <row r="24" spans="1:25" s="13" customFormat="1" ht="60" customHeight="1" x14ac:dyDescent="0.3">
      <c r="A24" s="98"/>
      <c r="B24" s="451"/>
      <c r="C24" s="452"/>
      <c r="D24" s="424"/>
      <c r="E24" s="426"/>
      <c r="F24" s="426"/>
      <c r="G24" s="425"/>
      <c r="H24" s="211"/>
      <c r="I24" s="211"/>
      <c r="J24" s="211"/>
      <c r="K24" s="211"/>
      <c r="L24" s="102"/>
      <c r="M24" s="103"/>
      <c r="N24" s="104" t="e">
        <f t="shared" si="2"/>
        <v>#DIV/0!</v>
      </c>
      <c r="O24" s="105">
        <f t="shared" si="3"/>
        <v>0</v>
      </c>
      <c r="P24" s="106"/>
      <c r="Q24" s="109">
        <f t="shared" si="4"/>
        <v>0</v>
      </c>
      <c r="R24" s="107">
        <f t="shared" si="5"/>
        <v>0</v>
      </c>
      <c r="S24" s="98"/>
      <c r="T24" s="98" t="s">
        <v>274</v>
      </c>
      <c r="U24" s="102"/>
      <c r="V24" s="107">
        <f t="shared" si="6"/>
        <v>0</v>
      </c>
      <c r="W24" s="98"/>
    </row>
    <row r="25" spans="1:25" ht="18.600000000000001" customHeight="1" x14ac:dyDescent="0.3">
      <c r="A25" s="98"/>
      <c r="B25" s="394" t="s">
        <v>255</v>
      </c>
      <c r="C25" s="384"/>
      <c r="D25" s="384"/>
      <c r="E25" s="384"/>
      <c r="F25" s="384"/>
      <c r="G25" s="384"/>
      <c r="H25" s="384"/>
      <c r="I25" s="384"/>
      <c r="J25" s="384"/>
      <c r="K25" s="384"/>
      <c r="L25" s="384"/>
      <c r="M25" s="384"/>
      <c r="N25" s="384"/>
      <c r="O25" s="384"/>
      <c r="P25" s="385"/>
      <c r="Q25" s="101">
        <f>SUM(Q18:Q24)</f>
        <v>0</v>
      </c>
      <c r="R25" s="108">
        <f>SUM(R18:R24)</f>
        <v>0</v>
      </c>
      <c r="S25" s="98"/>
      <c r="T25" s="98">
        <f>R25+Q25</f>
        <v>0</v>
      </c>
      <c r="U25" s="163"/>
      <c r="V25" s="108">
        <f>SUM(V18:V24)</f>
        <v>0</v>
      </c>
      <c r="W25" s="98"/>
      <c r="X25" s="161"/>
    </row>
    <row r="26" spans="1:25" ht="15.75" customHeight="1" x14ac:dyDescent="0.3">
      <c r="A26" s="98"/>
      <c r="B26" s="413" t="s">
        <v>53</v>
      </c>
      <c r="C26" s="414"/>
      <c r="D26" s="414"/>
      <c r="E26" s="414"/>
      <c r="F26" s="414"/>
      <c r="G26" s="414"/>
      <c r="H26" s="414"/>
      <c r="I26" s="414"/>
      <c r="J26" s="414"/>
      <c r="K26" s="414"/>
      <c r="L26" s="414"/>
      <c r="M26" s="414"/>
      <c r="N26" s="414"/>
      <c r="O26" s="414"/>
      <c r="P26" s="414"/>
      <c r="Q26" s="414"/>
      <c r="R26" s="412"/>
      <c r="S26" s="98"/>
      <c r="T26" s="98"/>
      <c r="U26" s="98"/>
      <c r="V26" s="98"/>
      <c r="W26" s="98"/>
    </row>
    <row r="27" spans="1:25" ht="49.5" customHeight="1" x14ac:dyDescent="0.3">
      <c r="A27" s="98"/>
      <c r="B27" s="449" t="s">
        <v>46</v>
      </c>
      <c r="C27" s="462"/>
      <c r="D27" s="449" t="s">
        <v>47</v>
      </c>
      <c r="E27" s="450"/>
      <c r="F27" s="450"/>
      <c r="G27" s="450"/>
      <c r="H27" s="449"/>
      <c r="I27" s="450"/>
      <c r="J27" s="450"/>
      <c r="K27" s="462"/>
      <c r="L27" s="212" t="s">
        <v>48</v>
      </c>
      <c r="M27" s="212" t="s">
        <v>49</v>
      </c>
      <c r="N27" s="212" t="s">
        <v>1</v>
      </c>
      <c r="O27" s="212" t="s">
        <v>76</v>
      </c>
      <c r="P27" s="212" t="s">
        <v>4</v>
      </c>
      <c r="Q27" s="212" t="s">
        <v>36</v>
      </c>
      <c r="R27" s="212" t="s">
        <v>50</v>
      </c>
      <c r="S27" s="98"/>
      <c r="T27" s="98"/>
      <c r="U27" s="98"/>
      <c r="V27" s="98"/>
      <c r="W27" s="98"/>
      <c r="Y27" s="13"/>
    </row>
    <row r="28" spans="1:25" s="13" customFormat="1" ht="60" customHeight="1" x14ac:dyDescent="0.3">
      <c r="A28" s="98"/>
      <c r="B28" s="424"/>
      <c r="C28" s="425"/>
      <c r="D28" s="424"/>
      <c r="E28" s="426"/>
      <c r="F28" s="426"/>
      <c r="G28" s="425"/>
      <c r="H28" s="388"/>
      <c r="I28" s="389"/>
      <c r="J28" s="389"/>
      <c r="K28" s="390"/>
      <c r="L28" s="111"/>
      <c r="M28" s="112"/>
      <c r="N28" s="104" t="e">
        <f t="shared" ref="N28:N29" si="7">L28/$D$8</f>
        <v>#DIV/0!</v>
      </c>
      <c r="O28" s="105">
        <f t="shared" ref="O28:O29" si="8">L28*M28</f>
        <v>0</v>
      </c>
      <c r="P28" s="113"/>
      <c r="Q28" s="109">
        <f t="shared" ref="Q28:Q29" si="9">O28*P28</f>
        <v>0</v>
      </c>
      <c r="R28" s="107">
        <f t="shared" ref="R28:R29" si="10">ROUND(O28,0)</f>
        <v>0</v>
      </c>
      <c r="S28" s="98"/>
      <c r="T28" s="98"/>
      <c r="U28" s="98"/>
      <c r="V28" s="98"/>
      <c r="W28" s="98"/>
    </row>
    <row r="29" spans="1:25" s="13" customFormat="1" ht="60" customHeight="1" x14ac:dyDescent="0.3">
      <c r="A29" s="98"/>
      <c r="B29" s="424"/>
      <c r="C29" s="425"/>
      <c r="D29" s="424"/>
      <c r="E29" s="426"/>
      <c r="F29" s="426"/>
      <c r="G29" s="425"/>
      <c r="H29" s="388"/>
      <c r="I29" s="389"/>
      <c r="J29" s="389"/>
      <c r="K29" s="390"/>
      <c r="L29" s="111"/>
      <c r="M29" s="112"/>
      <c r="N29" s="104" t="e">
        <f t="shared" si="7"/>
        <v>#DIV/0!</v>
      </c>
      <c r="O29" s="105">
        <f t="shared" si="8"/>
        <v>0</v>
      </c>
      <c r="P29" s="113"/>
      <c r="Q29" s="109">
        <f t="shared" si="9"/>
        <v>0</v>
      </c>
      <c r="R29" s="107">
        <f t="shared" si="10"/>
        <v>0</v>
      </c>
      <c r="S29" s="98"/>
      <c r="T29" s="98" t="s">
        <v>274</v>
      </c>
      <c r="U29" s="98"/>
      <c r="V29" s="98"/>
      <c r="W29" s="98"/>
    </row>
    <row r="30" spans="1:25" ht="18.600000000000001" customHeight="1" x14ac:dyDescent="0.3">
      <c r="A30" s="98"/>
      <c r="B30" s="445" t="s">
        <v>86</v>
      </c>
      <c r="C30" s="446"/>
      <c r="D30" s="446"/>
      <c r="E30" s="446"/>
      <c r="F30" s="446"/>
      <c r="G30" s="446"/>
      <c r="H30" s="446"/>
      <c r="I30" s="446"/>
      <c r="J30" s="446"/>
      <c r="K30" s="446"/>
      <c r="L30" s="446"/>
      <c r="M30" s="446"/>
      <c r="N30" s="446"/>
      <c r="O30" s="446"/>
      <c r="P30" s="447"/>
      <c r="Q30" s="110">
        <f>SUM(Q28:Q29)</f>
        <v>0</v>
      </c>
      <c r="R30" s="114">
        <f>SUM(R28:R29)</f>
        <v>0</v>
      </c>
      <c r="S30" s="98"/>
      <c r="T30" s="98">
        <f>R30+Q30</f>
        <v>0</v>
      </c>
      <c r="U30" s="98"/>
      <c r="V30" s="98"/>
      <c r="W30" s="98"/>
      <c r="X30" s="161"/>
    </row>
    <row r="31" spans="1:25" ht="23.25" customHeight="1" x14ac:dyDescent="0.3">
      <c r="A31" s="98"/>
      <c r="B31" s="413" t="s">
        <v>68</v>
      </c>
      <c r="C31" s="414"/>
      <c r="D31" s="414"/>
      <c r="E31" s="414"/>
      <c r="F31" s="414"/>
      <c r="G31" s="414"/>
      <c r="H31" s="414"/>
      <c r="I31" s="414"/>
      <c r="J31" s="414"/>
      <c r="K31" s="414"/>
      <c r="L31" s="414"/>
      <c r="M31" s="414"/>
      <c r="N31" s="414"/>
      <c r="O31" s="414"/>
      <c r="P31" s="414"/>
      <c r="Q31" s="414"/>
      <c r="R31" s="412"/>
      <c r="S31" s="98"/>
      <c r="T31" s="98"/>
      <c r="U31" s="98"/>
      <c r="V31" s="98"/>
      <c r="W31" s="98"/>
    </row>
    <row r="32" spans="1:25" ht="29.25" customHeight="1" x14ac:dyDescent="0.3">
      <c r="A32" s="98"/>
      <c r="B32" s="448" t="s">
        <v>78</v>
      </c>
      <c r="C32" s="448"/>
      <c r="D32" s="449" t="s">
        <v>77</v>
      </c>
      <c r="E32" s="450"/>
      <c r="F32" s="450"/>
      <c r="G32" s="450"/>
      <c r="H32" s="450"/>
      <c r="I32" s="450"/>
      <c r="J32" s="450"/>
      <c r="K32" s="450"/>
      <c r="L32" s="450"/>
      <c r="M32" s="450"/>
      <c r="N32" s="450"/>
      <c r="O32" s="450"/>
      <c r="P32" s="450"/>
      <c r="Q32" s="213"/>
      <c r="R32" s="212" t="s">
        <v>50</v>
      </c>
      <c r="S32" s="98"/>
      <c r="T32" s="98"/>
      <c r="U32" s="98"/>
      <c r="V32" s="163" t="s">
        <v>282</v>
      </c>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210"/>
      <c r="R33" s="117"/>
      <c r="S33" s="98"/>
      <c r="T33" s="98"/>
      <c r="U33" s="98"/>
      <c r="V33" s="324"/>
      <c r="W33" s="98"/>
    </row>
    <row r="34" spans="1:26" s="13" customFormat="1" ht="30" customHeight="1" x14ac:dyDescent="0.3">
      <c r="A34" s="98"/>
      <c r="B34" s="453"/>
      <c r="C34" s="453"/>
      <c r="D34" s="424"/>
      <c r="E34" s="426"/>
      <c r="F34" s="426"/>
      <c r="G34" s="426"/>
      <c r="H34" s="426"/>
      <c r="I34" s="426"/>
      <c r="J34" s="426"/>
      <c r="K34" s="426"/>
      <c r="L34" s="426"/>
      <c r="M34" s="426"/>
      <c r="N34" s="426"/>
      <c r="O34" s="426"/>
      <c r="P34" s="426"/>
      <c r="Q34" s="210"/>
      <c r="R34" s="117"/>
      <c r="S34" s="98"/>
      <c r="T34" s="98"/>
      <c r="U34" s="98"/>
      <c r="V34" s="324"/>
      <c r="W34" s="98"/>
    </row>
    <row r="35" spans="1:26" ht="18.600000000000001" customHeight="1" x14ac:dyDescent="0.3">
      <c r="A35" s="98"/>
      <c r="B35" s="445" t="s">
        <v>56</v>
      </c>
      <c r="C35" s="446"/>
      <c r="D35" s="446"/>
      <c r="E35" s="446"/>
      <c r="F35" s="446"/>
      <c r="G35" s="446"/>
      <c r="H35" s="446"/>
      <c r="I35" s="446"/>
      <c r="J35" s="446"/>
      <c r="K35" s="446"/>
      <c r="L35" s="446"/>
      <c r="M35" s="446"/>
      <c r="N35" s="446"/>
      <c r="O35" s="446"/>
      <c r="P35" s="446"/>
      <c r="Q35" s="447"/>
      <c r="R35" s="114">
        <f>R33+R34</f>
        <v>0</v>
      </c>
      <c r="S35" s="98"/>
      <c r="T35" s="98"/>
      <c r="U35" s="98"/>
      <c r="V35" s="114">
        <f>SUM(V33:V34)</f>
        <v>0</v>
      </c>
      <c r="W35" s="98"/>
    </row>
    <row r="36" spans="1:26" ht="15.75" customHeight="1" x14ac:dyDescent="0.3">
      <c r="A36" s="98"/>
      <c r="B36" s="413" t="s">
        <v>69</v>
      </c>
      <c r="C36" s="414"/>
      <c r="D36" s="414"/>
      <c r="E36" s="414"/>
      <c r="F36" s="414"/>
      <c r="G36" s="414"/>
      <c r="H36" s="414"/>
      <c r="I36" s="414"/>
      <c r="J36" s="414"/>
      <c r="K36" s="414"/>
      <c r="L36" s="414"/>
      <c r="M36" s="414"/>
      <c r="N36" s="414"/>
      <c r="O36" s="414"/>
      <c r="P36" s="414"/>
      <c r="Q36" s="414"/>
      <c r="R36" s="412"/>
      <c r="S36" s="98"/>
      <c r="T36" s="98"/>
      <c r="U36" s="98"/>
      <c r="V36" s="98"/>
      <c r="W36" s="98"/>
    </row>
    <row r="37" spans="1:26" ht="16.5" customHeight="1" x14ac:dyDescent="0.3">
      <c r="A37" s="98"/>
      <c r="B37" s="442"/>
      <c r="C37" s="443"/>
      <c r="D37" s="443" t="s">
        <v>54</v>
      </c>
      <c r="E37" s="443"/>
      <c r="F37" s="443"/>
      <c r="G37" s="443"/>
      <c r="H37" s="443"/>
      <c r="I37" s="443"/>
      <c r="J37" s="443"/>
      <c r="K37" s="443"/>
      <c r="L37" s="443"/>
      <c r="M37" s="443"/>
      <c r="N37" s="443"/>
      <c r="O37" s="443"/>
      <c r="P37" s="443"/>
      <c r="Q37" s="444"/>
      <c r="R37" s="212" t="s">
        <v>55</v>
      </c>
      <c r="S37" s="98"/>
      <c r="T37" s="98"/>
      <c r="U37" s="98"/>
      <c r="V37" s="98"/>
      <c r="W37" s="98"/>
    </row>
    <row r="38" spans="1:26" s="13" customFormat="1" ht="30" customHeight="1" x14ac:dyDescent="0.3">
      <c r="A38" s="98"/>
      <c r="B38" s="435" t="s">
        <v>79</v>
      </c>
      <c r="C38" s="435"/>
      <c r="D38" s="436"/>
      <c r="E38" s="436"/>
      <c r="F38" s="436"/>
      <c r="G38" s="436"/>
      <c r="H38" s="436"/>
      <c r="I38" s="436"/>
      <c r="J38" s="436"/>
      <c r="K38" s="436"/>
      <c r="L38" s="436"/>
      <c r="M38" s="436"/>
      <c r="N38" s="436"/>
      <c r="O38" s="436"/>
      <c r="P38" s="436"/>
      <c r="Q38" s="436"/>
      <c r="R38" s="118">
        <f>ROUND(Q15,0)</f>
        <v>0</v>
      </c>
      <c r="S38" s="98"/>
      <c r="T38" s="98"/>
      <c r="U38" s="98"/>
      <c r="V38" s="98"/>
      <c r="W38" s="98"/>
    </row>
    <row r="39" spans="1:26" s="13" customFormat="1" ht="30" customHeight="1" x14ac:dyDescent="0.3">
      <c r="A39" s="98"/>
      <c r="B39" s="435" t="s">
        <v>80</v>
      </c>
      <c r="C39" s="435"/>
      <c r="D39" s="436"/>
      <c r="E39" s="436"/>
      <c r="F39" s="436"/>
      <c r="G39" s="436"/>
      <c r="H39" s="436"/>
      <c r="I39" s="436"/>
      <c r="J39" s="436"/>
      <c r="K39" s="436"/>
      <c r="L39" s="436"/>
      <c r="M39" s="436"/>
      <c r="N39" s="436"/>
      <c r="O39" s="436"/>
      <c r="P39" s="436"/>
      <c r="Q39" s="436"/>
      <c r="R39" s="118">
        <f>ROUND(Q25,0)</f>
        <v>0</v>
      </c>
      <c r="S39" s="98"/>
      <c r="T39" s="98"/>
      <c r="U39" s="98"/>
      <c r="V39" s="98"/>
      <c r="W39" s="98"/>
    </row>
    <row r="40" spans="1:26" s="13" customFormat="1" ht="30" customHeight="1" x14ac:dyDescent="0.3">
      <c r="A40" s="98"/>
      <c r="B40" s="435" t="s">
        <v>81</v>
      </c>
      <c r="C40" s="435"/>
      <c r="D40" s="436"/>
      <c r="E40" s="436"/>
      <c r="F40" s="436"/>
      <c r="G40" s="436"/>
      <c r="H40" s="436"/>
      <c r="I40" s="436"/>
      <c r="J40" s="436"/>
      <c r="K40" s="436"/>
      <c r="L40" s="436"/>
      <c r="M40" s="436"/>
      <c r="N40" s="436"/>
      <c r="O40" s="436"/>
      <c r="P40" s="436"/>
      <c r="Q40" s="436"/>
      <c r="R40" s="118">
        <f>ROUND(Q30,0)</f>
        <v>0</v>
      </c>
      <c r="S40" s="98"/>
      <c r="T40" s="98"/>
      <c r="U40" s="98"/>
      <c r="V40" s="98"/>
      <c r="W40" s="98"/>
    </row>
    <row r="41" spans="1:26" ht="18.600000000000001" customHeight="1" x14ac:dyDescent="0.3">
      <c r="A41" s="98"/>
      <c r="B41" s="394" t="s">
        <v>60</v>
      </c>
      <c r="C41" s="384"/>
      <c r="D41" s="384"/>
      <c r="E41" s="384"/>
      <c r="F41" s="384"/>
      <c r="G41" s="384"/>
      <c r="H41" s="384"/>
      <c r="I41" s="384"/>
      <c r="J41" s="384"/>
      <c r="K41" s="384"/>
      <c r="L41" s="384"/>
      <c r="M41" s="384"/>
      <c r="N41" s="384"/>
      <c r="O41" s="384"/>
      <c r="P41" s="384"/>
      <c r="Q41" s="385"/>
      <c r="R41" s="119">
        <f>SUM(R38:R40)</f>
        <v>0</v>
      </c>
      <c r="S41" s="98"/>
      <c r="T41" s="98"/>
      <c r="U41" s="98"/>
      <c r="V41" s="98"/>
      <c r="W41" s="98"/>
    </row>
    <row r="42" spans="1:26" ht="15.75" customHeight="1" x14ac:dyDescent="0.3">
      <c r="A42" s="98"/>
      <c r="B42" s="430" t="s">
        <v>70</v>
      </c>
      <c r="C42" s="431"/>
      <c r="D42" s="431"/>
      <c r="E42" s="431"/>
      <c r="F42" s="431"/>
      <c r="G42" s="431"/>
      <c r="H42" s="431"/>
      <c r="I42" s="431"/>
      <c r="J42" s="431"/>
      <c r="K42" s="431"/>
      <c r="L42" s="431"/>
      <c r="M42" s="431"/>
      <c r="N42" s="431"/>
      <c r="O42" s="431"/>
      <c r="P42" s="431"/>
      <c r="Q42" s="431"/>
      <c r="R42" s="432"/>
      <c r="S42" s="98"/>
      <c r="T42" s="98"/>
      <c r="U42" s="98"/>
      <c r="V42" s="98"/>
      <c r="W42" s="98"/>
    </row>
    <row r="43" spans="1:26" ht="49.5" customHeight="1" x14ac:dyDescent="0.3">
      <c r="A43" s="98"/>
      <c r="B43" s="437" t="s">
        <v>263</v>
      </c>
      <c r="C43" s="438"/>
      <c r="D43" s="439" t="s">
        <v>264</v>
      </c>
      <c r="E43" s="440"/>
      <c r="F43" s="440" t="s">
        <v>122</v>
      </c>
      <c r="G43" s="440"/>
      <c r="H43" s="440"/>
      <c r="I43" s="440"/>
      <c r="J43" s="440"/>
      <c r="K43" s="440"/>
      <c r="L43" s="440"/>
      <c r="M43" s="441"/>
      <c r="N43" s="143" t="s">
        <v>58</v>
      </c>
      <c r="O43" s="144"/>
      <c r="P43" s="120" t="s">
        <v>59</v>
      </c>
      <c r="Q43" s="121"/>
      <c r="R43" s="99" t="s">
        <v>50</v>
      </c>
      <c r="S43" s="98"/>
      <c r="T43" s="98"/>
      <c r="U43" s="98"/>
      <c r="V43" s="163" t="s">
        <v>281</v>
      </c>
      <c r="W43" s="98"/>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ROUND(N44*P44,0)</f>
        <v>0</v>
      </c>
      <c r="S44" s="98"/>
      <c r="T44" s="156">
        <f>IF(B44="Sub Grantee",R44,0)</f>
        <v>0</v>
      </c>
      <c r="U44" s="98"/>
      <c r="V44" s="324"/>
      <c r="W44" s="98"/>
      <c r="Y44" s="156">
        <f t="shared" ref="Y44:Z47" si="11">IF(A44="Sub Grantee",C44,0)</f>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ref="R45:R47" si="12">ROUND(N45*P45,0)</f>
        <v>0</v>
      </c>
      <c r="S45" s="98"/>
      <c r="T45" s="156">
        <f t="shared" ref="T45:T47" si="13">IF(B45="Sub Grantee",R45,0)</f>
        <v>0</v>
      </c>
      <c r="U45" s="98"/>
      <c r="V45" s="324">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324">
        <v>0</v>
      </c>
      <c r="W46" s="98"/>
      <c r="Y46" s="156">
        <f t="shared" si="11"/>
        <v>0</v>
      </c>
      <c r="Z46" s="156">
        <f t="shared" si="11"/>
        <v>0</v>
      </c>
    </row>
    <row r="47" spans="1:26" ht="39.950000000000003" customHeight="1" x14ac:dyDescent="0.3">
      <c r="A47" s="98"/>
      <c r="B47" s="433"/>
      <c r="C47" s="433"/>
      <c r="D47" s="434"/>
      <c r="E47" s="434"/>
      <c r="F47" s="434"/>
      <c r="G47" s="434"/>
      <c r="H47" s="434"/>
      <c r="I47" s="434"/>
      <c r="J47" s="434"/>
      <c r="K47" s="434"/>
      <c r="L47" s="434"/>
      <c r="M47" s="434"/>
      <c r="N47" s="141"/>
      <c r="O47" s="142"/>
      <c r="P47" s="162"/>
      <c r="Q47" s="115"/>
      <c r="R47" s="122">
        <f t="shared" si="12"/>
        <v>0</v>
      </c>
      <c r="S47" s="98"/>
      <c r="T47" s="156">
        <f t="shared" si="13"/>
        <v>0</v>
      </c>
      <c r="U47" s="98"/>
      <c r="V47" s="324">
        <v>0</v>
      </c>
      <c r="W47" s="98"/>
      <c r="Y47" s="156">
        <f t="shared" si="11"/>
        <v>0</v>
      </c>
      <c r="Z47" s="156">
        <f t="shared" si="11"/>
        <v>0</v>
      </c>
    </row>
    <row r="48" spans="1:26" ht="18.600000000000001" customHeight="1" x14ac:dyDescent="0.3">
      <c r="A48" s="98"/>
      <c r="B48" s="427" t="s">
        <v>62</v>
      </c>
      <c r="C48" s="428"/>
      <c r="D48" s="428"/>
      <c r="E48" s="428"/>
      <c r="F48" s="428"/>
      <c r="G48" s="428"/>
      <c r="H48" s="428"/>
      <c r="I48" s="428"/>
      <c r="J48" s="428"/>
      <c r="K48" s="428"/>
      <c r="L48" s="428"/>
      <c r="M48" s="428"/>
      <c r="N48" s="428"/>
      <c r="O48" s="428"/>
      <c r="P48" s="428"/>
      <c r="Q48" s="429"/>
      <c r="R48" s="122">
        <f>SUM(R44:R47)</f>
        <v>0</v>
      </c>
      <c r="S48" s="98"/>
      <c r="T48" s="156">
        <f>SUM(T44:T47)</f>
        <v>0</v>
      </c>
      <c r="U48" s="98"/>
      <c r="V48" s="114">
        <f>SUM(V44:V47)</f>
        <v>0</v>
      </c>
      <c r="W48" s="98"/>
    </row>
    <row r="49" spans="1:23" ht="15.75" customHeight="1" x14ac:dyDescent="0.3">
      <c r="A49" s="98"/>
      <c r="B49" s="430" t="s">
        <v>71</v>
      </c>
      <c r="C49" s="431"/>
      <c r="D49" s="431"/>
      <c r="E49" s="431"/>
      <c r="F49" s="431"/>
      <c r="G49" s="431"/>
      <c r="H49" s="431"/>
      <c r="I49" s="431"/>
      <c r="J49" s="431"/>
      <c r="K49" s="431"/>
      <c r="L49" s="431"/>
      <c r="M49" s="431"/>
      <c r="N49" s="431"/>
      <c r="O49" s="431"/>
      <c r="P49" s="431"/>
      <c r="Q49" s="431"/>
      <c r="R49" s="432"/>
      <c r="S49" s="98"/>
      <c r="T49" s="98"/>
      <c r="U49" s="98"/>
      <c r="V49" s="218"/>
      <c r="W49" s="98"/>
    </row>
    <row r="50" spans="1:23" ht="49.5" customHeight="1" x14ac:dyDescent="0.3">
      <c r="A50" s="98"/>
      <c r="B50" s="388" t="s">
        <v>57</v>
      </c>
      <c r="C50" s="390"/>
      <c r="D50" s="388" t="s">
        <v>61</v>
      </c>
      <c r="E50" s="389"/>
      <c r="F50" s="389"/>
      <c r="G50" s="389"/>
      <c r="H50" s="389"/>
      <c r="I50" s="389"/>
      <c r="J50" s="389"/>
      <c r="K50" s="389"/>
      <c r="L50" s="389"/>
      <c r="M50" s="389"/>
      <c r="N50" s="389"/>
      <c r="O50" s="389"/>
      <c r="P50" s="389"/>
      <c r="Q50" s="390"/>
      <c r="R50" s="212" t="s">
        <v>50</v>
      </c>
      <c r="S50" s="98"/>
      <c r="T50" s="98"/>
      <c r="U50" s="98"/>
      <c r="V50" s="163" t="s">
        <v>280</v>
      </c>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166"/>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166"/>
      <c r="W52" s="98"/>
    </row>
    <row r="53" spans="1:23" ht="50.1" customHeight="1" x14ac:dyDescent="0.3">
      <c r="A53" s="98"/>
      <c r="B53" s="424"/>
      <c r="C53" s="425"/>
      <c r="D53" s="424"/>
      <c r="E53" s="426"/>
      <c r="F53" s="426"/>
      <c r="G53" s="426"/>
      <c r="H53" s="426"/>
      <c r="I53" s="426"/>
      <c r="J53" s="426"/>
      <c r="K53" s="426"/>
      <c r="L53" s="426"/>
      <c r="M53" s="426"/>
      <c r="N53" s="426"/>
      <c r="O53" s="426"/>
      <c r="P53" s="426"/>
      <c r="Q53" s="425"/>
      <c r="R53" s="123"/>
      <c r="S53" s="98"/>
      <c r="T53" s="98"/>
      <c r="U53" s="98"/>
      <c r="V53" s="166"/>
      <c r="W53" s="98"/>
    </row>
    <row r="54" spans="1:23" ht="18" customHeight="1" x14ac:dyDescent="0.3">
      <c r="A54" s="98"/>
      <c r="B54" s="394" t="s">
        <v>64</v>
      </c>
      <c r="C54" s="384"/>
      <c r="D54" s="384"/>
      <c r="E54" s="384"/>
      <c r="F54" s="384"/>
      <c r="G54" s="384"/>
      <c r="H54" s="384"/>
      <c r="I54" s="384"/>
      <c r="J54" s="384"/>
      <c r="K54" s="384"/>
      <c r="L54" s="384"/>
      <c r="M54" s="384"/>
      <c r="N54" s="384"/>
      <c r="O54" s="384"/>
      <c r="P54" s="384"/>
      <c r="Q54" s="385"/>
      <c r="R54" s="108">
        <f>SUM(R51:R53)</f>
        <v>0</v>
      </c>
      <c r="S54" s="98"/>
      <c r="T54" s="98"/>
      <c r="U54" s="98"/>
      <c r="V54" s="114">
        <f>SUM(V51:V53)</f>
        <v>0</v>
      </c>
      <c r="W54" s="98"/>
    </row>
    <row r="55" spans="1:23" ht="15.75" customHeight="1" x14ac:dyDescent="0.3">
      <c r="A55" s="98"/>
      <c r="B55" s="413" t="s">
        <v>72</v>
      </c>
      <c r="C55" s="414"/>
      <c r="D55" s="414"/>
      <c r="E55" s="414"/>
      <c r="F55" s="414"/>
      <c r="G55" s="414"/>
      <c r="H55" s="414"/>
      <c r="I55" s="414"/>
      <c r="J55" s="414"/>
      <c r="K55" s="414"/>
      <c r="L55" s="414"/>
      <c r="M55" s="414"/>
      <c r="N55" s="414"/>
      <c r="O55" s="414"/>
      <c r="P55" s="414"/>
      <c r="Q55" s="414"/>
      <c r="R55" s="412"/>
      <c r="S55" s="98"/>
      <c r="T55" s="98"/>
      <c r="U55" s="98"/>
      <c r="V55" s="98"/>
      <c r="W55" s="98"/>
    </row>
    <row r="56" spans="1:23" s="13" customFormat="1" ht="33.75" customHeight="1" x14ac:dyDescent="0.3">
      <c r="A56" s="98"/>
      <c r="B56" s="420" t="s">
        <v>267</v>
      </c>
      <c r="C56" s="420"/>
      <c r="D56" s="420" t="s">
        <v>265</v>
      </c>
      <c r="E56" s="420"/>
      <c r="F56" s="421" t="s">
        <v>266</v>
      </c>
      <c r="G56" s="422"/>
      <c r="H56" s="422"/>
      <c r="I56" s="422"/>
      <c r="J56" s="422"/>
      <c r="K56" s="422"/>
      <c r="L56" s="422"/>
      <c r="M56" s="423"/>
      <c r="N56" s="157" t="s">
        <v>63</v>
      </c>
      <c r="O56" s="124"/>
      <c r="P56" s="157" t="s">
        <v>142</v>
      </c>
      <c r="Q56" s="157" t="s">
        <v>59</v>
      </c>
      <c r="R56" s="158" t="s">
        <v>55</v>
      </c>
      <c r="S56" s="98"/>
      <c r="T56" s="98"/>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2"/>
      <c r="Q57" s="159"/>
      <c r="R57" s="122">
        <f t="shared" ref="R57:R59" si="14">ROUND(N57*P57,0)</f>
        <v>0</v>
      </c>
      <c r="S57" s="98"/>
      <c r="T57" s="156">
        <f>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3"/>
      <c r="Q58" s="159"/>
      <c r="R58" s="122">
        <f t="shared" si="14"/>
        <v>0</v>
      </c>
      <c r="S58" s="98"/>
      <c r="T58" s="156">
        <f t="shared" ref="T58:T59" si="15">IF(B58="Yes",R58,0)</f>
        <v>0</v>
      </c>
      <c r="U58" s="98"/>
      <c r="V58" s="98"/>
      <c r="W58" s="98"/>
    </row>
    <row r="59" spans="1:23" s="13" customFormat="1" ht="33.75" customHeight="1" x14ac:dyDescent="0.3">
      <c r="A59" s="98"/>
      <c r="B59" s="419"/>
      <c r="C59" s="419"/>
      <c r="D59" s="419"/>
      <c r="E59" s="419"/>
      <c r="F59" s="419"/>
      <c r="G59" s="419"/>
      <c r="H59" s="419"/>
      <c r="I59" s="419"/>
      <c r="J59" s="419"/>
      <c r="K59" s="419"/>
      <c r="L59" s="419"/>
      <c r="M59" s="419"/>
      <c r="N59" s="321"/>
      <c r="O59" s="241"/>
      <c r="P59" s="322"/>
      <c r="Q59" s="159"/>
      <c r="R59" s="122">
        <f t="shared" si="14"/>
        <v>0</v>
      </c>
      <c r="S59" s="98"/>
      <c r="T59" s="156">
        <f t="shared" si="15"/>
        <v>0</v>
      </c>
      <c r="U59" s="98"/>
      <c r="V59" s="98"/>
      <c r="W59" s="98"/>
    </row>
    <row r="60" spans="1:23" ht="18" customHeight="1" x14ac:dyDescent="0.3">
      <c r="A60" s="98"/>
      <c r="B60" s="394" t="s">
        <v>66</v>
      </c>
      <c r="C60" s="384"/>
      <c r="D60" s="384"/>
      <c r="E60" s="384"/>
      <c r="F60" s="384"/>
      <c r="G60" s="384"/>
      <c r="H60" s="384"/>
      <c r="I60" s="384"/>
      <c r="J60" s="384"/>
      <c r="K60" s="384"/>
      <c r="L60" s="384"/>
      <c r="M60" s="384"/>
      <c r="N60" s="384"/>
      <c r="O60" s="384"/>
      <c r="P60" s="385"/>
      <c r="Q60" s="116"/>
      <c r="R60" s="108">
        <f>SUM(R57:R59)</f>
        <v>0</v>
      </c>
      <c r="S60" s="98"/>
      <c r="T60" s="135">
        <f>SUM(T57:T59)</f>
        <v>0</v>
      </c>
      <c r="U60" s="98"/>
      <c r="V60" s="98"/>
      <c r="W60" s="98"/>
    </row>
    <row r="61" spans="1:23" ht="15.75" customHeight="1" x14ac:dyDescent="0.3">
      <c r="A61" s="98"/>
      <c r="B61" s="413" t="s">
        <v>73</v>
      </c>
      <c r="C61" s="414"/>
      <c r="D61" s="414"/>
      <c r="E61" s="414"/>
      <c r="F61" s="414"/>
      <c r="G61" s="414"/>
      <c r="H61" s="414"/>
      <c r="I61" s="414"/>
      <c r="J61" s="414"/>
      <c r="K61" s="414"/>
      <c r="L61" s="414"/>
      <c r="M61" s="414"/>
      <c r="N61" s="414"/>
      <c r="O61" s="414"/>
      <c r="P61" s="414"/>
      <c r="Q61" s="414"/>
      <c r="R61" s="412"/>
      <c r="S61" s="98"/>
      <c r="T61" s="98"/>
      <c r="U61" s="98"/>
      <c r="V61" s="218"/>
      <c r="W61" s="98"/>
    </row>
    <row r="62" spans="1:23" ht="27.75" customHeight="1" x14ac:dyDescent="0.3">
      <c r="A62" s="98"/>
      <c r="B62" s="415" t="s">
        <v>82</v>
      </c>
      <c r="C62" s="415"/>
      <c r="D62" s="416" t="s">
        <v>65</v>
      </c>
      <c r="E62" s="417"/>
      <c r="F62" s="417"/>
      <c r="G62" s="417"/>
      <c r="H62" s="417"/>
      <c r="I62" s="417"/>
      <c r="J62" s="417"/>
      <c r="K62" s="417"/>
      <c r="L62" s="417"/>
      <c r="M62" s="417"/>
      <c r="N62" s="417"/>
      <c r="O62" s="417"/>
      <c r="P62" s="417"/>
      <c r="Q62" s="418"/>
      <c r="R62" s="212" t="s">
        <v>50</v>
      </c>
      <c r="S62" s="98"/>
      <c r="T62" s="98"/>
      <c r="U62" s="98"/>
      <c r="V62" s="163" t="s">
        <v>279</v>
      </c>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166"/>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166">
        <v>0</v>
      </c>
      <c r="W64" s="98"/>
    </row>
    <row r="65" spans="1:23" ht="39.950000000000003" customHeight="1" x14ac:dyDescent="0.3">
      <c r="A65" s="98"/>
      <c r="B65" s="409"/>
      <c r="C65" s="410"/>
      <c r="D65" s="409"/>
      <c r="E65" s="411"/>
      <c r="F65" s="411"/>
      <c r="G65" s="411"/>
      <c r="H65" s="411"/>
      <c r="I65" s="411"/>
      <c r="J65" s="411"/>
      <c r="K65" s="411"/>
      <c r="L65" s="411"/>
      <c r="M65" s="411"/>
      <c r="N65" s="411"/>
      <c r="O65" s="411"/>
      <c r="P65" s="411"/>
      <c r="Q65" s="410"/>
      <c r="R65" s="123"/>
      <c r="S65" s="98"/>
      <c r="T65" s="98"/>
      <c r="U65" s="98"/>
      <c r="V65" s="166">
        <v>0</v>
      </c>
      <c r="W65" s="98"/>
    </row>
    <row r="66" spans="1:23" ht="19.350000000000001" customHeight="1" x14ac:dyDescent="0.3">
      <c r="A66" s="98"/>
      <c r="B66" s="394" t="s">
        <v>83</v>
      </c>
      <c r="C66" s="384"/>
      <c r="D66" s="384"/>
      <c r="E66" s="384"/>
      <c r="F66" s="384"/>
      <c r="G66" s="384"/>
      <c r="H66" s="384"/>
      <c r="I66" s="384"/>
      <c r="J66" s="384"/>
      <c r="K66" s="384"/>
      <c r="L66" s="384"/>
      <c r="M66" s="384"/>
      <c r="N66" s="384"/>
      <c r="O66" s="384"/>
      <c r="P66" s="384"/>
      <c r="Q66" s="385"/>
      <c r="R66" s="108">
        <f>SUM(R63:R65)</f>
        <v>0</v>
      </c>
      <c r="S66" s="98"/>
      <c r="T66" s="98"/>
      <c r="U66" s="98"/>
      <c r="V66" s="114">
        <f>SUM(V63:V65)</f>
        <v>0</v>
      </c>
      <c r="W66" s="98"/>
    </row>
    <row r="67" spans="1:23" ht="15.75" customHeight="1" x14ac:dyDescent="0.3">
      <c r="A67" s="98"/>
      <c r="B67" s="386" t="s">
        <v>74</v>
      </c>
      <c r="C67" s="387"/>
      <c r="D67" s="387"/>
      <c r="E67" s="387"/>
      <c r="F67" s="387"/>
      <c r="G67" s="387"/>
      <c r="H67" s="387"/>
      <c r="I67" s="387"/>
      <c r="J67" s="387"/>
      <c r="K67" s="387"/>
      <c r="L67" s="387"/>
      <c r="M67" s="387"/>
      <c r="N67" s="387"/>
      <c r="O67" s="387"/>
      <c r="P67" s="387"/>
      <c r="Q67" s="387"/>
      <c r="R67" s="412"/>
      <c r="S67" s="98"/>
      <c r="T67" s="98"/>
      <c r="U67" s="98"/>
      <c r="V67" s="98"/>
      <c r="W67" s="98"/>
    </row>
    <row r="68" spans="1:23" ht="15.75" customHeight="1" x14ac:dyDescent="0.3">
      <c r="A68" s="98"/>
      <c r="B68" s="525"/>
      <c r="C68" s="526"/>
      <c r="D68" s="526"/>
      <c r="E68" s="526"/>
      <c r="F68" s="526"/>
      <c r="G68" s="526"/>
      <c r="H68" s="526"/>
      <c r="I68" s="407" t="s">
        <v>138</v>
      </c>
      <c r="J68" s="407"/>
      <c r="K68" s="407"/>
      <c r="L68" s="407"/>
      <c r="M68" s="407"/>
      <c r="N68" s="527"/>
      <c r="O68" s="527"/>
      <c r="P68" s="527"/>
      <c r="Q68" s="125"/>
      <c r="R68" s="126"/>
      <c r="S68" s="98"/>
      <c r="T68" s="98"/>
      <c r="U68" s="98"/>
      <c r="V68" s="98"/>
      <c r="W68" s="98"/>
    </row>
    <row r="69" spans="1:23" ht="15.75" hidden="1" customHeight="1" x14ac:dyDescent="0.3">
      <c r="A69" s="98"/>
      <c r="B69" s="522"/>
      <c r="C69" s="403"/>
      <c r="D69" s="403"/>
      <c r="E69" s="403"/>
      <c r="F69" s="403"/>
      <c r="G69" s="403"/>
      <c r="H69" s="403"/>
      <c r="I69" s="407" t="s">
        <v>137</v>
      </c>
      <c r="J69" s="407"/>
      <c r="K69" s="407"/>
      <c r="L69" s="407"/>
      <c r="M69" s="407"/>
      <c r="N69" s="408">
        <f>R66+R60+R54+R48+R41+R35+R30+R25+R15</f>
        <v>0</v>
      </c>
      <c r="O69" s="408"/>
      <c r="P69" s="408"/>
      <c r="Q69" s="127"/>
      <c r="R69" s="128"/>
      <c r="S69" s="98"/>
      <c r="T69" s="98"/>
      <c r="U69" s="98"/>
      <c r="V69" s="98"/>
      <c r="W69" s="98"/>
    </row>
    <row r="70" spans="1:23" ht="15.75" hidden="1" customHeight="1" x14ac:dyDescent="0.3">
      <c r="A70" s="98"/>
      <c r="B70" s="522" t="s">
        <v>139</v>
      </c>
      <c r="C70" s="403"/>
      <c r="D70" s="403"/>
      <c r="E70" s="403"/>
      <c r="F70" s="403"/>
      <c r="G70" s="403"/>
      <c r="H70" s="403"/>
      <c r="I70" s="208"/>
      <c r="J70" s="208"/>
      <c r="K70" s="208"/>
      <c r="L70" s="208"/>
      <c r="M70" s="208"/>
      <c r="N70" s="523">
        <f>(N68+1)*N69</f>
        <v>0</v>
      </c>
      <c r="O70" s="408"/>
      <c r="P70" s="408"/>
      <c r="Q70" s="127"/>
      <c r="R70" s="128"/>
      <c r="S70" s="98"/>
      <c r="T70" s="98"/>
      <c r="U70" s="98"/>
      <c r="V70" s="98"/>
      <c r="W70" s="98"/>
    </row>
    <row r="71" spans="1:23" ht="15.75" customHeight="1" x14ac:dyDescent="0.3">
      <c r="A71" s="98"/>
      <c r="B71" s="522"/>
      <c r="C71" s="403"/>
      <c r="D71" s="403"/>
      <c r="E71" s="403"/>
      <c r="F71" s="403"/>
      <c r="G71" s="403"/>
      <c r="H71" s="403"/>
      <c r="I71" s="407" t="s">
        <v>136</v>
      </c>
      <c r="J71" s="407"/>
      <c r="K71" s="407"/>
      <c r="L71" s="407"/>
      <c r="M71" s="407"/>
      <c r="N71" s="408">
        <f>'Indirect Cost Calculator'!D13</f>
        <v>0</v>
      </c>
      <c r="O71" s="408"/>
      <c r="P71" s="408"/>
      <c r="Q71" s="127"/>
      <c r="R71" s="129"/>
      <c r="S71" s="98"/>
      <c r="T71" s="98"/>
      <c r="U71" s="98"/>
      <c r="V71" s="98"/>
      <c r="W71" s="98"/>
    </row>
    <row r="72" spans="1:23" ht="16.5" customHeight="1" x14ac:dyDescent="0.3">
      <c r="A72" s="98"/>
      <c r="B72" s="207"/>
      <c r="C72" s="403"/>
      <c r="D72" s="403"/>
      <c r="E72" s="403"/>
      <c r="F72" s="403"/>
      <c r="G72" s="403"/>
      <c r="H72" s="403"/>
      <c r="I72" s="403"/>
      <c r="J72" s="403"/>
      <c r="K72" s="403"/>
      <c r="L72" s="403"/>
      <c r="M72" s="403"/>
      <c r="N72" s="403"/>
      <c r="O72" s="403"/>
      <c r="P72" s="403"/>
      <c r="Q72" s="524"/>
      <c r="R72" s="212" t="s">
        <v>55</v>
      </c>
      <c r="S72" s="98"/>
      <c r="T72" s="98"/>
      <c r="U72" s="98"/>
      <c r="V72" s="98"/>
      <c r="W72" s="98"/>
    </row>
    <row r="73" spans="1:23" x14ac:dyDescent="0.3">
      <c r="A73" s="98"/>
      <c r="B73" s="130"/>
      <c r="C73" s="519"/>
      <c r="D73" s="519"/>
      <c r="E73" s="519"/>
      <c r="F73" s="206"/>
      <c r="G73" s="206"/>
      <c r="H73" s="206"/>
      <c r="I73" s="520" t="s">
        <v>420</v>
      </c>
      <c r="J73" s="520"/>
      <c r="K73" s="520"/>
      <c r="L73" s="520"/>
      <c r="M73" s="520"/>
      <c r="N73" s="520"/>
      <c r="O73" s="520"/>
      <c r="P73" s="520"/>
      <c r="Q73" s="521"/>
      <c r="R73" s="131"/>
      <c r="S73" s="98"/>
      <c r="T73" s="98"/>
      <c r="U73" s="98"/>
      <c r="V73" s="98"/>
      <c r="W73" s="98"/>
    </row>
    <row r="74" spans="1:23" ht="15.75" customHeight="1" x14ac:dyDescent="0.3">
      <c r="A74" s="98"/>
      <c r="B74" s="386" t="s">
        <v>75</v>
      </c>
      <c r="C74" s="387"/>
      <c r="D74" s="387"/>
      <c r="E74" s="387"/>
      <c r="F74" s="387"/>
      <c r="G74" s="387"/>
      <c r="H74" s="387"/>
      <c r="I74" s="387"/>
      <c r="J74" s="387"/>
      <c r="K74" s="387"/>
      <c r="L74" s="387"/>
      <c r="M74" s="387"/>
      <c r="N74" s="387"/>
      <c r="O74" s="387"/>
      <c r="P74" s="387"/>
      <c r="Q74" s="387"/>
      <c r="R74" s="209"/>
      <c r="S74" s="98"/>
      <c r="T74" s="98"/>
      <c r="U74" s="98"/>
      <c r="V74" s="326"/>
      <c r="W74" s="98"/>
    </row>
    <row r="75" spans="1:23" ht="15.6" customHeight="1" x14ac:dyDescent="0.3">
      <c r="A75" s="98"/>
      <c r="B75" s="388" t="s">
        <v>84</v>
      </c>
      <c r="C75" s="389"/>
      <c r="D75" s="389"/>
      <c r="E75" s="389"/>
      <c r="F75" s="389"/>
      <c r="G75" s="389"/>
      <c r="H75" s="389"/>
      <c r="I75" s="389"/>
      <c r="J75" s="389"/>
      <c r="K75" s="389"/>
      <c r="L75" s="389"/>
      <c r="M75" s="389"/>
      <c r="N75" s="389"/>
      <c r="O75" s="389"/>
      <c r="P75" s="389"/>
      <c r="Q75" s="390"/>
      <c r="R75" s="213" t="s">
        <v>55</v>
      </c>
      <c r="S75" s="98"/>
      <c r="T75" s="98"/>
      <c r="U75" s="98"/>
      <c r="V75" s="163" t="s">
        <v>422</v>
      </c>
      <c r="W75" s="98"/>
    </row>
    <row r="76" spans="1:23" ht="30" customHeight="1" x14ac:dyDescent="0.3">
      <c r="A76" s="98"/>
      <c r="B76" s="391"/>
      <c r="C76" s="392"/>
      <c r="D76" s="392"/>
      <c r="E76" s="392"/>
      <c r="F76" s="392"/>
      <c r="G76" s="392"/>
      <c r="H76" s="392"/>
      <c r="I76" s="392"/>
      <c r="J76" s="392"/>
      <c r="K76" s="392"/>
      <c r="L76" s="392"/>
      <c r="M76" s="392"/>
      <c r="N76" s="392"/>
      <c r="O76" s="392"/>
      <c r="P76" s="392"/>
      <c r="Q76" s="393"/>
      <c r="R76" s="133"/>
      <c r="S76" s="98"/>
      <c r="T76" s="98"/>
      <c r="U76" s="98"/>
      <c r="V76" s="324"/>
      <c r="W76" s="98"/>
    </row>
    <row r="77" spans="1:23" ht="18.600000000000001" customHeight="1" x14ac:dyDescent="0.3">
      <c r="A77" s="98"/>
      <c r="B77" s="394" t="s">
        <v>85</v>
      </c>
      <c r="C77" s="384"/>
      <c r="D77" s="384"/>
      <c r="E77" s="384"/>
      <c r="F77" s="384"/>
      <c r="G77" s="384"/>
      <c r="H77" s="384"/>
      <c r="I77" s="384"/>
      <c r="J77" s="384"/>
      <c r="K77" s="384"/>
      <c r="L77" s="384"/>
      <c r="M77" s="384"/>
      <c r="N77" s="384"/>
      <c r="O77" s="384"/>
      <c r="P77" s="384"/>
      <c r="Q77" s="385"/>
      <c r="R77" s="132">
        <f>SUM(R76:R76)</f>
        <v>0</v>
      </c>
      <c r="S77" s="98"/>
      <c r="T77" s="98"/>
      <c r="U77" s="98"/>
      <c r="V77" s="114">
        <f>SUM(V74:V76)</f>
        <v>0</v>
      </c>
      <c r="W77" s="98"/>
    </row>
    <row r="78" spans="1:23" ht="34.5" customHeight="1" x14ac:dyDescent="0.3">
      <c r="A78" s="98"/>
      <c r="B78" s="380" t="s">
        <v>67</v>
      </c>
      <c r="C78" s="381"/>
      <c r="D78" s="381"/>
      <c r="E78" s="381"/>
      <c r="F78" s="381"/>
      <c r="G78" s="381"/>
      <c r="H78" s="381"/>
      <c r="I78" s="381"/>
      <c r="J78" s="381"/>
      <c r="K78" s="381"/>
      <c r="L78" s="381"/>
      <c r="M78" s="381"/>
      <c r="N78" s="381"/>
      <c r="O78" s="381"/>
      <c r="P78" s="381"/>
      <c r="Q78" s="382"/>
      <c r="R78" s="134">
        <f>SUM(R77+R73+R66+R60+R54+R48+R41+R35+R30+R25+R15)</f>
        <v>0</v>
      </c>
      <c r="S78" s="98"/>
      <c r="T78" s="76"/>
      <c r="U78" s="167" t="s">
        <v>278</v>
      </c>
      <c r="V78" s="168">
        <f>V25+V35+V48+V54+V66+V77</f>
        <v>0</v>
      </c>
      <c r="W78" s="98"/>
    </row>
    <row r="79" spans="1:23" ht="34.5" customHeight="1" x14ac:dyDescent="0.3">
      <c r="A79" s="98"/>
      <c r="B79" s="98"/>
      <c r="C79" s="98"/>
      <c r="D79" s="98"/>
      <c r="E79" s="98"/>
      <c r="F79" s="98"/>
      <c r="G79" s="98"/>
      <c r="H79" s="98"/>
      <c r="I79" s="98"/>
      <c r="J79" s="98"/>
      <c r="K79" s="98"/>
      <c r="L79" s="98"/>
      <c r="M79" s="98"/>
      <c r="N79" s="98"/>
      <c r="O79" s="98"/>
      <c r="P79" s="98"/>
      <c r="Q79" s="98"/>
      <c r="R79" s="98"/>
      <c r="S79" s="98"/>
      <c r="T79" s="76" t="s">
        <v>141</v>
      </c>
      <c r="U79" s="98"/>
      <c r="V79" s="98"/>
      <c r="W79" s="98"/>
    </row>
    <row r="80" spans="1:23" x14ac:dyDescent="0.3">
      <c r="A80" s="98"/>
      <c r="B80" s="98"/>
      <c r="C80" s="98"/>
      <c r="D80" s="98"/>
      <c r="E80" s="98"/>
      <c r="F80" s="98"/>
      <c r="G80" s="98"/>
      <c r="H80" s="98"/>
      <c r="I80" s="98"/>
      <c r="J80" s="98"/>
      <c r="K80" s="98"/>
      <c r="L80" s="98"/>
      <c r="M80" s="98"/>
      <c r="N80" s="98"/>
      <c r="O80" s="98"/>
      <c r="P80" s="98"/>
      <c r="Q80" s="98"/>
      <c r="R80" s="98"/>
      <c r="S80" s="98"/>
      <c r="T80" s="98"/>
      <c r="U80" s="98"/>
      <c r="V80" s="98"/>
      <c r="W80" s="98"/>
    </row>
  </sheetData>
  <sheetProtection algorithmName="SHA-512" hashValue="WzoowBjBAPnt7ZoJopFRUKNe7AF68Yv0G3u/Q0kHDVYk5W6PIw8U4/jWcU8JTuDvPjiz4ae8S2b+zrbXC8XbjA==" saltValue="dwgXIHciD+jUiKBPJPs2Bg==" spinCount="100000" sheet="1" formatCells="0" formatRows="0" insertRows="0" deleteRows="0" selectLockedCells="1"/>
  <mergeCells count="136">
    <mergeCell ref="B78:Q78"/>
    <mergeCell ref="C73:E73"/>
    <mergeCell ref="I73:Q73"/>
    <mergeCell ref="B74:Q74"/>
    <mergeCell ref="B75:Q75"/>
    <mergeCell ref="B76:Q76"/>
    <mergeCell ref="B77:Q77"/>
    <mergeCell ref="B70:H70"/>
    <mergeCell ref="N70:P70"/>
    <mergeCell ref="B71:H71"/>
    <mergeCell ref="I71:M71"/>
    <mergeCell ref="N71:P71"/>
    <mergeCell ref="C72:E72"/>
    <mergeCell ref="F72:L72"/>
    <mergeCell ref="M72:Q72"/>
    <mergeCell ref="B68:H68"/>
    <mergeCell ref="I68:M68"/>
    <mergeCell ref="N68:P68"/>
    <mergeCell ref="B69:H69"/>
    <mergeCell ref="I69:M69"/>
    <mergeCell ref="N69:P69"/>
    <mergeCell ref="B64:C64"/>
    <mergeCell ref="D64:Q64"/>
    <mergeCell ref="B65:C65"/>
    <mergeCell ref="D65:Q65"/>
    <mergeCell ref="B66:Q66"/>
    <mergeCell ref="B67:R67"/>
    <mergeCell ref="B60:P60"/>
    <mergeCell ref="B61:R61"/>
    <mergeCell ref="B62:C62"/>
    <mergeCell ref="D62:Q62"/>
    <mergeCell ref="B63:C63"/>
    <mergeCell ref="D63:Q63"/>
    <mergeCell ref="B58:C58"/>
    <mergeCell ref="D58:E58"/>
    <mergeCell ref="F58:M58"/>
    <mergeCell ref="B59:C59"/>
    <mergeCell ref="D59:E59"/>
    <mergeCell ref="F59:M59"/>
    <mergeCell ref="B54:Q54"/>
    <mergeCell ref="B55:R55"/>
    <mergeCell ref="B56:C56"/>
    <mergeCell ref="D56:E56"/>
    <mergeCell ref="F56:M56"/>
    <mergeCell ref="B57:C57"/>
    <mergeCell ref="D57:E57"/>
    <mergeCell ref="F57:M57"/>
    <mergeCell ref="B51:C51"/>
    <mergeCell ref="D51:Q51"/>
    <mergeCell ref="B52:C52"/>
    <mergeCell ref="D52:Q52"/>
    <mergeCell ref="B53:C53"/>
    <mergeCell ref="D53:Q53"/>
    <mergeCell ref="B47:C47"/>
    <mergeCell ref="D47:E47"/>
    <mergeCell ref="F47:M47"/>
    <mergeCell ref="B48:Q48"/>
    <mergeCell ref="B49:R49"/>
    <mergeCell ref="B50:C50"/>
    <mergeCell ref="D50:Q50"/>
    <mergeCell ref="B45:C45"/>
    <mergeCell ref="D45:E45"/>
    <mergeCell ref="F45:M45"/>
    <mergeCell ref="B46:C46"/>
    <mergeCell ref="D46:E46"/>
    <mergeCell ref="F46:M46"/>
    <mergeCell ref="B41:Q41"/>
    <mergeCell ref="B42:R42"/>
    <mergeCell ref="B43:C43"/>
    <mergeCell ref="D43:E43"/>
    <mergeCell ref="F43:M43"/>
    <mergeCell ref="B44:C44"/>
    <mergeCell ref="D44:E44"/>
    <mergeCell ref="F44:M44"/>
    <mergeCell ref="B38:C38"/>
    <mergeCell ref="D38:Q38"/>
    <mergeCell ref="B39:C39"/>
    <mergeCell ref="D39:Q39"/>
    <mergeCell ref="B40:C40"/>
    <mergeCell ref="D40:Q40"/>
    <mergeCell ref="B34:C34"/>
    <mergeCell ref="D34:P34"/>
    <mergeCell ref="B35:Q35"/>
    <mergeCell ref="B36:R36"/>
    <mergeCell ref="B37:C37"/>
    <mergeCell ref="D37:Q37"/>
    <mergeCell ref="B30:P30"/>
    <mergeCell ref="B31:R31"/>
    <mergeCell ref="B32:C32"/>
    <mergeCell ref="D32:P32"/>
    <mergeCell ref="B33:C33"/>
    <mergeCell ref="D33:P33"/>
    <mergeCell ref="B28:C28"/>
    <mergeCell ref="D28:G28"/>
    <mergeCell ref="H28:K28"/>
    <mergeCell ref="B29:C29"/>
    <mergeCell ref="D29:G29"/>
    <mergeCell ref="H29:K29"/>
    <mergeCell ref="B24:C24"/>
    <mergeCell ref="D24:G24"/>
    <mergeCell ref="B25:P25"/>
    <mergeCell ref="B26:R26"/>
    <mergeCell ref="B27:C27"/>
    <mergeCell ref="D27:G27"/>
    <mergeCell ref="H27:K27"/>
    <mergeCell ref="B21:C21"/>
    <mergeCell ref="D21:G21"/>
    <mergeCell ref="B22:C22"/>
    <mergeCell ref="D22:G22"/>
    <mergeCell ref="B23:C23"/>
    <mergeCell ref="D23:G23"/>
    <mergeCell ref="B18:C18"/>
    <mergeCell ref="D18:G18"/>
    <mergeCell ref="B19:C19"/>
    <mergeCell ref="D19:G19"/>
    <mergeCell ref="B20:C20"/>
    <mergeCell ref="D20:G20"/>
    <mergeCell ref="B16:R16"/>
    <mergeCell ref="U16:V16"/>
    <mergeCell ref="B17:C17"/>
    <mergeCell ref="D17:G17"/>
    <mergeCell ref="B11:C11"/>
    <mergeCell ref="D11:G11"/>
    <mergeCell ref="B12:C12"/>
    <mergeCell ref="D12:G12"/>
    <mergeCell ref="B13:C13"/>
    <mergeCell ref="D13:G13"/>
    <mergeCell ref="B2:R2"/>
    <mergeCell ref="B3:R3"/>
    <mergeCell ref="B4:R4"/>
    <mergeCell ref="B6:C6"/>
    <mergeCell ref="B8:C8"/>
    <mergeCell ref="B10:R10"/>
    <mergeCell ref="B14:C14"/>
    <mergeCell ref="D14:G14"/>
    <mergeCell ref="B15:P15"/>
  </mergeCells>
  <conditionalFormatting sqref="R73">
    <cfRule type="cellIs" dxfId="34" priority="2" operator="greaterThan">
      <formula>$N$71</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63CF1A2E-3502-49E1-9183-E424D8030BB2}">
            <xm:f>Cover!$C$7</xm:f>
            <x14:dxf>
              <font>
                <color rgb="FFFF0000"/>
              </font>
            </x14:dxf>
          </x14:cfRule>
          <xm:sqref>R78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'DROP-DOWNS'!$J$2:$J$3</xm:f>
          </x14:formula1>
          <xm:sqref>B44:C47</xm:sqref>
        </x14:dataValidation>
        <x14:dataValidation type="list" allowBlank="1" showInputMessage="1" showErrorMessage="1" xr:uid="{00000000-0002-0000-0D00-000001000000}">
          <x14:formula1>
            <xm:f>'DROP-DOWNS'!$L$2:$L$3</xm:f>
          </x14:formula1>
          <xm:sqref>B57:C59</xm:sqref>
        </x14:dataValidation>
        <x14:dataValidation type="list" allowBlank="1" showInputMessage="1" showErrorMessage="1" xr:uid="{00000000-0002-0000-0D00-000002000000}">
          <x14:formula1>
            <xm:f>Budget!$Z$43:$Z$46</xm:f>
          </x14:formula1>
          <xm:sqref>B3:R3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2:J63"/>
  <sheetViews>
    <sheetView showGridLines="0" topLeftCell="B41" zoomScale="80" zoomScaleNormal="80" workbookViewId="0">
      <selection activeCell="B17" sqref="B17:J29"/>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8" customWidth="1"/>
  </cols>
  <sheetData>
    <row r="2" spans="2:10" ht="18.75" x14ac:dyDescent="0.25">
      <c r="B2" s="534"/>
      <c r="C2" s="535"/>
      <c r="D2" s="535"/>
      <c r="E2" s="535"/>
      <c r="F2" s="535"/>
      <c r="G2" s="535"/>
      <c r="H2" s="535"/>
      <c r="I2" s="535"/>
      <c r="J2" s="536"/>
    </row>
    <row r="3" spans="2:10" ht="29.45" customHeight="1" x14ac:dyDescent="0.25">
      <c r="B3" s="481" t="s">
        <v>257</v>
      </c>
      <c r="C3" s="481"/>
      <c r="D3" s="481"/>
      <c r="E3" s="481"/>
      <c r="F3" s="481"/>
      <c r="G3" s="481"/>
      <c r="H3" s="481"/>
      <c r="I3" s="481"/>
      <c r="J3" s="481"/>
    </row>
    <row r="4" spans="2:10" s="185" customFormat="1" ht="27.95" customHeight="1" x14ac:dyDescent="0.25">
      <c r="B4" s="475" t="s">
        <v>294</v>
      </c>
      <c r="C4" s="476"/>
      <c r="D4" s="476"/>
      <c r="E4" s="476"/>
      <c r="F4" s="476"/>
      <c r="G4" s="476"/>
      <c r="H4" s="476"/>
      <c r="I4" s="477"/>
      <c r="J4" s="183"/>
    </row>
    <row r="5" spans="2:10" s="185" customFormat="1" ht="24.95" customHeight="1" x14ac:dyDescent="0.25">
      <c r="B5" s="472" t="s">
        <v>300</v>
      </c>
      <c r="C5" s="473"/>
      <c r="D5" s="473"/>
      <c r="E5" s="473"/>
      <c r="F5" s="473"/>
      <c r="G5" s="473"/>
      <c r="H5" s="473"/>
      <c r="I5" s="474"/>
      <c r="J5" s="187" t="e">
        <f>Cover!#REF!</f>
        <v>#REF!</v>
      </c>
    </row>
    <row r="6" spans="2:10" s="185" customFormat="1" ht="24.95" hidden="1" customHeight="1" x14ac:dyDescent="0.25">
      <c r="B6" s="531" t="s">
        <v>286</v>
      </c>
      <c r="C6" s="532"/>
      <c r="D6" s="532"/>
      <c r="E6" s="532"/>
      <c r="F6" s="532"/>
      <c r="G6" s="532"/>
      <c r="H6" s="532"/>
      <c r="I6" s="533"/>
      <c r="J6" s="202">
        <f>Cover!C7</f>
        <v>0</v>
      </c>
    </row>
    <row r="7" spans="2:10" s="185" customFormat="1" ht="24.95" hidden="1" customHeight="1" x14ac:dyDescent="0.25">
      <c r="B7" s="531" t="s">
        <v>287</v>
      </c>
      <c r="C7" s="532"/>
      <c r="D7" s="532"/>
      <c r="E7" s="532"/>
      <c r="F7" s="532"/>
      <c r="G7" s="532"/>
      <c r="H7" s="532"/>
      <c r="I7" s="533"/>
      <c r="J7" s="202" t="e">
        <f>Cover!#REF!</f>
        <v>#REF!</v>
      </c>
    </row>
    <row r="8" spans="2:10" s="185" customFormat="1" ht="24.95" hidden="1" customHeight="1" x14ac:dyDescent="0.25">
      <c r="B8" s="531" t="s">
        <v>288</v>
      </c>
      <c r="C8" s="532"/>
      <c r="D8" s="532"/>
      <c r="E8" s="532"/>
      <c r="F8" s="532"/>
      <c r="G8" s="532"/>
      <c r="H8" s="532"/>
      <c r="I8" s="533"/>
      <c r="J8" s="202" t="e">
        <f>Cover!#REF!</f>
        <v>#REF!</v>
      </c>
    </row>
    <row r="9" spans="2:10" s="185" customFormat="1" ht="24.95" customHeight="1" x14ac:dyDescent="0.25">
      <c r="B9" s="178"/>
      <c r="C9" s="179"/>
      <c r="D9" s="179"/>
      <c r="E9" s="179"/>
      <c r="F9" s="179"/>
      <c r="G9" s="179"/>
      <c r="H9" s="179"/>
      <c r="I9" s="180"/>
      <c r="J9" s="187"/>
    </row>
    <row r="10" spans="2:10" s="223" customFormat="1" ht="27.95" hidden="1" customHeight="1" x14ac:dyDescent="0.25">
      <c r="B10" s="537" t="s">
        <v>293</v>
      </c>
      <c r="C10" s="538"/>
      <c r="D10" s="538"/>
      <c r="E10" s="538"/>
      <c r="F10" s="538"/>
      <c r="G10" s="538"/>
      <c r="H10" s="538"/>
      <c r="I10" s="539"/>
      <c r="J10" s="222"/>
    </row>
    <row r="11" spans="2:10" s="223" customFormat="1" ht="24.75" hidden="1" customHeight="1" x14ac:dyDescent="0.25">
      <c r="B11" s="540" t="s">
        <v>289</v>
      </c>
      <c r="C11" s="541"/>
      <c r="D11" s="541"/>
      <c r="E11" s="541"/>
      <c r="F11" s="541"/>
      <c r="G11" s="541"/>
      <c r="H11" s="542"/>
      <c r="I11" s="224">
        <f>'Class Plan'!C4</f>
        <v>0</v>
      </c>
      <c r="J11" s="202">
        <f>'Class Plan'!K4</f>
        <v>0</v>
      </c>
    </row>
    <row r="12" spans="2:10" s="223" customFormat="1" ht="24.75" hidden="1" customHeight="1" x14ac:dyDescent="0.25">
      <c r="B12" s="540" t="s">
        <v>290</v>
      </c>
      <c r="C12" s="541"/>
      <c r="D12" s="541"/>
      <c r="E12" s="541"/>
      <c r="F12" s="541"/>
      <c r="G12" s="541"/>
      <c r="H12" s="542"/>
      <c r="I12" s="224" t="e">
        <f>#REF!</f>
        <v>#REF!</v>
      </c>
      <c r="J12" s="202" t="e">
        <f>#REF!</f>
        <v>#REF!</v>
      </c>
    </row>
    <row r="13" spans="2:10" s="223" customFormat="1" ht="24.75" hidden="1" customHeight="1" x14ac:dyDescent="0.25">
      <c r="B13" s="540" t="s">
        <v>291</v>
      </c>
      <c r="C13" s="541"/>
      <c r="D13" s="541"/>
      <c r="E13" s="541"/>
      <c r="F13" s="541"/>
      <c r="G13" s="541"/>
      <c r="H13" s="542"/>
      <c r="I13" s="224" t="e">
        <f>SUM(I11:I12)</f>
        <v>#REF!</v>
      </c>
      <c r="J13" s="202" t="e">
        <f>SUM(J11:J12)</f>
        <v>#REF!</v>
      </c>
    </row>
    <row r="14" spans="2:10" s="223" customFormat="1" ht="24.95" hidden="1" customHeight="1" x14ac:dyDescent="0.25">
      <c r="B14" s="531" t="s">
        <v>292</v>
      </c>
      <c r="C14" s="532"/>
      <c r="D14" s="532"/>
      <c r="E14" s="532"/>
      <c r="F14" s="532"/>
      <c r="G14" s="532"/>
      <c r="H14" s="532"/>
      <c r="I14" s="533"/>
      <c r="J14" s="225" t="e">
        <f>J13/I13</f>
        <v>#REF!</v>
      </c>
    </row>
    <row r="15" spans="2:10" s="223" customFormat="1" ht="24.95" hidden="1" customHeight="1" x14ac:dyDescent="0.25">
      <c r="B15" s="531" t="s">
        <v>299</v>
      </c>
      <c r="C15" s="532"/>
      <c r="D15" s="532"/>
      <c r="E15" s="532"/>
      <c r="F15" s="532"/>
      <c r="G15" s="532"/>
      <c r="H15" s="532"/>
      <c r="I15" s="533"/>
      <c r="J15" s="202" t="e">
        <f>J13-J5</f>
        <v>#REF!</v>
      </c>
    </row>
    <row r="16" spans="2:10" s="223" customFormat="1" ht="24.95" hidden="1" customHeight="1" x14ac:dyDescent="0.25">
      <c r="B16" s="203"/>
      <c r="C16" s="204"/>
      <c r="D16" s="204"/>
      <c r="E16" s="204"/>
      <c r="F16" s="204"/>
      <c r="G16" s="204"/>
      <c r="H16" s="204"/>
      <c r="I16" s="205"/>
      <c r="J16" s="202"/>
    </row>
    <row r="17" spans="2:10" s="186" customFormat="1" ht="27.95" customHeight="1" x14ac:dyDescent="0.25">
      <c r="B17" s="485" t="s">
        <v>295</v>
      </c>
      <c r="C17" s="486"/>
      <c r="D17" s="486"/>
      <c r="E17" s="486"/>
      <c r="F17" s="486"/>
      <c r="G17" s="486"/>
      <c r="H17" s="486"/>
      <c r="I17" s="486"/>
      <c r="J17" s="184" t="s">
        <v>258</v>
      </c>
    </row>
    <row r="18" spans="2:10" s="185" customFormat="1" ht="24.95" customHeight="1" x14ac:dyDescent="0.25">
      <c r="B18" s="472" t="s">
        <v>45</v>
      </c>
      <c r="C18" s="473"/>
      <c r="D18" s="473"/>
      <c r="E18" s="473"/>
      <c r="F18" s="473"/>
      <c r="G18" s="473"/>
      <c r="H18" s="473"/>
      <c r="I18" s="474"/>
      <c r="J18" s="187">
        <f>Budget!R14+'IET II Budget'!R14</f>
        <v>0</v>
      </c>
    </row>
    <row r="19" spans="2:10" s="185" customFormat="1" ht="24.95" customHeight="1" x14ac:dyDescent="0.25">
      <c r="B19" s="472" t="s">
        <v>51</v>
      </c>
      <c r="C19" s="473"/>
      <c r="D19" s="473"/>
      <c r="E19" s="473"/>
      <c r="F19" s="473"/>
      <c r="G19" s="473"/>
      <c r="H19" s="473"/>
      <c r="I19" s="474"/>
      <c r="J19" s="187">
        <f>Budget!R24+'IET II Budget'!R24</f>
        <v>0</v>
      </c>
    </row>
    <row r="20" spans="2:10" s="185" customFormat="1" ht="24.95" customHeight="1" x14ac:dyDescent="0.25">
      <c r="B20" s="472" t="s">
        <v>53</v>
      </c>
      <c r="C20" s="473"/>
      <c r="D20" s="473"/>
      <c r="E20" s="473"/>
      <c r="F20" s="473"/>
      <c r="G20" s="473"/>
      <c r="H20" s="473"/>
      <c r="I20" s="474"/>
      <c r="J20" s="187">
        <f>Budget!R29+'IET II Budget'!R29</f>
        <v>0</v>
      </c>
    </row>
    <row r="21" spans="2:10" s="185" customFormat="1" ht="24.95" customHeight="1" x14ac:dyDescent="0.25">
      <c r="B21" s="472" t="s">
        <v>68</v>
      </c>
      <c r="C21" s="473"/>
      <c r="D21" s="473"/>
      <c r="E21" s="473"/>
      <c r="F21" s="473"/>
      <c r="G21" s="473"/>
      <c r="H21" s="473"/>
      <c r="I21" s="474"/>
      <c r="J21" s="187">
        <f>Budget!R34</f>
        <v>0</v>
      </c>
    </row>
    <row r="22" spans="2:10" s="185" customFormat="1" ht="24.95" customHeight="1" x14ac:dyDescent="0.25">
      <c r="B22" s="472" t="s">
        <v>69</v>
      </c>
      <c r="C22" s="473"/>
      <c r="D22" s="473"/>
      <c r="E22" s="473"/>
      <c r="F22" s="473"/>
      <c r="G22" s="473"/>
      <c r="H22" s="473"/>
      <c r="I22" s="474"/>
      <c r="J22" s="187">
        <f>Budget!R40</f>
        <v>0</v>
      </c>
    </row>
    <row r="23" spans="2:10" s="185" customFormat="1" ht="24.95" customHeight="1" x14ac:dyDescent="0.25">
      <c r="B23" s="472" t="s">
        <v>70</v>
      </c>
      <c r="C23" s="473"/>
      <c r="D23" s="473"/>
      <c r="E23" s="473"/>
      <c r="F23" s="473"/>
      <c r="G23" s="473"/>
      <c r="H23" s="473"/>
      <c r="I23" s="474"/>
      <c r="J23" s="187">
        <f>Budget!R47</f>
        <v>0</v>
      </c>
    </row>
    <row r="24" spans="2:10" s="185" customFormat="1" ht="24.95" customHeight="1" x14ac:dyDescent="0.25">
      <c r="B24" s="472" t="s">
        <v>71</v>
      </c>
      <c r="C24" s="473"/>
      <c r="D24" s="473"/>
      <c r="E24" s="473"/>
      <c r="F24" s="473"/>
      <c r="G24" s="473"/>
      <c r="H24" s="473"/>
      <c r="I24" s="474"/>
      <c r="J24" s="187">
        <f>Budget!R53</f>
        <v>0</v>
      </c>
    </row>
    <row r="25" spans="2:10" s="185" customFormat="1" ht="24.95" customHeight="1" x14ac:dyDescent="0.25">
      <c r="B25" s="472" t="s">
        <v>72</v>
      </c>
      <c r="C25" s="473"/>
      <c r="D25" s="473"/>
      <c r="E25" s="473"/>
      <c r="F25" s="473"/>
      <c r="G25" s="473"/>
      <c r="H25" s="473"/>
      <c r="I25" s="474"/>
      <c r="J25" s="187">
        <f>Budget!R59</f>
        <v>0</v>
      </c>
    </row>
    <row r="26" spans="2:10" s="185" customFormat="1" ht="24.95" customHeight="1" x14ac:dyDescent="0.25">
      <c r="B26" s="472" t="s">
        <v>73</v>
      </c>
      <c r="C26" s="473"/>
      <c r="D26" s="473"/>
      <c r="E26" s="473"/>
      <c r="F26" s="473"/>
      <c r="G26" s="473"/>
      <c r="H26" s="473"/>
      <c r="I26" s="474"/>
      <c r="J26" s="187">
        <f>Budget!R65</f>
        <v>0</v>
      </c>
    </row>
    <row r="27" spans="2:10" s="185" customFormat="1" ht="24.95" customHeight="1" x14ac:dyDescent="0.25">
      <c r="B27" s="472" t="s">
        <v>74</v>
      </c>
      <c r="C27" s="473"/>
      <c r="D27" s="473"/>
      <c r="E27" s="473"/>
      <c r="F27" s="473"/>
      <c r="G27" s="473"/>
      <c r="H27" s="473"/>
      <c r="I27" s="474"/>
      <c r="J27" s="187">
        <f>Budget!R75</f>
        <v>0</v>
      </c>
    </row>
    <row r="28" spans="2:10" s="185" customFormat="1" ht="24.95" customHeight="1" x14ac:dyDescent="0.25">
      <c r="B28" s="472" t="s">
        <v>75</v>
      </c>
      <c r="C28" s="473"/>
      <c r="D28" s="473"/>
      <c r="E28" s="473"/>
      <c r="F28" s="473"/>
      <c r="G28" s="473"/>
      <c r="H28" s="473"/>
      <c r="I28" s="474"/>
      <c r="J28" s="187">
        <f>Budget!R79</f>
        <v>0</v>
      </c>
    </row>
    <row r="29" spans="2:10" s="185" customFormat="1" ht="24.95" customHeight="1" x14ac:dyDescent="0.25">
      <c r="B29" s="482" t="e">
        <f>#REF!</f>
        <v>#REF!</v>
      </c>
      <c r="C29" s="483"/>
      <c r="D29" s="483"/>
      <c r="E29" s="483"/>
      <c r="F29" s="483"/>
      <c r="G29" s="483"/>
      <c r="H29" s="483"/>
      <c r="I29" s="484"/>
      <c r="J29" s="189">
        <f>Budget!R80</f>
        <v>0</v>
      </c>
    </row>
    <row r="30" spans="2:10" s="185" customFormat="1" ht="24.95" customHeight="1" x14ac:dyDescent="0.25">
      <c r="B30" s="482" t="s">
        <v>285</v>
      </c>
      <c r="C30" s="483"/>
      <c r="D30" s="483"/>
      <c r="E30" s="483"/>
      <c r="F30" s="483"/>
      <c r="G30" s="483"/>
      <c r="H30" s="483"/>
      <c r="I30" s="484"/>
      <c r="J30" s="189" t="e">
        <f>J29-J5</f>
        <v>#REF!</v>
      </c>
    </row>
    <row r="31" spans="2:10" s="185" customFormat="1" ht="24.95" customHeight="1" x14ac:dyDescent="0.25">
      <c r="B31" s="178"/>
      <c r="C31" s="179"/>
      <c r="D31" s="179"/>
      <c r="E31" s="179"/>
      <c r="F31" s="179"/>
      <c r="G31" s="179"/>
      <c r="H31" s="179"/>
      <c r="I31" s="180"/>
      <c r="J31" s="187"/>
    </row>
    <row r="32" spans="2:10" s="185" customFormat="1" ht="27.95" customHeight="1" x14ac:dyDescent="0.25">
      <c r="B32" s="485" t="s">
        <v>296</v>
      </c>
      <c r="C32" s="486"/>
      <c r="D32" s="486"/>
      <c r="E32" s="486"/>
      <c r="F32" s="486"/>
      <c r="G32" s="486"/>
      <c r="H32" s="486"/>
      <c r="I32" s="486"/>
      <c r="J32" s="190"/>
    </row>
    <row r="33" spans="2:10" s="185" customFormat="1" ht="24.95" customHeight="1" x14ac:dyDescent="0.25">
      <c r="B33" s="472" t="s">
        <v>259</v>
      </c>
      <c r="C33" s="473"/>
      <c r="D33" s="473"/>
      <c r="E33" s="473"/>
      <c r="F33" s="473"/>
      <c r="G33" s="473"/>
      <c r="H33" s="473"/>
      <c r="I33" s="474"/>
      <c r="J33" s="187">
        <f>Budget!T14</f>
        <v>0</v>
      </c>
    </row>
    <row r="34" spans="2:10" s="185" customFormat="1" ht="24.95" customHeight="1" x14ac:dyDescent="0.25">
      <c r="B34" s="472" t="s">
        <v>87</v>
      </c>
      <c r="C34" s="473"/>
      <c r="D34" s="473"/>
      <c r="E34" s="473"/>
      <c r="F34" s="473"/>
      <c r="G34" s="473"/>
      <c r="H34" s="473"/>
      <c r="I34" s="474"/>
      <c r="J34" s="187">
        <f>Budget!T29</f>
        <v>0</v>
      </c>
    </row>
    <row r="35" spans="2:10" s="185" customFormat="1" ht="24.95" customHeight="1" x14ac:dyDescent="0.25">
      <c r="B35" s="472" t="s">
        <v>88</v>
      </c>
      <c r="C35" s="473"/>
      <c r="D35" s="473"/>
      <c r="E35" s="473"/>
      <c r="F35" s="473"/>
      <c r="G35" s="473"/>
      <c r="H35" s="473"/>
      <c r="I35" s="474"/>
      <c r="J35" s="187">
        <f>Budget!R65</f>
        <v>0</v>
      </c>
    </row>
    <row r="36" spans="2:10" s="185" customFormat="1" ht="24.95" customHeight="1" x14ac:dyDescent="0.25">
      <c r="B36" s="472" t="s">
        <v>113</v>
      </c>
      <c r="C36" s="473"/>
      <c r="D36" s="473"/>
      <c r="E36" s="473"/>
      <c r="F36" s="473"/>
      <c r="G36" s="473"/>
      <c r="H36" s="473"/>
      <c r="I36" s="474"/>
      <c r="J36" s="187">
        <f>Budget!R75</f>
        <v>0</v>
      </c>
    </row>
    <row r="37" spans="2:10" s="185" customFormat="1" ht="24.95" customHeight="1" x14ac:dyDescent="0.25">
      <c r="B37" s="472" t="s">
        <v>114</v>
      </c>
      <c r="C37" s="473"/>
      <c r="D37" s="473"/>
      <c r="E37" s="473"/>
      <c r="F37" s="473"/>
      <c r="G37" s="473"/>
      <c r="H37" s="473"/>
      <c r="I37" s="474"/>
      <c r="J37" s="187">
        <f>Budget!R79</f>
        <v>0</v>
      </c>
    </row>
    <row r="38" spans="2:10" s="185" customFormat="1" ht="24.95" customHeight="1" x14ac:dyDescent="0.25">
      <c r="B38" s="472" t="s">
        <v>273</v>
      </c>
      <c r="C38" s="473"/>
      <c r="D38" s="473"/>
      <c r="E38" s="473"/>
      <c r="F38" s="473"/>
      <c r="G38" s="473"/>
      <c r="H38" s="473"/>
      <c r="I38" s="474"/>
      <c r="J38" s="187">
        <f>Budget!T59</f>
        <v>0</v>
      </c>
    </row>
    <row r="39" spans="2:10" s="185" customFormat="1" ht="24.95" customHeight="1" x14ac:dyDescent="0.25">
      <c r="B39" s="472" t="s">
        <v>260</v>
      </c>
      <c r="C39" s="473"/>
      <c r="D39" s="473"/>
      <c r="E39" s="473"/>
      <c r="F39" s="473"/>
      <c r="G39" s="473"/>
      <c r="H39" s="473"/>
      <c r="I39" s="474"/>
      <c r="J39" s="187" t="e">
        <f>#REF!+'IET Sub Budget 2'!T15</f>
        <v>#REF!</v>
      </c>
    </row>
    <row r="40" spans="2:10" s="185" customFormat="1" ht="24.95" customHeight="1" x14ac:dyDescent="0.25">
      <c r="B40" s="472" t="s">
        <v>144</v>
      </c>
      <c r="C40" s="473"/>
      <c r="D40" s="473"/>
      <c r="E40" s="473"/>
      <c r="F40" s="473"/>
      <c r="G40" s="473"/>
      <c r="H40" s="473"/>
      <c r="I40" s="474"/>
      <c r="J40" s="187" t="e">
        <f>#REF!+'IET Sub Budget 2'!T30</f>
        <v>#REF!</v>
      </c>
    </row>
    <row r="41" spans="2:10" s="185" customFormat="1" ht="24.95" customHeight="1" x14ac:dyDescent="0.25">
      <c r="B41" s="472" t="s">
        <v>145</v>
      </c>
      <c r="C41" s="473"/>
      <c r="D41" s="473"/>
      <c r="E41" s="473"/>
      <c r="F41" s="473"/>
      <c r="G41" s="473"/>
      <c r="H41" s="473"/>
      <c r="I41" s="474"/>
      <c r="J41" s="187" t="e">
        <f>#REF!+'IET Sub Budget 2'!R66</f>
        <v>#REF!</v>
      </c>
    </row>
    <row r="42" spans="2:10" s="185" customFormat="1" ht="24.95" customHeight="1" x14ac:dyDescent="0.25">
      <c r="B42" s="472" t="s">
        <v>147</v>
      </c>
      <c r="C42" s="473"/>
      <c r="D42" s="473"/>
      <c r="E42" s="473"/>
      <c r="F42" s="473"/>
      <c r="G42" s="473"/>
      <c r="H42" s="473"/>
      <c r="I42" s="474"/>
      <c r="J42" s="187" t="e">
        <f>#REF!+'IET Sub Budget 2'!R73</f>
        <v>#REF!</v>
      </c>
    </row>
    <row r="43" spans="2:10" s="185" customFormat="1" ht="24.95" customHeight="1" x14ac:dyDescent="0.25">
      <c r="B43" s="472" t="s">
        <v>146</v>
      </c>
      <c r="C43" s="473"/>
      <c r="D43" s="473"/>
      <c r="E43" s="473"/>
      <c r="F43" s="473"/>
      <c r="G43" s="473"/>
      <c r="H43" s="473"/>
      <c r="I43" s="474"/>
      <c r="J43" s="187" t="e">
        <f>#REF!+'IET Sub Budget 2'!R77</f>
        <v>#REF!</v>
      </c>
    </row>
    <row r="44" spans="2:10" s="185" customFormat="1" ht="24.95" customHeight="1" x14ac:dyDescent="0.25">
      <c r="B44" s="472" t="s">
        <v>148</v>
      </c>
      <c r="C44" s="473"/>
      <c r="D44" s="473"/>
      <c r="E44" s="473"/>
      <c r="F44" s="473"/>
      <c r="G44" s="473"/>
      <c r="H44" s="473"/>
      <c r="I44" s="474"/>
      <c r="J44" s="187" t="e">
        <f>' Sub Budget'!T59+#REF!</f>
        <v>#REF!</v>
      </c>
    </row>
    <row r="45" spans="2:10" s="185" customFormat="1" ht="21.6" customHeight="1" x14ac:dyDescent="0.25">
      <c r="B45" s="482" t="s">
        <v>42</v>
      </c>
      <c r="C45" s="483"/>
      <c r="D45" s="483"/>
      <c r="E45" s="483"/>
      <c r="F45" s="483"/>
      <c r="G45" s="483"/>
      <c r="H45" s="483"/>
      <c r="I45" s="484"/>
      <c r="J45" s="191" t="e">
        <f>SUM(J33:J44)</f>
        <v>#REF!</v>
      </c>
    </row>
    <row r="46" spans="2:10" s="185" customFormat="1" ht="22.35" customHeight="1" x14ac:dyDescent="0.25">
      <c r="B46" s="496" t="s">
        <v>298</v>
      </c>
      <c r="C46" s="497"/>
      <c r="D46" s="497"/>
      <c r="E46" s="497"/>
      <c r="F46" s="497"/>
      <c r="G46" s="497"/>
      <c r="H46" s="497"/>
      <c r="I46" s="498"/>
      <c r="J46" s="192" t="e">
        <f>J45/J29</f>
        <v>#REF!</v>
      </c>
    </row>
    <row r="47" spans="2:10" s="196" customFormat="1" ht="22.35" customHeight="1" x14ac:dyDescent="0.25">
      <c r="B47" s="193"/>
      <c r="C47" s="194"/>
      <c r="D47" s="194"/>
      <c r="E47" s="194"/>
      <c r="F47" s="194"/>
      <c r="G47" s="194"/>
      <c r="H47" s="194"/>
      <c r="I47" s="194"/>
      <c r="J47" s="195"/>
    </row>
    <row r="48" spans="2:10" s="185" customFormat="1" ht="27.95" customHeight="1" x14ac:dyDescent="0.25">
      <c r="B48" s="485" t="s">
        <v>130</v>
      </c>
      <c r="C48" s="486"/>
      <c r="D48" s="486"/>
      <c r="E48" s="486"/>
      <c r="F48" s="486"/>
      <c r="G48" s="486"/>
      <c r="H48" s="486"/>
      <c r="I48" s="486"/>
      <c r="J48" s="489"/>
    </row>
    <row r="49" spans="2:10" s="185" customFormat="1" ht="34.5" customHeight="1" x14ac:dyDescent="0.25">
      <c r="B49" s="493" t="s">
        <v>133</v>
      </c>
      <c r="C49" s="494"/>
      <c r="D49" s="494"/>
      <c r="E49" s="494"/>
      <c r="F49" s="494"/>
      <c r="G49" s="494"/>
      <c r="H49" s="494"/>
      <c r="I49" s="495"/>
      <c r="J49" s="198" t="e">
        <f>'IET IELCE II Ind Cost Calc'!D13</f>
        <v>#REF!</v>
      </c>
    </row>
    <row r="50" spans="2:10" s="185" customFormat="1" ht="24.75" customHeight="1" x14ac:dyDescent="0.25">
      <c r="B50" s="490" t="s">
        <v>131</v>
      </c>
      <c r="C50" s="490"/>
      <c r="D50" s="490"/>
      <c r="E50" s="490"/>
      <c r="F50" s="490"/>
      <c r="G50" s="490"/>
      <c r="H50" s="490"/>
      <c r="I50" s="490"/>
      <c r="J50" s="197">
        <f>'IET II Budget'!R75</f>
        <v>0</v>
      </c>
    </row>
    <row r="51" spans="2:10" s="185" customFormat="1" ht="24.75" customHeight="1" x14ac:dyDescent="0.25">
      <c r="B51" s="490" t="s">
        <v>143</v>
      </c>
      <c r="C51" s="490"/>
      <c r="D51" s="490"/>
      <c r="E51" s="490"/>
      <c r="F51" s="490"/>
      <c r="G51" s="490"/>
      <c r="H51" s="490"/>
      <c r="I51" s="490"/>
      <c r="J51" s="197" t="e">
        <f>' Sub Budget'!R76+#REF!</f>
        <v>#REF!</v>
      </c>
    </row>
    <row r="52" spans="2:10" s="185" customFormat="1" ht="24.75" customHeight="1" x14ac:dyDescent="0.25">
      <c r="B52" s="491" t="s">
        <v>132</v>
      </c>
      <c r="C52" s="492"/>
      <c r="D52" s="492"/>
      <c r="E52" s="492"/>
      <c r="F52" s="492"/>
      <c r="G52" s="492"/>
      <c r="H52" s="492"/>
      <c r="I52" s="492"/>
      <c r="J52" s="198" t="e">
        <f>#REF!</f>
        <v>#REF!</v>
      </c>
    </row>
    <row r="53" spans="2:10" s="185" customFormat="1" ht="24.75" customHeight="1" x14ac:dyDescent="0.25">
      <c r="B53" s="496" t="s">
        <v>134</v>
      </c>
      <c r="C53" s="497"/>
      <c r="D53" s="497"/>
      <c r="E53" s="497"/>
      <c r="F53" s="497"/>
      <c r="G53" s="497"/>
      <c r="H53" s="497"/>
      <c r="I53" s="498"/>
      <c r="J53" s="199" t="e">
        <f>SUM(J50:J52)</f>
        <v>#REF!</v>
      </c>
    </row>
    <row r="54" spans="2:10" s="196" customFormat="1" ht="22.35" customHeight="1" x14ac:dyDescent="0.25">
      <c r="B54" s="193"/>
      <c r="C54" s="194"/>
      <c r="D54" s="194"/>
      <c r="E54" s="194"/>
      <c r="F54" s="194"/>
      <c r="G54" s="194"/>
      <c r="H54" s="194"/>
      <c r="I54" s="194"/>
      <c r="J54" s="195"/>
    </row>
    <row r="55" spans="2:10" s="185" customFormat="1" ht="27.95" customHeight="1" x14ac:dyDescent="0.25">
      <c r="B55" s="485" t="s">
        <v>297</v>
      </c>
      <c r="C55" s="486"/>
      <c r="D55" s="486"/>
      <c r="E55" s="486"/>
      <c r="F55" s="486"/>
      <c r="G55" s="486"/>
      <c r="H55" s="486"/>
      <c r="I55" s="486"/>
      <c r="J55" s="489"/>
    </row>
    <row r="56" spans="2:10" s="185" customFormat="1" ht="24.75" customHeight="1" x14ac:dyDescent="0.25">
      <c r="B56" s="487" t="s">
        <v>43</v>
      </c>
      <c r="C56" s="487"/>
      <c r="D56" s="487"/>
      <c r="E56" s="487"/>
      <c r="F56" s="487"/>
      <c r="G56" s="487"/>
      <c r="H56" s="487"/>
      <c r="I56" s="487"/>
      <c r="J56" s="200" t="e">
        <f>#REF!</f>
        <v>#REF!</v>
      </c>
    </row>
    <row r="57" spans="2:10" s="185" customFormat="1" ht="24.75" customHeight="1" x14ac:dyDescent="0.25">
      <c r="B57" s="487" t="s">
        <v>44</v>
      </c>
      <c r="C57" s="487"/>
      <c r="D57" s="487"/>
      <c r="E57" s="487"/>
      <c r="F57" s="487"/>
      <c r="G57" s="487"/>
      <c r="H57" s="487"/>
      <c r="I57" s="487"/>
      <c r="J57" s="200" t="e">
        <f>#REF!</f>
        <v>#REF!</v>
      </c>
    </row>
    <row r="58" spans="2:10" s="185" customFormat="1" ht="24.75" customHeight="1" x14ac:dyDescent="0.25">
      <c r="B58" s="488" t="s">
        <v>135</v>
      </c>
      <c r="C58" s="488"/>
      <c r="D58" s="488"/>
      <c r="E58" s="488"/>
      <c r="F58" s="488"/>
      <c r="G58" s="488"/>
      <c r="H58" s="488"/>
      <c r="I58" s="488"/>
      <c r="J58" s="201" t="e">
        <f>J56/J57</f>
        <v>#REF!</v>
      </c>
    </row>
    <row r="60" spans="2:10" ht="42.75" customHeight="1" x14ac:dyDescent="0.25">
      <c r="B60" s="543" t="s">
        <v>311</v>
      </c>
      <c r="C60" s="544"/>
      <c r="D60" s="544"/>
      <c r="E60" s="544"/>
      <c r="F60" s="544"/>
      <c r="G60" s="544"/>
      <c r="H60" s="544"/>
      <c r="I60" s="544"/>
      <c r="J60" s="545"/>
    </row>
    <row r="61" spans="2:10" ht="15.75" x14ac:dyDescent="0.25">
      <c r="B61" s="546" t="s">
        <v>314</v>
      </c>
      <c r="C61" s="546"/>
      <c r="D61" s="546"/>
      <c r="E61" s="546"/>
      <c r="F61" s="546"/>
      <c r="G61" s="546"/>
      <c r="H61" s="546"/>
      <c r="I61" s="546"/>
      <c r="J61" s="248">
        <f>'IET II Budget'!V80</f>
        <v>0</v>
      </c>
    </row>
    <row r="62" spans="2:10" ht="15.75" x14ac:dyDescent="0.25">
      <c r="B62" s="546" t="s">
        <v>313</v>
      </c>
      <c r="C62" s="546"/>
      <c r="D62" s="546"/>
      <c r="E62" s="546"/>
      <c r="F62" s="546"/>
      <c r="G62" s="546"/>
      <c r="H62" s="546"/>
      <c r="I62" s="546"/>
      <c r="J62" s="248">
        <f>'IET II Sub Budget'!V78+'IET II Sub Budget 2'!V78</f>
        <v>0</v>
      </c>
    </row>
    <row r="63" spans="2:10" ht="15.75" x14ac:dyDescent="0.25">
      <c r="B63" s="547" t="s">
        <v>312</v>
      </c>
      <c r="C63" s="547"/>
      <c r="D63" s="547"/>
      <c r="E63" s="547"/>
      <c r="F63" s="547"/>
      <c r="G63" s="547"/>
      <c r="H63" s="547"/>
      <c r="I63" s="547"/>
      <c r="J63" s="249">
        <f>SUM(J61:J62)</f>
        <v>0</v>
      </c>
    </row>
  </sheetData>
  <sheetProtection algorithmName="SHA-512" hashValue="B5YMghPsD01s8pHaTix05tydrrhR3Yux2X1UAog+DhOHc0qfyGYXJCCPzmtSeu2UecABKWLNWsF5p5MXUdaaCg==" saltValue="Ov9g8dgiZLF3uXgCJrA6Eg==" spinCount="100000" sheet="1" selectLockedCells="1" selectUnlockedCells="1"/>
  <mergeCells count="56">
    <mergeCell ref="B60:J60"/>
    <mergeCell ref="B61:I61"/>
    <mergeCell ref="B62:I62"/>
    <mergeCell ref="B63:I63"/>
    <mergeCell ref="B7:I7"/>
    <mergeCell ref="B22:I22"/>
    <mergeCell ref="B8:I8"/>
    <mergeCell ref="B10:I10"/>
    <mergeCell ref="B11:H11"/>
    <mergeCell ref="B12:H12"/>
    <mergeCell ref="B13:H13"/>
    <mergeCell ref="B14:I14"/>
    <mergeCell ref="B15:I15"/>
    <mergeCell ref="B17:I17"/>
    <mergeCell ref="B18:I18"/>
    <mergeCell ref="B19:I19"/>
    <mergeCell ref="B2:J2"/>
    <mergeCell ref="B3:J3"/>
    <mergeCell ref="B4:I4"/>
    <mergeCell ref="B5:I5"/>
    <mergeCell ref="B6:I6"/>
    <mergeCell ref="B20:I20"/>
    <mergeCell ref="B21:I21"/>
    <mergeCell ref="B35:I35"/>
    <mergeCell ref="B23:I23"/>
    <mergeCell ref="B24:I24"/>
    <mergeCell ref="B25:I25"/>
    <mergeCell ref="B26:I26"/>
    <mergeCell ref="B27:I27"/>
    <mergeCell ref="B28:I28"/>
    <mergeCell ref="B29:I29"/>
    <mergeCell ref="B30:I30"/>
    <mergeCell ref="B32:I32"/>
    <mergeCell ref="B33:I33"/>
    <mergeCell ref="B34:I34"/>
    <mergeCell ref="B49:I49"/>
    <mergeCell ref="B53:I53"/>
    <mergeCell ref="B55:J55"/>
    <mergeCell ref="B48:J48"/>
    <mergeCell ref="B36:I36"/>
    <mergeCell ref="B37:I37"/>
    <mergeCell ref="B38:I38"/>
    <mergeCell ref="B39:I39"/>
    <mergeCell ref="B40:I40"/>
    <mergeCell ref="B41:I41"/>
    <mergeCell ref="B42:I42"/>
    <mergeCell ref="B43:I43"/>
    <mergeCell ref="B44:I44"/>
    <mergeCell ref="B45:I45"/>
    <mergeCell ref="B46:I46"/>
    <mergeCell ref="B56:I56"/>
    <mergeCell ref="B57:I57"/>
    <mergeCell ref="B58:I58"/>
    <mergeCell ref="B50:I50"/>
    <mergeCell ref="B51:I51"/>
    <mergeCell ref="B52:I52"/>
  </mergeCells>
  <conditionalFormatting sqref="J46:J47 J54">
    <cfRule type="cellIs" dxfId="32" priority="4" operator="greaterThan">
      <formula>0.25</formula>
    </cfRule>
  </conditionalFormatting>
  <conditionalFormatting sqref="J58">
    <cfRule type="cellIs" dxfId="31" priority="3" operator="lessThan">
      <formula>0.2</formula>
    </cfRule>
  </conditionalFormatting>
  <conditionalFormatting sqref="J53">
    <cfRule type="cellIs" dxfId="30" priority="11" operator="greaterThan">
      <formula>$J$49</formula>
    </cfRule>
  </conditionalFormatting>
  <conditionalFormatting sqref="J63">
    <cfRule type="cellIs" dxfId="29" priority="1" operator="lessThan">
      <formula>0.2</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 operator="notEqual" id="{51DFD994-D63D-4F20-A2D2-7E1E0297D5D0}">
            <xm:f>Cover!$C$7</xm:f>
            <x14:dxf>
              <font>
                <color rgb="FFFF0000"/>
              </font>
              <fill>
                <patternFill>
                  <bgColor theme="5" tint="0.59996337778862885"/>
                </patternFill>
              </fill>
            </x14:dxf>
          </x14:cfRule>
          <xm:sqref>J29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B1:J112"/>
  <sheetViews>
    <sheetView showGridLines="0" zoomScale="150" zoomScaleNormal="150" workbookViewId="0">
      <selection activeCell="M115" sqref="M115"/>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8" customWidth="1"/>
  </cols>
  <sheetData>
    <row r="1" spans="2:10" ht="20.25" customHeight="1" x14ac:dyDescent="0.25"/>
    <row r="2" spans="2:10" ht="29.25" customHeight="1" x14ac:dyDescent="0.25">
      <c r="B2" s="555">
        <f>Cover!C5</f>
        <v>0</v>
      </c>
      <c r="C2" s="556"/>
      <c r="D2" s="556"/>
      <c r="E2" s="556"/>
      <c r="F2" s="556"/>
      <c r="G2" s="556"/>
      <c r="H2" s="556"/>
      <c r="I2" s="556"/>
      <c r="J2" s="557"/>
    </row>
    <row r="3" spans="2:10" ht="29.45" customHeight="1" x14ac:dyDescent="0.25">
      <c r="B3" s="481" t="s">
        <v>257</v>
      </c>
      <c r="C3" s="481"/>
      <c r="D3" s="481"/>
      <c r="E3" s="481"/>
      <c r="F3" s="481"/>
      <c r="G3" s="481"/>
      <c r="H3" s="481"/>
      <c r="I3" s="481"/>
      <c r="J3" s="481"/>
    </row>
    <row r="4" spans="2:10" s="185" customFormat="1" ht="27.95" customHeight="1" x14ac:dyDescent="0.25">
      <c r="B4" s="475" t="s">
        <v>294</v>
      </c>
      <c r="C4" s="476"/>
      <c r="D4" s="476"/>
      <c r="E4" s="476"/>
      <c r="F4" s="476"/>
      <c r="G4" s="476"/>
      <c r="H4" s="476"/>
      <c r="I4" s="477"/>
      <c r="J4" s="183"/>
    </row>
    <row r="5" spans="2:10" s="185" customFormat="1" ht="24.95" customHeight="1" x14ac:dyDescent="0.25">
      <c r="B5" s="472" t="s">
        <v>284</v>
      </c>
      <c r="C5" s="473"/>
      <c r="D5" s="473"/>
      <c r="E5" s="473"/>
      <c r="F5" s="473"/>
      <c r="G5" s="473"/>
      <c r="H5" s="473"/>
      <c r="I5" s="474"/>
      <c r="J5" s="187">
        <f>Cover!C19</f>
        <v>0</v>
      </c>
    </row>
    <row r="6" spans="2:10" s="185" customFormat="1" ht="24.95" customHeight="1" x14ac:dyDescent="0.25">
      <c r="B6" s="472" t="s">
        <v>286</v>
      </c>
      <c r="C6" s="473"/>
      <c r="D6" s="473"/>
      <c r="E6" s="473"/>
      <c r="F6" s="473"/>
      <c r="G6" s="473"/>
      <c r="H6" s="473"/>
      <c r="I6" s="474"/>
      <c r="J6" s="187">
        <f>Cover!C7</f>
        <v>0</v>
      </c>
    </row>
    <row r="7" spans="2:10" s="185" customFormat="1" ht="24.95" customHeight="1" x14ac:dyDescent="0.25">
      <c r="B7" s="472" t="s">
        <v>287</v>
      </c>
      <c r="C7" s="473"/>
      <c r="D7" s="473"/>
      <c r="E7" s="473"/>
      <c r="F7" s="473"/>
      <c r="G7" s="473"/>
      <c r="H7" s="473"/>
      <c r="I7" s="474"/>
      <c r="J7" s="187" t="e">
        <f>Cover!#REF!</f>
        <v>#REF!</v>
      </c>
    </row>
    <row r="8" spans="2:10" s="185" customFormat="1" ht="24.95" customHeight="1" x14ac:dyDescent="0.25">
      <c r="B8" s="472" t="s">
        <v>288</v>
      </c>
      <c r="C8" s="473"/>
      <c r="D8" s="473"/>
      <c r="E8" s="473"/>
      <c r="F8" s="473"/>
      <c r="G8" s="473"/>
      <c r="H8" s="473"/>
      <c r="I8" s="474"/>
      <c r="J8" s="187" t="e">
        <f>Cover!#REF!</f>
        <v>#REF!</v>
      </c>
    </row>
    <row r="9" spans="2:10" s="185" customFormat="1" ht="24.95" customHeight="1" x14ac:dyDescent="0.25">
      <c r="B9" s="226"/>
      <c r="C9" s="227"/>
      <c r="D9" s="227"/>
      <c r="E9" s="227"/>
      <c r="F9" s="227"/>
      <c r="G9" s="227"/>
      <c r="H9" s="227"/>
      <c r="I9" s="228"/>
      <c r="J9" s="187"/>
    </row>
    <row r="10" spans="2:10" s="185" customFormat="1" ht="27.95" hidden="1" customHeight="1" x14ac:dyDescent="0.25">
      <c r="B10" s="475" t="s">
        <v>293</v>
      </c>
      <c r="C10" s="476"/>
      <c r="D10" s="476"/>
      <c r="E10" s="476"/>
      <c r="F10" s="476"/>
      <c r="G10" s="476"/>
      <c r="H10" s="476"/>
      <c r="I10" s="477"/>
      <c r="J10" s="183"/>
    </row>
    <row r="11" spans="2:10" s="185" customFormat="1" ht="24.75" hidden="1" customHeight="1" x14ac:dyDescent="0.25">
      <c r="B11" s="478" t="s">
        <v>289</v>
      </c>
      <c r="C11" s="479"/>
      <c r="D11" s="479"/>
      <c r="E11" s="479"/>
      <c r="F11" s="479"/>
      <c r="G11" s="479"/>
      <c r="H11" s="480"/>
      <c r="I11" s="182">
        <f>'Class Plan'!C4</f>
        <v>0</v>
      </c>
      <c r="J11" s="187">
        <f>'Class Plan'!K4</f>
        <v>0</v>
      </c>
    </row>
    <row r="12" spans="2:10" s="185" customFormat="1" ht="24.75" hidden="1" customHeight="1" x14ac:dyDescent="0.25">
      <c r="B12" s="478" t="s">
        <v>290</v>
      </c>
      <c r="C12" s="479"/>
      <c r="D12" s="479"/>
      <c r="E12" s="479"/>
      <c r="F12" s="479"/>
      <c r="G12" s="479"/>
      <c r="H12" s="480"/>
      <c r="I12" s="182" t="e">
        <f>#REF!</f>
        <v>#REF!</v>
      </c>
      <c r="J12" s="187" t="e">
        <f>#REF!</f>
        <v>#REF!</v>
      </c>
    </row>
    <row r="13" spans="2:10" s="185" customFormat="1" ht="24.75" hidden="1" customHeight="1" x14ac:dyDescent="0.25">
      <c r="B13" s="478" t="s">
        <v>291</v>
      </c>
      <c r="C13" s="479"/>
      <c r="D13" s="479"/>
      <c r="E13" s="479"/>
      <c r="F13" s="479"/>
      <c r="G13" s="479"/>
      <c r="H13" s="480"/>
      <c r="I13" s="182" t="e">
        <f>SUM(I11:I12)</f>
        <v>#REF!</v>
      </c>
      <c r="J13" s="187" t="e">
        <f>SUM(J11:J12)</f>
        <v>#REF!</v>
      </c>
    </row>
    <row r="14" spans="2:10" s="185" customFormat="1" ht="24.95" hidden="1" customHeight="1" x14ac:dyDescent="0.25">
      <c r="B14" s="472" t="s">
        <v>292</v>
      </c>
      <c r="C14" s="473"/>
      <c r="D14" s="473"/>
      <c r="E14" s="473"/>
      <c r="F14" s="473"/>
      <c r="G14" s="473"/>
      <c r="H14" s="473"/>
      <c r="I14" s="474"/>
      <c r="J14" s="188" t="e">
        <f>J13/I13</f>
        <v>#REF!</v>
      </c>
    </row>
    <row r="15" spans="2:10" s="185" customFormat="1" ht="24.95" hidden="1" customHeight="1" x14ac:dyDescent="0.25">
      <c r="B15" s="472" t="s">
        <v>299</v>
      </c>
      <c r="C15" s="473"/>
      <c r="D15" s="473"/>
      <c r="E15" s="473"/>
      <c r="F15" s="473"/>
      <c r="G15" s="473"/>
      <c r="H15" s="473"/>
      <c r="I15" s="474"/>
      <c r="J15" s="187" t="e">
        <f>J13-J5</f>
        <v>#REF!</v>
      </c>
    </row>
    <row r="16" spans="2:10" s="185" customFormat="1" ht="24.95" hidden="1" customHeight="1" x14ac:dyDescent="0.25">
      <c r="B16" s="226"/>
      <c r="C16" s="227"/>
      <c r="D16" s="227"/>
      <c r="E16" s="227"/>
      <c r="F16" s="227"/>
      <c r="G16" s="227"/>
      <c r="H16" s="227"/>
      <c r="I16" s="228"/>
      <c r="J16" s="187"/>
    </row>
    <row r="17" spans="2:10" s="186" customFormat="1" ht="27.95" customHeight="1" x14ac:dyDescent="0.25">
      <c r="B17" s="485" t="s">
        <v>301</v>
      </c>
      <c r="C17" s="486"/>
      <c r="D17" s="486"/>
      <c r="E17" s="486"/>
      <c r="F17" s="486"/>
      <c r="G17" s="486"/>
      <c r="H17" s="486"/>
      <c r="I17" s="486"/>
      <c r="J17" s="184" t="s">
        <v>258</v>
      </c>
    </row>
    <row r="18" spans="2:10" s="185" customFormat="1" ht="24.95" customHeight="1" x14ac:dyDescent="0.25">
      <c r="B18" s="472" t="s">
        <v>315</v>
      </c>
      <c r="C18" s="473"/>
      <c r="D18" s="473"/>
      <c r="E18" s="473"/>
      <c r="F18" s="473"/>
      <c r="G18" s="473"/>
      <c r="H18" s="473"/>
      <c r="I18" s="474"/>
      <c r="J18" s="187" t="e">
        <f>#REF!</f>
        <v>#REF!</v>
      </c>
    </row>
    <row r="19" spans="2:10" s="185" customFormat="1" ht="24.95" customHeight="1" x14ac:dyDescent="0.25">
      <c r="B19" s="472" t="s">
        <v>316</v>
      </c>
      <c r="C19" s="473"/>
      <c r="D19" s="473"/>
      <c r="E19" s="473"/>
      <c r="F19" s="473"/>
      <c r="G19" s="473"/>
      <c r="H19" s="473"/>
      <c r="I19" s="474"/>
      <c r="J19" s="187">
        <f>Budget!R14+'IET II Budget'!R14</f>
        <v>0</v>
      </c>
    </row>
    <row r="20" spans="2:10" s="186" customFormat="1" ht="24.95" customHeight="1" x14ac:dyDescent="0.25">
      <c r="B20" s="482" t="s">
        <v>342</v>
      </c>
      <c r="C20" s="483"/>
      <c r="D20" s="483"/>
      <c r="E20" s="483"/>
      <c r="F20" s="483"/>
      <c r="G20" s="483"/>
      <c r="H20" s="483"/>
      <c r="I20" s="484"/>
      <c r="J20" s="189" t="e">
        <f>SUM(J18:J19)</f>
        <v>#REF!</v>
      </c>
    </row>
    <row r="21" spans="2:10" s="185" customFormat="1" ht="24.95" customHeight="1" x14ac:dyDescent="0.25">
      <c r="B21" s="472" t="s">
        <v>317</v>
      </c>
      <c r="C21" s="473"/>
      <c r="D21" s="473"/>
      <c r="E21" s="473"/>
      <c r="F21" s="473"/>
      <c r="G21" s="473"/>
      <c r="H21" s="473"/>
      <c r="I21" s="474"/>
      <c r="J21" s="187" t="e">
        <f>#REF!</f>
        <v>#REF!</v>
      </c>
    </row>
    <row r="22" spans="2:10" s="185" customFormat="1" ht="24.95" customHeight="1" x14ac:dyDescent="0.25">
      <c r="B22" s="472" t="s">
        <v>318</v>
      </c>
      <c r="C22" s="473"/>
      <c r="D22" s="473"/>
      <c r="E22" s="473"/>
      <c r="F22" s="473"/>
      <c r="G22" s="473"/>
      <c r="H22" s="473"/>
      <c r="I22" s="474"/>
      <c r="J22" s="187">
        <f>Budget!R24+'IET II Budget'!R24</f>
        <v>0</v>
      </c>
    </row>
    <row r="23" spans="2:10" s="186" customFormat="1" ht="24.95" customHeight="1" x14ac:dyDescent="0.25">
      <c r="B23" s="482" t="s">
        <v>343</v>
      </c>
      <c r="C23" s="483"/>
      <c r="D23" s="483"/>
      <c r="E23" s="483"/>
      <c r="F23" s="483"/>
      <c r="G23" s="483"/>
      <c r="H23" s="483"/>
      <c r="I23" s="484"/>
      <c r="J23" s="189" t="e">
        <f>SUM(J21:J22)</f>
        <v>#REF!</v>
      </c>
    </row>
    <row r="24" spans="2:10" s="185" customFormat="1" ht="24.95" customHeight="1" x14ac:dyDescent="0.25">
      <c r="B24" s="472" t="s">
        <v>319</v>
      </c>
      <c r="C24" s="473"/>
      <c r="D24" s="473"/>
      <c r="E24" s="473"/>
      <c r="F24" s="473"/>
      <c r="G24" s="473"/>
      <c r="H24" s="473"/>
      <c r="I24" s="474"/>
      <c r="J24" s="187" t="e">
        <f>#REF!</f>
        <v>#REF!</v>
      </c>
    </row>
    <row r="25" spans="2:10" s="185" customFormat="1" ht="24.95" customHeight="1" x14ac:dyDescent="0.25">
      <c r="B25" s="472" t="s">
        <v>320</v>
      </c>
      <c r="C25" s="473"/>
      <c r="D25" s="473"/>
      <c r="E25" s="473"/>
      <c r="F25" s="473"/>
      <c r="G25" s="473"/>
      <c r="H25" s="473"/>
      <c r="I25" s="474"/>
      <c r="J25" s="187">
        <f>Budget!R29+'IET II Budget'!R29</f>
        <v>0</v>
      </c>
    </row>
    <row r="26" spans="2:10" s="186" customFormat="1" ht="24.95" customHeight="1" x14ac:dyDescent="0.25">
      <c r="B26" s="482" t="s">
        <v>344</v>
      </c>
      <c r="C26" s="483"/>
      <c r="D26" s="483"/>
      <c r="E26" s="483"/>
      <c r="F26" s="483"/>
      <c r="G26" s="483"/>
      <c r="H26" s="483"/>
      <c r="I26" s="484"/>
      <c r="J26" s="189" t="e">
        <f>SUM(J24:J25)</f>
        <v>#REF!</v>
      </c>
    </row>
    <row r="27" spans="2:10" s="185" customFormat="1" ht="24.95" customHeight="1" x14ac:dyDescent="0.25">
      <c r="B27" s="472" t="s">
        <v>321</v>
      </c>
      <c r="C27" s="473"/>
      <c r="D27" s="473"/>
      <c r="E27" s="473"/>
      <c r="F27" s="473"/>
      <c r="G27" s="473"/>
      <c r="H27" s="473"/>
      <c r="I27" s="474"/>
      <c r="J27" s="187" t="e">
        <f>#REF!</f>
        <v>#REF!</v>
      </c>
    </row>
    <row r="28" spans="2:10" s="185" customFormat="1" ht="24.95" customHeight="1" x14ac:dyDescent="0.25">
      <c r="B28" s="472" t="s">
        <v>322</v>
      </c>
      <c r="C28" s="473"/>
      <c r="D28" s="473"/>
      <c r="E28" s="473"/>
      <c r="F28" s="473"/>
      <c r="G28" s="473"/>
      <c r="H28" s="473"/>
      <c r="I28" s="474"/>
      <c r="J28" s="187">
        <f>Budget!R34+'IET II Budget'!R34</f>
        <v>0</v>
      </c>
    </row>
    <row r="29" spans="2:10" s="186" customFormat="1" ht="24.95" customHeight="1" x14ac:dyDescent="0.25">
      <c r="B29" s="482" t="s">
        <v>345</v>
      </c>
      <c r="C29" s="483"/>
      <c r="D29" s="483"/>
      <c r="E29" s="483"/>
      <c r="F29" s="483"/>
      <c r="G29" s="483"/>
      <c r="H29" s="483"/>
      <c r="I29" s="484"/>
      <c r="J29" s="189" t="e">
        <f>SUM(J27:J28)</f>
        <v>#REF!</v>
      </c>
    </row>
    <row r="30" spans="2:10" s="185" customFormat="1" ht="24.95" customHeight="1" x14ac:dyDescent="0.25">
      <c r="B30" s="472" t="s">
        <v>323</v>
      </c>
      <c r="C30" s="473"/>
      <c r="D30" s="473"/>
      <c r="E30" s="473"/>
      <c r="F30" s="473"/>
      <c r="G30" s="473"/>
      <c r="H30" s="473"/>
      <c r="I30" s="474"/>
      <c r="J30" s="187" t="e">
        <f>#REF!</f>
        <v>#REF!</v>
      </c>
    </row>
    <row r="31" spans="2:10" s="185" customFormat="1" ht="24.95" customHeight="1" x14ac:dyDescent="0.25">
      <c r="B31" s="472" t="s">
        <v>324</v>
      </c>
      <c r="C31" s="473"/>
      <c r="D31" s="473"/>
      <c r="E31" s="473"/>
      <c r="F31" s="473"/>
      <c r="G31" s="473"/>
      <c r="H31" s="473"/>
      <c r="I31" s="474"/>
      <c r="J31" s="187">
        <f>Budget!R40+'IET II Budget'!R40</f>
        <v>0</v>
      </c>
    </row>
    <row r="32" spans="2:10" s="186" customFormat="1" ht="24.95" customHeight="1" x14ac:dyDescent="0.25">
      <c r="B32" s="482" t="s">
        <v>346</v>
      </c>
      <c r="C32" s="483"/>
      <c r="D32" s="483"/>
      <c r="E32" s="483"/>
      <c r="F32" s="483"/>
      <c r="G32" s="483"/>
      <c r="H32" s="483"/>
      <c r="I32" s="484"/>
      <c r="J32" s="189" t="e">
        <f>SUM(J30:J31)</f>
        <v>#REF!</v>
      </c>
    </row>
    <row r="33" spans="2:10" s="185" customFormat="1" ht="24.95" customHeight="1" x14ac:dyDescent="0.25">
      <c r="B33" s="472" t="s">
        <v>325</v>
      </c>
      <c r="C33" s="473"/>
      <c r="D33" s="473"/>
      <c r="E33" s="473"/>
      <c r="F33" s="473"/>
      <c r="G33" s="473"/>
      <c r="H33" s="473"/>
      <c r="I33" s="474"/>
      <c r="J33" s="187" t="e">
        <f>#REF!</f>
        <v>#REF!</v>
      </c>
    </row>
    <row r="34" spans="2:10" s="185" customFormat="1" ht="24.95" customHeight="1" x14ac:dyDescent="0.25">
      <c r="B34" s="472" t="s">
        <v>326</v>
      </c>
      <c r="C34" s="473"/>
      <c r="D34" s="473"/>
      <c r="E34" s="473"/>
      <c r="F34" s="473"/>
      <c r="G34" s="473"/>
      <c r="H34" s="473"/>
      <c r="I34" s="474"/>
      <c r="J34" s="187">
        <f>Budget!R47+'IET II Budget'!R47</f>
        <v>0</v>
      </c>
    </row>
    <row r="35" spans="2:10" s="186" customFormat="1" ht="24.95" customHeight="1" x14ac:dyDescent="0.25">
      <c r="B35" s="482" t="s">
        <v>347</v>
      </c>
      <c r="C35" s="483"/>
      <c r="D35" s="483"/>
      <c r="E35" s="483"/>
      <c r="F35" s="483"/>
      <c r="G35" s="483"/>
      <c r="H35" s="483"/>
      <c r="I35" s="484"/>
      <c r="J35" s="189" t="e">
        <f>SUM(J33:J34)</f>
        <v>#REF!</v>
      </c>
    </row>
    <row r="36" spans="2:10" s="185" customFormat="1" ht="24.95" customHeight="1" x14ac:dyDescent="0.25">
      <c r="B36" s="472" t="s">
        <v>328</v>
      </c>
      <c r="C36" s="473"/>
      <c r="D36" s="473"/>
      <c r="E36" s="473"/>
      <c r="F36" s="473"/>
      <c r="G36" s="473"/>
      <c r="H36" s="473"/>
      <c r="I36" s="474"/>
      <c r="J36" s="187" t="e">
        <f>#REF!</f>
        <v>#REF!</v>
      </c>
    </row>
    <row r="37" spans="2:10" s="185" customFormat="1" ht="24.95" customHeight="1" x14ac:dyDescent="0.25">
      <c r="B37" s="472" t="s">
        <v>327</v>
      </c>
      <c r="C37" s="473"/>
      <c r="D37" s="473"/>
      <c r="E37" s="473"/>
      <c r="F37" s="473"/>
      <c r="G37" s="473"/>
      <c r="H37" s="473"/>
      <c r="I37" s="474"/>
      <c r="J37" s="187">
        <f>Budget!R53+'IET II Budget'!R53</f>
        <v>0</v>
      </c>
    </row>
    <row r="38" spans="2:10" s="186" customFormat="1" ht="24.95" customHeight="1" x14ac:dyDescent="0.25">
      <c r="B38" s="482" t="s">
        <v>348</v>
      </c>
      <c r="C38" s="483"/>
      <c r="D38" s="483"/>
      <c r="E38" s="483"/>
      <c r="F38" s="483"/>
      <c r="G38" s="483"/>
      <c r="H38" s="483"/>
      <c r="I38" s="484"/>
      <c r="J38" s="189" t="e">
        <f>SUM(J36:J37)</f>
        <v>#REF!</v>
      </c>
    </row>
    <row r="39" spans="2:10" s="185" customFormat="1" ht="24.95" customHeight="1" x14ac:dyDescent="0.25">
      <c r="B39" s="472" t="s">
        <v>329</v>
      </c>
      <c r="C39" s="473"/>
      <c r="D39" s="473"/>
      <c r="E39" s="473"/>
      <c r="F39" s="473"/>
      <c r="G39" s="473"/>
      <c r="H39" s="473"/>
      <c r="I39" s="474"/>
      <c r="J39" s="187" t="e">
        <f>#REF!</f>
        <v>#REF!</v>
      </c>
    </row>
    <row r="40" spans="2:10" s="185" customFormat="1" ht="24.95" customHeight="1" x14ac:dyDescent="0.25">
      <c r="B40" s="472" t="s">
        <v>330</v>
      </c>
      <c r="C40" s="473"/>
      <c r="D40" s="473"/>
      <c r="E40" s="473"/>
      <c r="F40" s="473"/>
      <c r="G40" s="473"/>
      <c r="H40" s="473"/>
      <c r="I40" s="474"/>
      <c r="J40" s="187">
        <f>Budget!R58+'IET II Budget'!R58</f>
        <v>0</v>
      </c>
    </row>
    <row r="41" spans="2:10" s="186" customFormat="1" ht="24.95" customHeight="1" x14ac:dyDescent="0.25">
      <c r="B41" s="482" t="s">
        <v>349</v>
      </c>
      <c r="C41" s="483"/>
      <c r="D41" s="483"/>
      <c r="E41" s="483"/>
      <c r="F41" s="483"/>
      <c r="G41" s="483"/>
      <c r="H41" s="483"/>
      <c r="I41" s="484"/>
      <c r="J41" s="189" t="e">
        <f>SUM(J39:J40)</f>
        <v>#REF!</v>
      </c>
    </row>
    <row r="42" spans="2:10" s="185" customFormat="1" ht="24.95" customHeight="1" x14ac:dyDescent="0.25">
      <c r="B42" s="472" t="s">
        <v>331</v>
      </c>
      <c r="C42" s="473"/>
      <c r="D42" s="473"/>
      <c r="E42" s="473"/>
      <c r="F42" s="473"/>
      <c r="G42" s="473"/>
      <c r="H42" s="473"/>
      <c r="I42" s="474"/>
      <c r="J42" s="187" t="e">
        <f>#REF!</f>
        <v>#REF!</v>
      </c>
    </row>
    <row r="43" spans="2:10" s="185" customFormat="1" ht="24.95" customHeight="1" x14ac:dyDescent="0.25">
      <c r="B43" s="472" t="s">
        <v>332</v>
      </c>
      <c r="C43" s="473"/>
      <c r="D43" s="473"/>
      <c r="E43" s="473"/>
      <c r="F43" s="473"/>
      <c r="G43" s="473"/>
      <c r="H43" s="473"/>
      <c r="I43" s="474"/>
      <c r="J43" s="187">
        <f>Budget!R65+'IET II Budget'!R65</f>
        <v>0</v>
      </c>
    </row>
    <row r="44" spans="2:10" s="186" customFormat="1" ht="24.95" customHeight="1" x14ac:dyDescent="0.25">
      <c r="B44" s="482" t="s">
        <v>341</v>
      </c>
      <c r="C44" s="483"/>
      <c r="D44" s="483"/>
      <c r="E44" s="483"/>
      <c r="F44" s="483"/>
      <c r="G44" s="483"/>
      <c r="H44" s="483"/>
      <c r="I44" s="484"/>
      <c r="J44" s="189" t="e">
        <f>SUM(J42:J43)</f>
        <v>#REF!</v>
      </c>
    </row>
    <row r="45" spans="2:10" s="185" customFormat="1" ht="24.95" customHeight="1" x14ac:dyDescent="0.25">
      <c r="B45" s="472" t="s">
        <v>333</v>
      </c>
      <c r="C45" s="473"/>
      <c r="D45" s="473"/>
      <c r="E45" s="473"/>
      <c r="F45" s="473"/>
      <c r="G45" s="473"/>
      <c r="H45" s="473"/>
      <c r="I45" s="474"/>
      <c r="J45" s="187">
        <f>Summary!J57</f>
        <v>0</v>
      </c>
    </row>
    <row r="46" spans="2:10" s="185" customFormat="1" ht="24.95" customHeight="1" x14ac:dyDescent="0.25">
      <c r="B46" s="472" t="s">
        <v>334</v>
      </c>
      <c r="C46" s="473"/>
      <c r="D46" s="473"/>
      <c r="E46" s="473"/>
      <c r="F46" s="473"/>
      <c r="G46" s="473"/>
      <c r="H46" s="473"/>
      <c r="I46" s="474"/>
      <c r="J46" s="187" t="e">
        <f>'IET Summary'!J53+'IET II Summary'!J53</f>
        <v>#REF!</v>
      </c>
    </row>
    <row r="47" spans="2:10" s="186" customFormat="1" ht="24.95" customHeight="1" x14ac:dyDescent="0.25">
      <c r="B47" s="482" t="s">
        <v>340</v>
      </c>
      <c r="C47" s="483"/>
      <c r="D47" s="483"/>
      <c r="E47" s="483"/>
      <c r="F47" s="483"/>
      <c r="G47" s="483"/>
      <c r="H47" s="483"/>
      <c r="I47" s="484"/>
      <c r="J47" s="189" t="e">
        <f>SUM(J45:J46)</f>
        <v>#REF!</v>
      </c>
    </row>
    <row r="48" spans="2:10" s="185" customFormat="1" ht="24.95" customHeight="1" x14ac:dyDescent="0.25">
      <c r="B48" s="472" t="s">
        <v>335</v>
      </c>
      <c r="C48" s="473"/>
      <c r="D48" s="473"/>
      <c r="E48" s="473"/>
      <c r="F48" s="473"/>
      <c r="G48" s="473"/>
      <c r="H48" s="473"/>
      <c r="I48" s="474"/>
      <c r="J48" s="187" t="e">
        <f>#REF!</f>
        <v>#REF!</v>
      </c>
    </row>
    <row r="49" spans="2:10" s="185" customFormat="1" ht="24.95" customHeight="1" x14ac:dyDescent="0.25">
      <c r="B49" s="472" t="s">
        <v>336</v>
      </c>
      <c r="C49" s="473"/>
      <c r="D49" s="473"/>
      <c r="E49" s="473"/>
      <c r="F49" s="473"/>
      <c r="G49" s="473"/>
      <c r="H49" s="473"/>
      <c r="I49" s="474"/>
      <c r="J49" s="187">
        <f>Budget!R79+'IET II Budget'!R79</f>
        <v>0</v>
      </c>
    </row>
    <row r="50" spans="2:10" s="186" customFormat="1" ht="24.95" customHeight="1" x14ac:dyDescent="0.25">
      <c r="B50" s="482" t="s">
        <v>339</v>
      </c>
      <c r="C50" s="483"/>
      <c r="D50" s="483"/>
      <c r="E50" s="483"/>
      <c r="F50" s="483"/>
      <c r="G50" s="483"/>
      <c r="H50" s="483"/>
      <c r="I50" s="484"/>
      <c r="J50" s="189" t="e">
        <f>SUM(J48:J49)</f>
        <v>#REF!</v>
      </c>
    </row>
    <row r="51" spans="2:10" s="185" customFormat="1" ht="24.95" customHeight="1" x14ac:dyDescent="0.25">
      <c r="B51" s="472" t="s">
        <v>337</v>
      </c>
      <c r="C51" s="473"/>
      <c r="D51" s="473"/>
      <c r="E51" s="473"/>
      <c r="F51" s="473"/>
      <c r="G51" s="473"/>
      <c r="H51" s="473"/>
      <c r="I51" s="474"/>
      <c r="J51" s="187" t="e">
        <f>#REF!</f>
        <v>#REF!</v>
      </c>
    </row>
    <row r="52" spans="2:10" s="185" customFormat="1" ht="24.95" customHeight="1" x14ac:dyDescent="0.25">
      <c r="B52" s="472" t="s">
        <v>338</v>
      </c>
      <c r="C52" s="473"/>
      <c r="D52" s="473"/>
      <c r="E52" s="473"/>
      <c r="F52" s="473"/>
      <c r="G52" s="473"/>
      <c r="H52" s="473"/>
      <c r="I52" s="474"/>
      <c r="J52" s="187" t="e">
        <f>#REF!</f>
        <v>#REF!</v>
      </c>
    </row>
    <row r="53" spans="2:10" s="185" customFormat="1" ht="24.95" customHeight="1" x14ac:dyDescent="0.25">
      <c r="B53" s="482" t="s">
        <v>350</v>
      </c>
      <c r="C53" s="483"/>
      <c r="D53" s="483"/>
      <c r="E53" s="483"/>
      <c r="F53" s="483"/>
      <c r="G53" s="483"/>
      <c r="H53" s="483"/>
      <c r="I53" s="484"/>
      <c r="J53" s="189" t="e">
        <f>SUM(J51:J52)</f>
        <v>#REF!</v>
      </c>
    </row>
    <row r="54" spans="2:10" s="185" customFormat="1" ht="24.95" customHeight="1" x14ac:dyDescent="0.25">
      <c r="B54" s="482" t="s">
        <v>285</v>
      </c>
      <c r="C54" s="483"/>
      <c r="D54" s="483"/>
      <c r="E54" s="483"/>
      <c r="F54" s="483"/>
      <c r="G54" s="483"/>
      <c r="H54" s="483"/>
      <c r="I54" s="484"/>
      <c r="J54" s="189" t="e">
        <f>J53-J5</f>
        <v>#REF!</v>
      </c>
    </row>
    <row r="55" spans="2:10" s="185" customFormat="1" ht="24.95" customHeight="1" x14ac:dyDescent="0.25">
      <c r="B55" s="226"/>
      <c r="C55" s="227"/>
      <c r="D55" s="227"/>
      <c r="E55" s="227"/>
      <c r="F55" s="227"/>
      <c r="G55" s="227"/>
      <c r="H55" s="227"/>
      <c r="I55" s="228"/>
      <c r="J55" s="187"/>
    </row>
    <row r="56" spans="2:10" s="186" customFormat="1" ht="27.95" hidden="1" customHeight="1" x14ac:dyDescent="0.25">
      <c r="B56" s="485" t="s">
        <v>302</v>
      </c>
      <c r="C56" s="486"/>
      <c r="D56" s="486"/>
      <c r="E56" s="486"/>
      <c r="F56" s="486"/>
      <c r="G56" s="486"/>
      <c r="H56" s="486"/>
      <c r="I56" s="486"/>
      <c r="J56" s="184" t="s">
        <v>258</v>
      </c>
    </row>
    <row r="57" spans="2:10" s="185" customFormat="1" ht="24.95" hidden="1" customHeight="1" x14ac:dyDescent="0.25">
      <c r="B57" s="472"/>
      <c r="C57" s="473"/>
      <c r="D57" s="473"/>
      <c r="E57" s="473"/>
      <c r="F57" s="473"/>
      <c r="G57" s="473"/>
      <c r="H57" s="473"/>
      <c r="I57" s="474"/>
      <c r="J57" s="187"/>
    </row>
    <row r="58" spans="2:10" s="185" customFormat="1" ht="24.95" hidden="1" customHeight="1" x14ac:dyDescent="0.25">
      <c r="B58" s="472"/>
      <c r="C58" s="473"/>
      <c r="D58" s="473"/>
      <c r="E58" s="473"/>
      <c r="F58" s="473"/>
      <c r="G58" s="473"/>
      <c r="H58" s="473"/>
      <c r="I58" s="474"/>
      <c r="J58" s="187"/>
    </row>
    <row r="59" spans="2:10" s="185" customFormat="1" ht="24.95" hidden="1" customHeight="1" x14ac:dyDescent="0.25">
      <c r="B59" s="472"/>
      <c r="C59" s="473"/>
      <c r="D59" s="473"/>
      <c r="E59" s="473"/>
      <c r="F59" s="473"/>
      <c r="G59" s="473"/>
      <c r="H59" s="473"/>
      <c r="I59" s="474"/>
      <c r="J59" s="187"/>
    </row>
    <row r="60" spans="2:10" s="185" customFormat="1" ht="24.95" hidden="1" customHeight="1" x14ac:dyDescent="0.25">
      <c r="B60" s="472"/>
      <c r="C60" s="473"/>
      <c r="D60" s="473"/>
      <c r="E60" s="473"/>
      <c r="F60" s="473"/>
      <c r="G60" s="473"/>
      <c r="H60" s="473"/>
      <c r="I60" s="474"/>
      <c r="J60" s="187"/>
    </row>
    <row r="61" spans="2:10" s="185" customFormat="1" ht="24.95" hidden="1" customHeight="1" x14ac:dyDescent="0.25">
      <c r="B61" s="472"/>
      <c r="C61" s="473"/>
      <c r="D61" s="473"/>
      <c r="E61" s="473"/>
      <c r="F61" s="473"/>
      <c r="G61" s="473"/>
      <c r="H61" s="473"/>
      <c r="I61" s="474"/>
      <c r="J61" s="187"/>
    </row>
    <row r="62" spans="2:10" s="185" customFormat="1" ht="24.95" hidden="1" customHeight="1" x14ac:dyDescent="0.25">
      <c r="B62" s="472"/>
      <c r="C62" s="473"/>
      <c r="D62" s="473"/>
      <c r="E62" s="473"/>
      <c r="F62" s="473"/>
      <c r="G62" s="473"/>
      <c r="H62" s="473"/>
      <c r="I62" s="474"/>
      <c r="J62" s="187"/>
    </row>
    <row r="63" spans="2:10" s="185" customFormat="1" ht="24.95" hidden="1" customHeight="1" x14ac:dyDescent="0.25">
      <c r="B63" s="472"/>
      <c r="C63" s="473"/>
      <c r="D63" s="473"/>
      <c r="E63" s="473"/>
      <c r="F63" s="473"/>
      <c r="G63" s="473"/>
      <c r="H63" s="473"/>
      <c r="I63" s="474"/>
      <c r="J63" s="187"/>
    </row>
    <row r="64" spans="2:10" s="185" customFormat="1" ht="24.95" hidden="1" customHeight="1" x14ac:dyDescent="0.25">
      <c r="B64" s="472"/>
      <c r="C64" s="473"/>
      <c r="D64" s="473"/>
      <c r="E64" s="473"/>
      <c r="F64" s="473"/>
      <c r="G64" s="473"/>
      <c r="H64" s="473"/>
      <c r="I64" s="474"/>
      <c r="J64" s="187"/>
    </row>
    <row r="65" spans="2:10" s="185" customFormat="1" ht="24.95" hidden="1" customHeight="1" x14ac:dyDescent="0.25">
      <c r="B65" s="472"/>
      <c r="C65" s="473"/>
      <c r="D65" s="473"/>
      <c r="E65" s="473"/>
      <c r="F65" s="473"/>
      <c r="G65" s="473"/>
      <c r="H65" s="473"/>
      <c r="I65" s="474"/>
      <c r="J65" s="187"/>
    </row>
    <row r="66" spans="2:10" s="185" customFormat="1" ht="24.95" hidden="1" customHeight="1" x14ac:dyDescent="0.25">
      <c r="B66" s="472"/>
      <c r="C66" s="473"/>
      <c r="D66" s="473"/>
      <c r="E66" s="473"/>
      <c r="F66" s="473"/>
      <c r="G66" s="473"/>
      <c r="H66" s="473"/>
      <c r="I66" s="474"/>
      <c r="J66" s="187"/>
    </row>
    <row r="67" spans="2:10" s="185" customFormat="1" ht="24.95" hidden="1" customHeight="1" x14ac:dyDescent="0.25">
      <c r="B67" s="472"/>
      <c r="C67" s="473"/>
      <c r="D67" s="473"/>
      <c r="E67" s="473"/>
      <c r="F67" s="473"/>
      <c r="G67" s="473"/>
      <c r="H67" s="473"/>
      <c r="I67" s="474"/>
      <c r="J67" s="187"/>
    </row>
    <row r="68" spans="2:10" s="185" customFormat="1" ht="24.95" hidden="1" customHeight="1" x14ac:dyDescent="0.25">
      <c r="B68" s="482" t="s">
        <v>67</v>
      </c>
      <c r="C68" s="483"/>
      <c r="D68" s="483"/>
      <c r="E68" s="483"/>
      <c r="F68" s="483"/>
      <c r="G68" s="483"/>
      <c r="H68" s="483"/>
      <c r="I68" s="484"/>
      <c r="J68" s="189">
        <f>'IET II Summary'!J29+'IET Summary'!J29</f>
        <v>0</v>
      </c>
    </row>
    <row r="69" spans="2:10" s="185" customFormat="1" ht="24.95" hidden="1" customHeight="1" x14ac:dyDescent="0.25">
      <c r="B69" s="482" t="s">
        <v>285</v>
      </c>
      <c r="C69" s="483"/>
      <c r="D69" s="483"/>
      <c r="E69" s="483"/>
      <c r="F69" s="483"/>
      <c r="G69" s="483"/>
      <c r="H69" s="483"/>
      <c r="I69" s="484"/>
      <c r="J69" s="189" t="e">
        <f>J8-J68</f>
        <v>#REF!</v>
      </c>
    </row>
    <row r="70" spans="2:10" s="185" customFormat="1" ht="24.95" hidden="1" customHeight="1" x14ac:dyDescent="0.25">
      <c r="B70" s="226"/>
      <c r="C70" s="227"/>
      <c r="D70" s="227"/>
      <c r="E70" s="227"/>
      <c r="F70" s="227"/>
      <c r="G70" s="227"/>
      <c r="H70" s="227"/>
      <c r="I70" s="228"/>
      <c r="J70" s="187"/>
    </row>
    <row r="71" spans="2:10" s="185" customFormat="1" ht="27.95" customHeight="1" x14ac:dyDescent="0.25">
      <c r="B71" s="485" t="s">
        <v>296</v>
      </c>
      <c r="C71" s="486"/>
      <c r="D71" s="486"/>
      <c r="E71" s="486"/>
      <c r="F71" s="486"/>
      <c r="G71" s="486"/>
      <c r="H71" s="486"/>
      <c r="I71" s="489"/>
      <c r="J71" s="190"/>
    </row>
    <row r="72" spans="2:10" s="185" customFormat="1" ht="24.95" hidden="1" customHeight="1" x14ac:dyDescent="0.25">
      <c r="B72" s="472"/>
      <c r="C72" s="473"/>
      <c r="D72" s="473"/>
      <c r="E72" s="473"/>
      <c r="F72" s="473"/>
      <c r="G72" s="473"/>
      <c r="H72" s="473"/>
      <c r="I72" s="474"/>
      <c r="J72" s="187"/>
    </row>
    <row r="73" spans="2:10" s="185" customFormat="1" ht="24.95" hidden="1" customHeight="1" x14ac:dyDescent="0.25">
      <c r="B73" s="472"/>
      <c r="C73" s="473"/>
      <c r="D73" s="473"/>
      <c r="E73" s="473"/>
      <c r="F73" s="473"/>
      <c r="G73" s="473"/>
      <c r="H73" s="473"/>
      <c r="I73" s="474"/>
      <c r="J73" s="187"/>
    </row>
    <row r="74" spans="2:10" s="185" customFormat="1" ht="24.95" hidden="1" customHeight="1" x14ac:dyDescent="0.25">
      <c r="B74" s="472"/>
      <c r="C74" s="473"/>
      <c r="D74" s="473"/>
      <c r="E74" s="473"/>
      <c r="F74" s="473"/>
      <c r="G74" s="473"/>
      <c r="H74" s="473"/>
      <c r="I74" s="474"/>
      <c r="J74" s="187"/>
    </row>
    <row r="75" spans="2:10" s="185" customFormat="1" ht="24.95" hidden="1" customHeight="1" x14ac:dyDescent="0.25">
      <c r="B75" s="472"/>
      <c r="C75" s="473"/>
      <c r="D75" s="473"/>
      <c r="E75" s="473"/>
      <c r="F75" s="473"/>
      <c r="G75" s="473"/>
      <c r="H75" s="473"/>
      <c r="I75" s="474"/>
      <c r="J75" s="187"/>
    </row>
    <row r="76" spans="2:10" s="185" customFormat="1" ht="24.95" hidden="1" customHeight="1" x14ac:dyDescent="0.25">
      <c r="B76" s="472"/>
      <c r="C76" s="473"/>
      <c r="D76" s="473"/>
      <c r="E76" s="473"/>
      <c r="F76" s="473"/>
      <c r="G76" s="473"/>
      <c r="H76" s="473"/>
      <c r="I76" s="474"/>
      <c r="J76" s="187"/>
    </row>
    <row r="77" spans="2:10" s="185" customFormat="1" ht="24.95" hidden="1" customHeight="1" x14ac:dyDescent="0.25">
      <c r="B77" s="472"/>
      <c r="C77" s="473"/>
      <c r="D77" s="473"/>
      <c r="E77" s="473"/>
      <c r="F77" s="473"/>
      <c r="G77" s="473"/>
      <c r="H77" s="473"/>
      <c r="I77" s="474"/>
      <c r="J77" s="187"/>
    </row>
    <row r="78" spans="2:10" s="185" customFormat="1" ht="24.95" hidden="1" customHeight="1" x14ac:dyDescent="0.25">
      <c r="B78" s="472"/>
      <c r="C78" s="473"/>
      <c r="D78" s="473"/>
      <c r="E78" s="473"/>
      <c r="F78" s="473"/>
      <c r="G78" s="473"/>
      <c r="H78" s="473"/>
      <c r="I78" s="474"/>
      <c r="J78" s="187"/>
    </row>
    <row r="79" spans="2:10" s="185" customFormat="1" ht="24.95" hidden="1" customHeight="1" x14ac:dyDescent="0.25">
      <c r="B79" s="472"/>
      <c r="C79" s="473"/>
      <c r="D79" s="473"/>
      <c r="E79" s="473"/>
      <c r="F79" s="473"/>
      <c r="G79" s="473"/>
      <c r="H79" s="473"/>
      <c r="I79" s="474"/>
      <c r="J79" s="187"/>
    </row>
    <row r="80" spans="2:10" s="185" customFormat="1" ht="24.95" hidden="1" customHeight="1" x14ac:dyDescent="0.25">
      <c r="B80" s="472"/>
      <c r="C80" s="473"/>
      <c r="D80" s="473"/>
      <c r="E80" s="473"/>
      <c r="F80" s="473"/>
      <c r="G80" s="473"/>
      <c r="H80" s="473"/>
      <c r="I80" s="474"/>
      <c r="J80" s="187"/>
    </row>
    <row r="81" spans="2:10" s="185" customFormat="1" ht="24.95" hidden="1" customHeight="1" x14ac:dyDescent="0.25">
      <c r="B81" s="472"/>
      <c r="C81" s="473"/>
      <c r="D81" s="473"/>
      <c r="E81" s="473"/>
      <c r="F81" s="473"/>
      <c r="G81" s="473"/>
      <c r="H81" s="473"/>
      <c r="I81" s="474"/>
      <c r="J81" s="187"/>
    </row>
    <row r="82" spans="2:10" s="185" customFormat="1" ht="24.95" hidden="1" customHeight="1" x14ac:dyDescent="0.25">
      <c r="B82" s="472"/>
      <c r="C82" s="473"/>
      <c r="D82" s="473"/>
      <c r="E82" s="473"/>
      <c r="F82" s="473"/>
      <c r="G82" s="473"/>
      <c r="H82" s="473"/>
      <c r="I82" s="474"/>
      <c r="J82" s="187"/>
    </row>
    <row r="83" spans="2:10" s="185" customFormat="1" ht="24.95" hidden="1" customHeight="1" x14ac:dyDescent="0.25">
      <c r="B83" s="472"/>
      <c r="C83" s="473"/>
      <c r="D83" s="473"/>
      <c r="E83" s="473"/>
      <c r="F83" s="473"/>
      <c r="G83" s="473"/>
      <c r="H83" s="473"/>
      <c r="I83" s="474"/>
      <c r="J83" s="187"/>
    </row>
    <row r="84" spans="2:10" s="185" customFormat="1" ht="21.6" customHeight="1" x14ac:dyDescent="0.25">
      <c r="B84" s="482" t="s">
        <v>303</v>
      </c>
      <c r="C84" s="483"/>
      <c r="D84" s="483"/>
      <c r="E84" s="483"/>
      <c r="F84" s="483"/>
      <c r="G84" s="483"/>
      <c r="H84" s="483"/>
      <c r="I84" s="484"/>
      <c r="J84" s="191">
        <f>Summary!J52</f>
        <v>0</v>
      </c>
    </row>
    <row r="85" spans="2:10" s="185" customFormat="1" ht="21.6" customHeight="1" x14ac:dyDescent="0.25">
      <c r="B85" s="482" t="s">
        <v>304</v>
      </c>
      <c r="C85" s="483"/>
      <c r="D85" s="483"/>
      <c r="E85" s="483"/>
      <c r="F85" s="483"/>
      <c r="G85" s="483"/>
      <c r="H85" s="483"/>
      <c r="I85" s="484"/>
      <c r="J85" s="191" t="e">
        <f>'IET II Summary'!J45+'IET Summary'!J45</f>
        <v>#REF!</v>
      </c>
    </row>
    <row r="86" spans="2:10" s="185" customFormat="1" ht="22.35" customHeight="1" x14ac:dyDescent="0.25">
      <c r="B86" s="496" t="s">
        <v>298</v>
      </c>
      <c r="C86" s="497"/>
      <c r="D86" s="497"/>
      <c r="E86" s="497"/>
      <c r="F86" s="497"/>
      <c r="G86" s="497"/>
      <c r="H86" s="497"/>
      <c r="I86" s="498"/>
      <c r="J86" s="229" t="e">
        <f>(J84+J85)/(J6+J8)</f>
        <v>#REF!</v>
      </c>
    </row>
    <row r="87" spans="2:10" s="196" customFormat="1" ht="22.35" customHeight="1" x14ac:dyDescent="0.25">
      <c r="B87" s="193"/>
      <c r="C87" s="194"/>
      <c r="D87" s="194"/>
      <c r="E87" s="194"/>
      <c r="F87" s="194"/>
      <c r="G87" s="194"/>
      <c r="H87" s="194"/>
      <c r="I87" s="194"/>
      <c r="J87" s="195"/>
    </row>
    <row r="88" spans="2:10" s="185" customFormat="1" ht="27.95" customHeight="1" x14ac:dyDescent="0.25">
      <c r="B88" s="485" t="s">
        <v>130</v>
      </c>
      <c r="C88" s="486"/>
      <c r="D88" s="486"/>
      <c r="E88" s="486"/>
      <c r="F88" s="486"/>
      <c r="G88" s="486"/>
      <c r="H88" s="486"/>
      <c r="I88" s="486"/>
      <c r="J88" s="489"/>
    </row>
    <row r="89" spans="2:10" s="185" customFormat="1" ht="34.5" customHeight="1" x14ac:dyDescent="0.25">
      <c r="B89" s="493" t="s">
        <v>133</v>
      </c>
      <c r="C89" s="494"/>
      <c r="D89" s="494"/>
      <c r="E89" s="494"/>
      <c r="F89" s="494"/>
      <c r="G89" s="494"/>
      <c r="H89" s="494"/>
      <c r="I89" s="495"/>
      <c r="J89" s="198">
        <f>'Sum Indirect Cost Calcu'!D13</f>
        <v>0</v>
      </c>
    </row>
    <row r="90" spans="2:10" s="185" customFormat="1" ht="24.75" customHeight="1" x14ac:dyDescent="0.25">
      <c r="B90" s="490" t="s">
        <v>306</v>
      </c>
      <c r="C90" s="490"/>
      <c r="D90" s="490"/>
      <c r="E90" s="490"/>
      <c r="F90" s="490"/>
      <c r="G90" s="490"/>
      <c r="H90" s="490"/>
      <c r="I90" s="490"/>
      <c r="J90" s="197">
        <f>Summary!J60</f>
        <v>0</v>
      </c>
    </row>
    <row r="91" spans="2:10" s="185" customFormat="1" ht="24.75" customHeight="1" x14ac:dyDescent="0.25">
      <c r="B91" s="490" t="s">
        <v>143</v>
      </c>
      <c r="C91" s="490"/>
      <c r="D91" s="490"/>
      <c r="E91" s="490"/>
      <c r="F91" s="490"/>
      <c r="G91" s="490"/>
      <c r="H91" s="490"/>
      <c r="I91" s="490"/>
      <c r="J91" s="197" t="e">
        <f>' Sub Budget'!#REF!+#REF!</f>
        <v>#REF!</v>
      </c>
    </row>
    <row r="92" spans="2:10" s="185" customFormat="1" ht="24.75" customHeight="1" x14ac:dyDescent="0.25">
      <c r="B92" s="491" t="s">
        <v>132</v>
      </c>
      <c r="C92" s="492"/>
      <c r="D92" s="492"/>
      <c r="E92" s="492"/>
      <c r="F92" s="492"/>
      <c r="G92" s="492"/>
      <c r="H92" s="492"/>
      <c r="I92" s="492"/>
      <c r="J92" s="198" t="e">
        <f>#REF!</f>
        <v>#REF!</v>
      </c>
    </row>
    <row r="93" spans="2:10" s="185" customFormat="1" ht="24.75" customHeight="1" x14ac:dyDescent="0.25">
      <c r="B93" s="496" t="s">
        <v>134</v>
      </c>
      <c r="C93" s="497"/>
      <c r="D93" s="497"/>
      <c r="E93" s="497"/>
      <c r="F93" s="497"/>
      <c r="G93" s="497"/>
      <c r="H93" s="497"/>
      <c r="I93" s="498"/>
      <c r="J93" s="199" t="e">
        <f>SUM(J90:J92)</f>
        <v>#REF!</v>
      </c>
    </row>
    <row r="94" spans="2:10" s="196" customFormat="1" ht="22.35" customHeight="1" x14ac:dyDescent="0.25">
      <c r="B94" s="193"/>
      <c r="C94" s="194"/>
      <c r="D94" s="194"/>
      <c r="E94" s="194"/>
      <c r="F94" s="194"/>
      <c r="G94" s="194"/>
      <c r="H94" s="194"/>
      <c r="I94" s="194"/>
      <c r="J94" s="195"/>
    </row>
    <row r="95" spans="2:10" s="185" customFormat="1" ht="27.95" customHeight="1" x14ac:dyDescent="0.25">
      <c r="B95" s="485" t="s">
        <v>297</v>
      </c>
      <c r="C95" s="486"/>
      <c r="D95" s="486"/>
      <c r="E95" s="486"/>
      <c r="F95" s="486"/>
      <c r="G95" s="486"/>
      <c r="H95" s="486"/>
      <c r="I95" s="486"/>
      <c r="J95" s="489"/>
    </row>
    <row r="96" spans="2:10" s="185" customFormat="1" ht="24.75" customHeight="1" x14ac:dyDescent="0.25">
      <c r="B96" s="487" t="s">
        <v>43</v>
      </c>
      <c r="C96" s="487"/>
      <c r="D96" s="487"/>
      <c r="E96" s="487"/>
      <c r="F96" s="487"/>
      <c r="G96" s="487"/>
      <c r="H96" s="487"/>
      <c r="I96" s="487"/>
      <c r="J96" s="200" t="e">
        <f>#REF!+'IET II Summary'!J56+'IET Summary'!J56</f>
        <v>#REF!</v>
      </c>
    </row>
    <row r="97" spans="2:10" s="185" customFormat="1" ht="24.75" customHeight="1" x14ac:dyDescent="0.25">
      <c r="B97" s="487" t="s">
        <v>307</v>
      </c>
      <c r="C97" s="487"/>
      <c r="D97" s="487"/>
      <c r="E97" s="487"/>
      <c r="F97" s="487"/>
      <c r="G97" s="487"/>
      <c r="H97" s="487"/>
      <c r="I97" s="487"/>
      <c r="J97" s="200">
        <f>J5</f>
        <v>0</v>
      </c>
    </row>
    <row r="98" spans="2:10" s="185" customFormat="1" ht="24.75" customHeight="1" x14ac:dyDescent="0.25">
      <c r="B98" s="488" t="s">
        <v>135</v>
      </c>
      <c r="C98" s="488"/>
      <c r="D98" s="488"/>
      <c r="E98" s="488"/>
      <c r="F98" s="488"/>
      <c r="G98" s="488"/>
      <c r="H98" s="488"/>
      <c r="I98" s="488"/>
      <c r="J98" s="201" t="e">
        <f>J96/J97</f>
        <v>#REF!</v>
      </c>
    </row>
    <row r="100" spans="2:10" ht="42.75" customHeight="1" x14ac:dyDescent="0.25">
      <c r="B100" s="543" t="s">
        <v>311</v>
      </c>
      <c r="C100" s="544"/>
      <c r="D100" s="544"/>
      <c r="E100" s="544"/>
      <c r="F100" s="544"/>
      <c r="G100" s="544"/>
      <c r="H100" s="544"/>
      <c r="I100" s="544"/>
      <c r="J100" s="545"/>
    </row>
    <row r="101" spans="2:10" ht="15.75" hidden="1" x14ac:dyDescent="0.25">
      <c r="B101" s="546" t="s">
        <v>45</v>
      </c>
      <c r="C101" s="546"/>
      <c r="D101" s="546"/>
      <c r="E101" s="546"/>
      <c r="F101" s="546"/>
      <c r="G101" s="546"/>
      <c r="H101" s="546"/>
      <c r="I101" s="546"/>
      <c r="J101" s="327"/>
    </row>
    <row r="102" spans="2:10" ht="15.75" x14ac:dyDescent="0.25">
      <c r="B102" s="546" t="s">
        <v>51</v>
      </c>
      <c r="C102" s="546"/>
      <c r="D102" s="546"/>
      <c r="E102" s="546"/>
      <c r="F102" s="546"/>
      <c r="G102" s="546"/>
      <c r="H102" s="546"/>
      <c r="I102" s="546"/>
      <c r="J102" s="328" t="e">
        <f>Budget!V24+#REF!+'IET Sub Budget 2'!V25+'IET II Budget'!V24+'IET II Sub Budget'!V25+'IET II Sub Budget 2'!V25</f>
        <v>#REF!</v>
      </c>
    </row>
    <row r="103" spans="2:10" ht="15.75" hidden="1" x14ac:dyDescent="0.25">
      <c r="B103" s="546" t="s">
        <v>53</v>
      </c>
      <c r="C103" s="546"/>
      <c r="D103" s="546"/>
      <c r="E103" s="546"/>
      <c r="F103" s="546"/>
      <c r="G103" s="546"/>
      <c r="H103" s="546"/>
      <c r="I103" s="546"/>
      <c r="J103" s="328"/>
    </row>
    <row r="104" spans="2:10" ht="15.75" x14ac:dyDescent="0.25">
      <c r="B104" s="546" t="s">
        <v>68</v>
      </c>
      <c r="C104" s="546"/>
      <c r="D104" s="546"/>
      <c r="E104" s="546"/>
      <c r="F104" s="546"/>
      <c r="G104" s="546"/>
      <c r="H104" s="546"/>
      <c r="I104" s="546"/>
      <c r="J104" s="328" t="e">
        <f>Budget!V34+#REF!+'IET Sub Budget 2'!V35+'IET II Budget'!V34+'IET II Sub Budget'!V35+'IET II Sub Budget 2'!V35</f>
        <v>#REF!</v>
      </c>
    </row>
    <row r="105" spans="2:10" ht="15.75" hidden="1" x14ac:dyDescent="0.25">
      <c r="B105" s="546" t="s">
        <v>69</v>
      </c>
      <c r="C105" s="546"/>
      <c r="D105" s="546"/>
      <c r="E105" s="546"/>
      <c r="F105" s="546"/>
      <c r="G105" s="546"/>
      <c r="H105" s="546"/>
      <c r="I105" s="546"/>
      <c r="J105" s="327"/>
    </row>
    <row r="106" spans="2:10" ht="15.75" x14ac:dyDescent="0.25">
      <c r="B106" s="546" t="s">
        <v>70</v>
      </c>
      <c r="C106" s="546"/>
      <c r="D106" s="546"/>
      <c r="E106" s="546"/>
      <c r="F106" s="546"/>
      <c r="G106" s="546"/>
      <c r="H106" s="546"/>
      <c r="I106" s="546"/>
      <c r="J106" s="328" t="e">
        <f>Budget!V47+#REF!+'IET Sub Budget 2'!V48+'IET II Budget'!V47+'IET II Sub Budget'!V48+'IET II Sub Budget 2'!V48</f>
        <v>#REF!</v>
      </c>
    </row>
    <row r="107" spans="2:10" ht="15.75" x14ac:dyDescent="0.25">
      <c r="B107" s="546" t="s">
        <v>71</v>
      </c>
      <c r="C107" s="546"/>
      <c r="D107" s="546"/>
      <c r="E107" s="546"/>
      <c r="F107" s="546"/>
      <c r="G107" s="546"/>
      <c r="H107" s="546"/>
      <c r="I107" s="546"/>
      <c r="J107" s="328" t="e">
        <f>Budget!V53+#REF!+'IET Sub Budget 2'!V54+'IET II Budget'!V53+'IET II Sub Budget'!V54+'IET II Sub Budget 2'!V54</f>
        <v>#REF!</v>
      </c>
    </row>
    <row r="108" spans="2:10" ht="15.75" hidden="1" x14ac:dyDescent="0.25">
      <c r="B108" s="546" t="s">
        <v>72</v>
      </c>
      <c r="C108" s="546"/>
      <c r="D108" s="546"/>
      <c r="E108" s="546"/>
      <c r="F108" s="546"/>
      <c r="G108" s="546"/>
      <c r="H108" s="546"/>
      <c r="I108" s="546"/>
      <c r="J108" s="327"/>
    </row>
    <row r="109" spans="2:10" ht="15.75" x14ac:dyDescent="0.25">
      <c r="B109" s="546" t="s">
        <v>73</v>
      </c>
      <c r="C109" s="546"/>
      <c r="D109" s="546"/>
      <c r="E109" s="546"/>
      <c r="F109" s="546"/>
      <c r="G109" s="546"/>
      <c r="H109" s="546"/>
      <c r="I109" s="546"/>
      <c r="J109" s="328" t="e">
        <f>Budget!V65+#REF!+'IET Sub Budget 2'!V66+'IET II Budget'!V65+'IET II Sub Budget'!V66+'IET II Sub Budget 2'!V66</f>
        <v>#REF!</v>
      </c>
    </row>
    <row r="110" spans="2:10" ht="15.75" hidden="1" x14ac:dyDescent="0.25">
      <c r="B110" s="546" t="s">
        <v>74</v>
      </c>
      <c r="C110" s="546"/>
      <c r="D110" s="546"/>
      <c r="E110" s="546"/>
      <c r="F110" s="546"/>
      <c r="G110" s="546"/>
      <c r="H110" s="546"/>
      <c r="I110" s="546"/>
      <c r="J110" s="327"/>
    </row>
    <row r="111" spans="2:10" ht="15.75" x14ac:dyDescent="0.25">
      <c r="B111" s="546" t="s">
        <v>75</v>
      </c>
      <c r="C111" s="546"/>
      <c r="D111" s="546"/>
      <c r="E111" s="546"/>
      <c r="F111" s="546"/>
      <c r="G111" s="546"/>
      <c r="H111" s="546"/>
      <c r="I111" s="546"/>
      <c r="J111" s="328" t="e">
        <f>Budget!V79+#REF!+'IET Sub Budget 2'!V77+'IET II Budget'!V79+'IET II Sub Budget'!V77+'IET II Sub Budget 2'!V77</f>
        <v>#REF!</v>
      </c>
    </row>
    <row r="112" spans="2:10" ht="15.75" x14ac:dyDescent="0.25">
      <c r="B112" s="546" t="s">
        <v>312</v>
      </c>
      <c r="C112" s="546"/>
      <c r="D112" s="546"/>
      <c r="E112" s="546"/>
      <c r="F112" s="546"/>
      <c r="G112" s="546"/>
      <c r="H112" s="546"/>
      <c r="I112" s="546"/>
      <c r="J112" s="328" t="e">
        <f>SUM(J102:J111)</f>
        <v>#REF!</v>
      </c>
    </row>
  </sheetData>
  <sheetProtection algorithmName="SHA-512" hashValue="HJWv0IxCRw9v5d42DQ0Igo4+h+ai8+wjxj+n4bJbq/i7gNRt/qj6d24QNnj56lBqzi5EFInWZixSA9VRVLT7Jw==" saltValue="CsbLIi/rxm4GtLKgP0FF1g==" spinCount="100000" sheet="1" selectLockedCells="1" selectUnlockedCells="1"/>
  <mergeCells count="104">
    <mergeCell ref="B10:I10"/>
    <mergeCell ref="B11:H11"/>
    <mergeCell ref="B12:H12"/>
    <mergeCell ref="B100:J100"/>
    <mergeCell ref="B13:H13"/>
    <mergeCell ref="B33:I33"/>
    <mergeCell ref="B36:I36"/>
    <mergeCell ref="B39:I39"/>
    <mergeCell ref="B42:I42"/>
    <mergeCell ref="B31:I31"/>
    <mergeCell ref="B34:I34"/>
    <mergeCell ref="B37:I37"/>
    <mergeCell ref="B40:I40"/>
    <mergeCell ref="B35:I35"/>
    <mergeCell ref="B38:I38"/>
    <mergeCell ref="B41:I41"/>
    <mergeCell ref="B54:I54"/>
    <mergeCell ref="B71:I71"/>
    <mergeCell ref="B72:I72"/>
    <mergeCell ref="B73:I73"/>
    <mergeCell ref="B61:I61"/>
    <mergeCell ref="B62:I62"/>
    <mergeCell ref="B63:I63"/>
    <mergeCell ref="B64:I64"/>
    <mergeCell ref="B98:I98"/>
    <mergeCell ref="B88:J88"/>
    <mergeCell ref="B90:I90"/>
    <mergeCell ref="B91:I91"/>
    <mergeCell ref="B92:I92"/>
    <mergeCell ref="B89:I89"/>
    <mergeCell ref="B93:I93"/>
    <mergeCell ref="B86:I86"/>
    <mergeCell ref="B84:I84"/>
    <mergeCell ref="B85:I85"/>
    <mergeCell ref="B95:J95"/>
    <mergeCell ref="B96:I96"/>
    <mergeCell ref="B97:I97"/>
    <mergeCell ref="B56:I56"/>
    <mergeCell ref="B57:I57"/>
    <mergeCell ref="B58:I58"/>
    <mergeCell ref="B59:I59"/>
    <mergeCell ref="B60:I60"/>
    <mergeCell ref="B80:I80"/>
    <mergeCell ref="B81:I81"/>
    <mergeCell ref="B82:I82"/>
    <mergeCell ref="B83:I83"/>
    <mergeCell ref="B79:I79"/>
    <mergeCell ref="B75:I75"/>
    <mergeCell ref="B76:I76"/>
    <mergeCell ref="B77:I77"/>
    <mergeCell ref="B78:I78"/>
    <mergeCell ref="B65:I65"/>
    <mergeCell ref="B66:I66"/>
    <mergeCell ref="B67:I67"/>
    <mergeCell ref="B68:I68"/>
    <mergeCell ref="B69:I69"/>
    <mergeCell ref="B74:I74"/>
    <mergeCell ref="B20:I20"/>
    <mergeCell ref="B23:I23"/>
    <mergeCell ref="B26:I26"/>
    <mergeCell ref="B29:I29"/>
    <mergeCell ref="B32:I32"/>
    <mergeCell ref="B30:I30"/>
    <mergeCell ref="B2:J2"/>
    <mergeCell ref="B19:I19"/>
    <mergeCell ref="B22:I22"/>
    <mergeCell ref="B25:I25"/>
    <mergeCell ref="B28:I28"/>
    <mergeCell ref="B15:I15"/>
    <mergeCell ref="B17:I17"/>
    <mergeCell ref="B18:I18"/>
    <mergeCell ref="B21:I21"/>
    <mergeCell ref="B24:I24"/>
    <mergeCell ref="B27:I27"/>
    <mergeCell ref="B14:I14"/>
    <mergeCell ref="B3:J3"/>
    <mergeCell ref="B4:I4"/>
    <mergeCell ref="B5:I5"/>
    <mergeCell ref="B6:I6"/>
    <mergeCell ref="B7:I7"/>
    <mergeCell ref="B8:I8"/>
    <mergeCell ref="B53:I53"/>
    <mergeCell ref="B43:I43"/>
    <mergeCell ref="B46:I46"/>
    <mergeCell ref="B52:I52"/>
    <mergeCell ref="B49:I49"/>
    <mergeCell ref="B50:I50"/>
    <mergeCell ref="B44:I44"/>
    <mergeCell ref="B47:I47"/>
    <mergeCell ref="B45:I45"/>
    <mergeCell ref="B48:I48"/>
    <mergeCell ref="B51:I51"/>
    <mergeCell ref="B110:I110"/>
    <mergeCell ref="B111:I111"/>
    <mergeCell ref="B112:I112"/>
    <mergeCell ref="B105:I105"/>
    <mergeCell ref="B106:I106"/>
    <mergeCell ref="B107:I107"/>
    <mergeCell ref="B108:I108"/>
    <mergeCell ref="B109:I109"/>
    <mergeCell ref="B101:I101"/>
    <mergeCell ref="B102:I102"/>
    <mergeCell ref="B103:I103"/>
    <mergeCell ref="B104:I104"/>
  </mergeCells>
  <conditionalFormatting sqref="J86:J87 J94">
    <cfRule type="cellIs" dxfId="27" priority="7" operator="greaterThan">
      <formula>0.25</formula>
    </cfRule>
  </conditionalFormatting>
  <conditionalFormatting sqref="J98">
    <cfRule type="cellIs" dxfId="26" priority="6" operator="lessThan">
      <formula>0.2</formula>
    </cfRule>
  </conditionalFormatting>
  <conditionalFormatting sqref="J93">
    <cfRule type="cellIs" dxfId="25" priority="15" operator="greaterThan">
      <formula>$J$89</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5" operator="notEqual" id="{149BF89D-A216-41DD-8367-56DCF6C37E00}">
            <xm:f>Cover!$C$7</xm:f>
            <x14:dxf>
              <font>
                <color rgb="FFFF0000"/>
              </font>
              <fill>
                <patternFill>
                  <bgColor theme="5" tint="0.59996337778862885"/>
                </patternFill>
              </fill>
            </x14:dxf>
          </x14:cfRule>
          <xm:sqref>J51</xm:sqref>
        </x14:conditionalFormatting>
        <x14:conditionalFormatting xmlns:xm="http://schemas.microsoft.com/office/excel/2006/main">
          <x14:cfRule type="cellIs" priority="4" operator="notEqual" id="{B4D75B4F-3095-4F40-865E-E86A225FB0FF}">
            <xm:f>Cover!$C$7</xm:f>
            <x14:dxf>
              <font>
                <color rgb="FFFF0000"/>
              </font>
              <fill>
                <patternFill>
                  <bgColor theme="5" tint="0.59996337778862885"/>
                </patternFill>
              </fill>
            </x14:dxf>
          </x14:cfRule>
          <xm:sqref>J68</xm:sqref>
        </x14:conditionalFormatting>
        <x14:conditionalFormatting xmlns:xm="http://schemas.microsoft.com/office/excel/2006/main">
          <x14:cfRule type="cellIs" priority="3" operator="notEqual" id="{B7CDF9BE-3EDB-46A5-BD49-8BE08BE4FB22}">
            <xm:f>Cover!$C$7</xm:f>
            <x14:dxf>
              <font>
                <color rgb="FFFF0000"/>
              </font>
              <fill>
                <patternFill>
                  <bgColor theme="5" tint="0.59996337778862885"/>
                </patternFill>
              </fill>
            </x14:dxf>
          </x14:cfRule>
          <xm:sqref>J52:J53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0"/>
  <sheetViews>
    <sheetView showGridLines="0" zoomScale="98" zoomScaleNormal="98" workbookViewId="0">
      <selection activeCell="I18" sqref="I18"/>
    </sheetView>
  </sheetViews>
  <sheetFormatPr defaultRowHeight="15" x14ac:dyDescent="0.25"/>
  <cols>
    <col min="1" max="2" width="6.42578125" customWidth="1"/>
    <col min="3" max="3" width="56.5703125" style="13" customWidth="1"/>
    <col min="4" max="4" width="12.85546875" bestFit="1" customWidth="1"/>
    <col min="5" max="5" width="16.5703125" customWidth="1"/>
    <col min="6" max="6" width="25.42578125" style="12" customWidth="1"/>
    <col min="7" max="7" width="26.42578125" style="13" customWidth="1"/>
    <col min="8" max="8" width="24.42578125" customWidth="1"/>
    <col min="9" max="9" width="18.5703125" customWidth="1"/>
    <col min="10" max="10" width="45.5703125" customWidth="1"/>
  </cols>
  <sheetData>
    <row r="1" spans="1:10" ht="14.45" customHeight="1" thickBot="1" x14ac:dyDescent="0.3"/>
    <row r="2" spans="1:10" ht="15" customHeight="1" x14ac:dyDescent="0.25">
      <c r="G2" s="558" t="s">
        <v>358</v>
      </c>
      <c r="H2" s="559"/>
    </row>
    <row r="3" spans="1:10" ht="15.75" thickBot="1" x14ac:dyDescent="0.3">
      <c r="G3" s="560"/>
      <c r="H3" s="561"/>
    </row>
    <row r="5" spans="1:10" ht="105" x14ac:dyDescent="0.25">
      <c r="A5" s="562" t="s">
        <v>359</v>
      </c>
      <c r="B5" s="563"/>
      <c r="C5" s="564"/>
      <c r="D5" s="259" t="s">
        <v>360</v>
      </c>
      <c r="E5" s="260" t="s">
        <v>423</v>
      </c>
      <c r="F5" s="261" t="s">
        <v>361</v>
      </c>
      <c r="G5" s="565" t="s">
        <v>362</v>
      </c>
      <c r="H5" s="565"/>
      <c r="I5" s="565"/>
      <c r="J5" s="262" t="s">
        <v>363</v>
      </c>
    </row>
    <row r="6" spans="1:10" s="75" customFormat="1" x14ac:dyDescent="0.25">
      <c r="A6" s="263"/>
      <c r="B6" s="263"/>
      <c r="C6" s="263"/>
      <c r="D6" s="264"/>
      <c r="E6" s="263"/>
      <c r="F6" s="265" t="e">
        <f>ROUNDUP(I16,0)</f>
        <v>#REF!</v>
      </c>
      <c r="G6" s="263"/>
      <c r="H6" s="263"/>
      <c r="I6" s="263"/>
      <c r="J6" s="263"/>
    </row>
    <row r="7" spans="1:10" s="82" customFormat="1" x14ac:dyDescent="0.25">
      <c r="A7" s="266">
        <v>2020</v>
      </c>
      <c r="B7" s="266" t="s">
        <v>364</v>
      </c>
      <c r="C7" s="267" t="s">
        <v>365</v>
      </c>
      <c r="D7" s="268">
        <v>0</v>
      </c>
      <c r="E7" s="269">
        <f>D7*2.44%</f>
        <v>0</v>
      </c>
      <c r="F7" s="268">
        <v>0</v>
      </c>
      <c r="G7" s="270" t="s">
        <v>366</v>
      </c>
      <c r="H7" s="271" t="s">
        <v>367</v>
      </c>
      <c r="I7" s="269" t="e">
        <f>'GRANT SUMMARY'!J20</f>
        <v>#REF!</v>
      </c>
      <c r="J7" s="272"/>
    </row>
    <row r="8" spans="1:10" s="82" customFormat="1" x14ac:dyDescent="0.25">
      <c r="A8" s="266"/>
      <c r="B8" s="266" t="s">
        <v>368</v>
      </c>
      <c r="C8" s="267" t="s">
        <v>369</v>
      </c>
      <c r="D8" s="268">
        <v>0</v>
      </c>
      <c r="E8" s="273"/>
      <c r="F8" s="268">
        <v>0</v>
      </c>
      <c r="G8" s="270" t="s">
        <v>370</v>
      </c>
      <c r="H8" s="271" t="s">
        <v>367</v>
      </c>
      <c r="I8" s="269" t="e">
        <f>'GRANT SUMMARY'!J23</f>
        <v>#REF!</v>
      </c>
      <c r="J8" s="272"/>
    </row>
    <row r="9" spans="1:10" s="82" customFormat="1" x14ac:dyDescent="0.25">
      <c r="A9" s="266"/>
      <c r="B9" s="266" t="s">
        <v>371</v>
      </c>
      <c r="C9" s="267" t="s">
        <v>372</v>
      </c>
      <c r="D9" s="268">
        <v>0</v>
      </c>
      <c r="E9" s="269">
        <f>(D9*2.44%)</f>
        <v>0</v>
      </c>
      <c r="F9" s="268">
        <v>0</v>
      </c>
      <c r="G9" s="270" t="s">
        <v>373</v>
      </c>
      <c r="H9" s="271" t="s">
        <v>367</v>
      </c>
      <c r="I9" s="269" t="e">
        <f>'GRANT SUMMARY'!J26</f>
        <v>#REF!</v>
      </c>
      <c r="J9" s="272"/>
    </row>
    <row r="10" spans="1:10" s="82" customFormat="1" x14ac:dyDescent="0.25">
      <c r="A10" s="266"/>
      <c r="B10" s="274" t="s">
        <v>374</v>
      </c>
      <c r="C10" s="267" t="s">
        <v>375</v>
      </c>
      <c r="D10" s="275">
        <f>E24</f>
        <v>0</v>
      </c>
      <c r="E10" s="273"/>
      <c r="F10" s="268">
        <v>0</v>
      </c>
      <c r="G10" s="270" t="s">
        <v>376</v>
      </c>
      <c r="H10" s="271" t="s">
        <v>367</v>
      </c>
      <c r="I10" s="269" t="e">
        <f>'GRANT SUMMARY'!J29</f>
        <v>#REF!</v>
      </c>
      <c r="J10" s="272"/>
    </row>
    <row r="11" spans="1:10" s="82" customFormat="1" x14ac:dyDescent="0.25">
      <c r="A11" s="266"/>
      <c r="B11" s="276" t="s">
        <v>374</v>
      </c>
      <c r="C11" s="267" t="s">
        <v>377</v>
      </c>
      <c r="D11" s="268">
        <v>0</v>
      </c>
      <c r="E11" s="273"/>
      <c r="F11" s="268">
        <v>0</v>
      </c>
      <c r="G11" s="270" t="s">
        <v>378</v>
      </c>
      <c r="H11" s="271" t="s">
        <v>374</v>
      </c>
      <c r="I11" s="269" t="e">
        <f>'GRANT SUMMARY'!J32</f>
        <v>#REF!</v>
      </c>
      <c r="J11" s="272"/>
    </row>
    <row r="12" spans="1:10" s="82" customFormat="1" x14ac:dyDescent="0.25">
      <c r="A12" s="266"/>
      <c r="B12" s="266" t="s">
        <v>379</v>
      </c>
      <c r="C12" s="267" t="s">
        <v>380</v>
      </c>
      <c r="D12" s="268">
        <v>0</v>
      </c>
      <c r="E12" s="273"/>
      <c r="F12" s="268">
        <v>0</v>
      </c>
      <c r="G12" s="270" t="s">
        <v>381</v>
      </c>
      <c r="H12" s="271" t="s">
        <v>382</v>
      </c>
      <c r="I12" s="269" t="e">
        <f>'GRANT SUMMARY'!J35</f>
        <v>#REF!</v>
      </c>
      <c r="J12" s="272"/>
    </row>
    <row r="13" spans="1:10" s="82" customFormat="1" ht="17.850000000000001" customHeight="1" x14ac:dyDescent="0.25">
      <c r="A13" s="266"/>
      <c r="B13" s="266" t="s">
        <v>379</v>
      </c>
      <c r="C13" s="277" t="s">
        <v>383</v>
      </c>
      <c r="D13" s="268">
        <v>0</v>
      </c>
      <c r="E13" s="273"/>
      <c r="F13" s="268">
        <v>0</v>
      </c>
      <c r="G13" s="278" t="s">
        <v>384</v>
      </c>
      <c r="H13" s="271" t="s">
        <v>385</v>
      </c>
      <c r="I13" s="269" t="e">
        <f>'GRANT SUMMARY'!J38</f>
        <v>#REF!</v>
      </c>
      <c r="J13" s="272"/>
    </row>
    <row r="14" spans="1:10" s="82" customFormat="1" x14ac:dyDescent="0.25">
      <c r="A14" s="266"/>
      <c r="B14" s="266" t="s">
        <v>386</v>
      </c>
      <c r="C14" s="267" t="s">
        <v>387</v>
      </c>
      <c r="D14" s="268">
        <v>0</v>
      </c>
      <c r="E14" s="273"/>
      <c r="F14" s="268">
        <v>0</v>
      </c>
      <c r="G14" s="270" t="s">
        <v>388</v>
      </c>
      <c r="H14" s="271" t="s">
        <v>389</v>
      </c>
      <c r="I14" s="269" t="e">
        <f>'GRANT SUMMARY'!J41</f>
        <v>#REF!</v>
      </c>
      <c r="J14" s="272"/>
    </row>
    <row r="15" spans="1:10" s="82" customFormat="1" x14ac:dyDescent="0.25">
      <c r="A15" s="266"/>
      <c r="B15" s="266" t="s">
        <v>390</v>
      </c>
      <c r="C15" s="267" t="s">
        <v>391</v>
      </c>
      <c r="D15" s="268">
        <v>0</v>
      </c>
      <c r="E15" s="273"/>
      <c r="F15" s="268">
        <v>0</v>
      </c>
      <c r="G15" s="270" t="s">
        <v>392</v>
      </c>
      <c r="H15" s="271" t="s">
        <v>393</v>
      </c>
      <c r="I15" s="269" t="e">
        <f>'GRANT SUMMARY'!J44</f>
        <v>#REF!</v>
      </c>
      <c r="J15" s="272"/>
    </row>
    <row r="16" spans="1:10" s="82" customFormat="1" x14ac:dyDescent="0.25">
      <c r="A16" s="266"/>
      <c r="B16" s="266" t="s">
        <v>394</v>
      </c>
      <c r="C16" s="267" t="s">
        <v>352</v>
      </c>
      <c r="D16" s="268">
        <v>0</v>
      </c>
      <c r="E16" s="273"/>
      <c r="F16" s="273"/>
      <c r="G16" s="270" t="s">
        <v>395</v>
      </c>
      <c r="H16" s="271" t="s">
        <v>379</v>
      </c>
      <c r="I16" s="269" t="e">
        <f>'GRANT SUMMARY'!J47</f>
        <v>#REF!</v>
      </c>
      <c r="J16" s="272"/>
    </row>
    <row r="17" spans="1:10" s="82" customFormat="1" x14ac:dyDescent="0.25">
      <c r="A17" s="266"/>
      <c r="B17" s="266" t="s">
        <v>396</v>
      </c>
      <c r="C17" s="267" t="s">
        <v>397</v>
      </c>
      <c r="D17" s="268">
        <v>0</v>
      </c>
      <c r="E17" s="273"/>
      <c r="F17" s="268">
        <v>0</v>
      </c>
      <c r="G17" s="270" t="s">
        <v>398</v>
      </c>
      <c r="H17" s="271" t="s">
        <v>399</v>
      </c>
      <c r="I17" s="269" t="e">
        <f>'GRANT SUMMARY'!J50</f>
        <v>#REF!</v>
      </c>
      <c r="J17" s="272"/>
    </row>
    <row r="18" spans="1:10" s="82" customFormat="1" x14ac:dyDescent="0.25">
      <c r="A18" s="266"/>
      <c r="B18" s="266" t="s">
        <v>400</v>
      </c>
      <c r="C18" s="267" t="s">
        <v>401</v>
      </c>
      <c r="D18" s="268">
        <v>0</v>
      </c>
      <c r="E18" s="273"/>
      <c r="F18" s="268">
        <v>0</v>
      </c>
      <c r="G18" s="273"/>
      <c r="H18" s="279" t="s">
        <v>312</v>
      </c>
      <c r="I18" s="269" t="e">
        <f>SUM(I7:I17)</f>
        <v>#REF!</v>
      </c>
      <c r="J18" s="273"/>
    </row>
    <row r="19" spans="1:10" s="82" customFormat="1" ht="15.75" thickBot="1" x14ac:dyDescent="0.3">
      <c r="A19" s="266"/>
      <c r="B19" s="266" t="s">
        <v>402</v>
      </c>
      <c r="C19" s="267" t="s">
        <v>403</v>
      </c>
      <c r="D19" s="268">
        <v>0</v>
      </c>
      <c r="E19" s="273"/>
      <c r="F19" s="268">
        <v>0</v>
      </c>
      <c r="G19" s="280"/>
    </row>
    <row r="20" spans="1:10" s="82" customFormat="1" ht="15.75" thickBot="1" x14ac:dyDescent="0.3">
      <c r="A20" s="266"/>
      <c r="B20" s="281"/>
      <c r="C20" s="281"/>
      <c r="D20" s="268">
        <v>0</v>
      </c>
      <c r="E20" s="273"/>
      <c r="F20" s="268">
        <v>0</v>
      </c>
      <c r="G20" s="282" t="s">
        <v>404</v>
      </c>
      <c r="H20" s="566" t="s">
        <v>405</v>
      </c>
      <c r="I20" s="567"/>
    </row>
    <row r="21" spans="1:10" s="82" customFormat="1" x14ac:dyDescent="0.25">
      <c r="A21" s="266"/>
      <c r="B21" s="281"/>
      <c r="C21" s="281"/>
      <c r="D21" s="268">
        <v>0</v>
      </c>
      <c r="E21" s="273"/>
      <c r="F21" s="268">
        <v>0</v>
      </c>
      <c r="G21" s="283" t="s">
        <v>406</v>
      </c>
      <c r="H21" s="568" t="s">
        <v>407</v>
      </c>
      <c r="I21" s="569"/>
    </row>
    <row r="22" spans="1:10" s="82" customFormat="1" ht="15.75" thickBot="1" x14ac:dyDescent="0.3">
      <c r="A22" s="266"/>
      <c r="B22" s="281"/>
      <c r="C22" s="281"/>
      <c r="D22" s="268">
        <v>0</v>
      </c>
      <c r="E22" s="273"/>
      <c r="F22" s="268">
        <v>0</v>
      </c>
      <c r="G22" s="283" t="s">
        <v>408</v>
      </c>
      <c r="H22" s="284" t="s">
        <v>409</v>
      </c>
      <c r="I22" s="285"/>
    </row>
    <row r="23" spans="1:10" s="82" customFormat="1" ht="15.75" thickBot="1" x14ac:dyDescent="0.3">
      <c r="A23" s="266"/>
      <c r="B23" s="281"/>
      <c r="C23" s="281"/>
      <c r="D23" s="268">
        <v>0</v>
      </c>
      <c r="E23" s="273"/>
      <c r="F23" s="268">
        <v>0</v>
      </c>
      <c r="G23" s="286" t="s">
        <v>410</v>
      </c>
      <c r="H23"/>
      <c r="I23"/>
    </row>
    <row r="24" spans="1:10" s="82" customFormat="1" x14ac:dyDescent="0.25">
      <c r="A24" s="266"/>
      <c r="B24" s="266"/>
      <c r="C24" s="267" t="s">
        <v>312</v>
      </c>
      <c r="D24" s="287">
        <f>SUM(D7:D23)</f>
        <v>0</v>
      </c>
      <c r="E24" s="269">
        <f>ROUNDUP(E7+E9,0)</f>
        <v>0</v>
      </c>
      <c r="F24" s="269">
        <f>SUM(F7:F23)</f>
        <v>0</v>
      </c>
      <c r="H24" s="13"/>
      <c r="I24" s="13"/>
    </row>
    <row r="25" spans="1:10" s="82" customFormat="1" ht="15.75" thickBot="1" x14ac:dyDescent="0.3">
      <c r="A25" s="273"/>
      <c r="B25" s="273"/>
      <c r="C25" s="273"/>
      <c r="D25" s="273"/>
      <c r="E25" s="273"/>
      <c r="F25" s="273"/>
      <c r="G25"/>
      <c r="H25"/>
    </row>
    <row r="26" spans="1:10" x14ac:dyDescent="0.25">
      <c r="C26" s="298" t="s">
        <v>413</v>
      </c>
      <c r="D26" s="299">
        <f>D24</f>
        <v>0</v>
      </c>
    </row>
    <row r="27" spans="1:10" ht="15.75" thickBot="1" x14ac:dyDescent="0.3">
      <c r="C27" s="300" t="s">
        <v>414</v>
      </c>
      <c r="D27" s="301" t="e">
        <f>I18</f>
        <v>#REF!</v>
      </c>
    </row>
    <row r="28" spans="1:10" ht="15.75" thickBot="1" x14ac:dyDescent="0.3">
      <c r="C28" s="302" t="s">
        <v>415</v>
      </c>
      <c r="D28" s="303" t="e">
        <f>D26-D27</f>
        <v>#REF!</v>
      </c>
    </row>
    <row r="30" spans="1:10" x14ac:dyDescent="0.25">
      <c r="E30" s="304"/>
      <c r="F30" s="305"/>
    </row>
  </sheetData>
  <sheetProtection algorithmName="SHA-512" hashValue="HJeJduE5mPN/7gEdfSqXrgy1nA5cj1QQAArPRX0sTTo9u2Z+4tQxnS2TkyMB64+TgCF21vRyjhjHhDha4F65yQ==" saltValue="8/M4fopgK78F5bvTPePanw==" spinCount="100000" sheet="1" objects="1" scenarios="1"/>
  <mergeCells count="5">
    <mergeCell ref="G2:H3"/>
    <mergeCell ref="A5:C5"/>
    <mergeCell ref="G5:I5"/>
    <mergeCell ref="H20:I20"/>
    <mergeCell ref="H21:I21"/>
  </mergeCells>
  <conditionalFormatting sqref="C28">
    <cfRule type="cellIs" dxfId="21" priority="11" operator="lessThan">
      <formula>-1</formula>
    </cfRule>
  </conditionalFormatting>
  <conditionalFormatting sqref="D28">
    <cfRule type="cellIs" dxfId="20" priority="9" operator="lessThan">
      <formula>-1</formula>
    </cfRule>
    <cfRule type="cellIs" dxfId="19" priority="10" operator="lessThan">
      <formula>-93550</formula>
    </cfRule>
  </conditionalFormatting>
  <conditionalFormatting sqref="B20:C23">
    <cfRule type="expression" dxfId="18" priority="7">
      <formula>AND(XFB20&gt;0, B20="")</formula>
    </cfRule>
  </conditionalFormatting>
  <conditionalFormatting sqref="B20:C23">
    <cfRule type="expression" dxfId="17" priority="8">
      <formula>AND(#REF!&gt;0, B20="Select One")</formula>
    </cfRule>
  </conditionalFormatting>
  <conditionalFormatting sqref="D10">
    <cfRule type="expression" dxfId="16" priority="5">
      <formula>AND(B10&gt;0, D10="Select One")</formula>
    </cfRule>
  </conditionalFormatting>
  <conditionalFormatting sqref="D10">
    <cfRule type="expression" dxfId="15" priority="6" stopIfTrue="1">
      <formula>AND($M10&gt;0,#REF!="")</formula>
    </cfRule>
  </conditionalFormatting>
  <conditionalFormatting sqref="D6">
    <cfRule type="expression" dxfId="14" priority="3">
      <formula>AND(B6&gt;0, D6="Select One")</formula>
    </cfRule>
  </conditionalFormatting>
  <conditionalFormatting sqref="D6">
    <cfRule type="expression" dxfId="13" priority="4" stopIfTrue="1">
      <formula>AND($M6&gt;0,#REF!="")</formula>
    </cfRule>
  </conditionalFormatting>
  <conditionalFormatting sqref="D5">
    <cfRule type="expression" dxfId="12" priority="1">
      <formula>AND(B5&gt;0, D5="Select One")</formula>
    </cfRule>
  </conditionalFormatting>
  <conditionalFormatting sqref="D5">
    <cfRule type="expression" dxfId="11" priority="2" stopIfTrue="1">
      <formula>AND($M5&gt;0,#REF!="")</formula>
    </cfRule>
  </conditionalFormatting>
  <hyperlinks>
    <hyperlink ref="E5" r:id="rId1" display="https://www.macomptroller.org/fiscal-year-updates" xr:uid="{00000000-0004-0000-1000-000000000000}"/>
    <hyperlink ref="G2" r:id="rId2" display="Expenditure Classification Handbook" xr:uid="{00000000-0004-0000-1000-000001000000}"/>
  </hyperlinks>
  <pageMargins left="0.7" right="0.7" top="0.75" bottom="0.75" header="0.3" footer="0.3"/>
  <pageSetup orientation="portrait" horizontalDpi="1200" verticalDpi="1200" r:id="rId3"/>
  <drawing r:id="rId4"/>
  <legacy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8"/>
  <sheetViews>
    <sheetView showGridLines="0" zoomScale="70" zoomScaleNormal="70" workbookViewId="0">
      <selection activeCell="J40" sqref="J40"/>
    </sheetView>
  </sheetViews>
  <sheetFormatPr defaultRowHeight="15" x14ac:dyDescent="0.25"/>
  <cols>
    <col min="1" max="2" width="6.42578125" customWidth="1"/>
    <col min="3" max="3" width="56.5703125" style="13" customWidth="1"/>
    <col min="4" max="4" width="12.85546875" bestFit="1" customWidth="1"/>
    <col min="5" max="5" width="16.5703125" customWidth="1"/>
    <col min="6" max="6" width="25.42578125" style="12" customWidth="1"/>
    <col min="7" max="7" width="26.42578125" style="13" customWidth="1"/>
    <col min="8" max="8" width="24.42578125" customWidth="1"/>
    <col min="9" max="9" width="18.5703125" customWidth="1"/>
    <col min="10" max="10" width="45.5703125" customWidth="1"/>
  </cols>
  <sheetData>
    <row r="1" spans="1:10" ht="14.45" customHeight="1" thickBot="1" x14ac:dyDescent="0.3"/>
    <row r="2" spans="1:10" ht="15" customHeight="1" x14ac:dyDescent="0.25">
      <c r="G2" s="558" t="s">
        <v>358</v>
      </c>
      <c r="H2" s="559"/>
    </row>
    <row r="3" spans="1:10" ht="15.75" thickBot="1" x14ac:dyDescent="0.3">
      <c r="G3" s="560"/>
      <c r="H3" s="561"/>
    </row>
    <row r="5" spans="1:10" ht="105" x14ac:dyDescent="0.25">
      <c r="A5" s="562" t="s">
        <v>359</v>
      </c>
      <c r="B5" s="563"/>
      <c r="C5" s="564"/>
      <c r="D5" s="259" t="s">
        <v>360</v>
      </c>
      <c r="E5" s="260" t="s">
        <v>419</v>
      </c>
      <c r="F5" s="261" t="s">
        <v>361</v>
      </c>
      <c r="G5" s="565" t="s">
        <v>362</v>
      </c>
      <c r="H5" s="565"/>
      <c r="I5" s="565"/>
      <c r="J5" s="262" t="s">
        <v>363</v>
      </c>
    </row>
    <row r="6" spans="1:10" s="75" customFormat="1" x14ac:dyDescent="0.25">
      <c r="A6" s="263"/>
      <c r="B6" s="263"/>
      <c r="C6" s="263"/>
      <c r="D6" s="264"/>
      <c r="E6" s="263"/>
      <c r="F6" s="265" t="e">
        <f>ROUNDUP(I16,0)</f>
        <v>#REF!</v>
      </c>
      <c r="G6" s="263"/>
      <c r="H6" s="263"/>
      <c r="I6" s="263"/>
      <c r="J6" s="263"/>
    </row>
    <row r="7" spans="1:10" s="82" customFormat="1" x14ac:dyDescent="0.25">
      <c r="A7" s="266">
        <v>2020</v>
      </c>
      <c r="B7" s="266" t="s">
        <v>364</v>
      </c>
      <c r="C7" s="267" t="s">
        <v>365</v>
      </c>
      <c r="D7" s="268">
        <v>0</v>
      </c>
      <c r="E7" s="269">
        <f>D7*37.99%</f>
        <v>0</v>
      </c>
      <c r="F7" s="268">
        <v>0</v>
      </c>
      <c r="G7" s="270" t="s">
        <v>366</v>
      </c>
      <c r="H7" s="271" t="s">
        <v>367</v>
      </c>
      <c r="I7" s="269" t="e">
        <f>'GRANT SUMMARY'!J20</f>
        <v>#REF!</v>
      </c>
      <c r="J7" s="272"/>
    </row>
    <row r="8" spans="1:10" s="82" customFormat="1" x14ac:dyDescent="0.25">
      <c r="A8" s="266"/>
      <c r="B8" s="266" t="s">
        <v>368</v>
      </c>
      <c r="C8" s="267" t="s">
        <v>369</v>
      </c>
      <c r="D8" s="268">
        <v>0</v>
      </c>
      <c r="E8" s="273"/>
      <c r="F8" s="268">
        <v>0</v>
      </c>
      <c r="G8" s="270" t="s">
        <v>370</v>
      </c>
      <c r="H8" s="271" t="s">
        <v>367</v>
      </c>
      <c r="I8" s="269" t="e">
        <f>'GRANT SUMMARY'!J23</f>
        <v>#REF!</v>
      </c>
      <c r="J8" s="272"/>
    </row>
    <row r="9" spans="1:10" s="82" customFormat="1" x14ac:dyDescent="0.25">
      <c r="A9" s="266"/>
      <c r="B9" s="266" t="s">
        <v>371</v>
      </c>
      <c r="C9" s="267" t="s">
        <v>372</v>
      </c>
      <c r="D9" s="268">
        <v>0</v>
      </c>
      <c r="E9" s="269">
        <f>(D9*2.44%)</f>
        <v>0</v>
      </c>
      <c r="F9" s="268">
        <v>0</v>
      </c>
      <c r="G9" s="270" t="s">
        <v>373</v>
      </c>
      <c r="H9" s="271" t="s">
        <v>367</v>
      </c>
      <c r="I9" s="269" t="e">
        <f>'GRANT SUMMARY'!J26</f>
        <v>#REF!</v>
      </c>
      <c r="J9" s="272"/>
    </row>
    <row r="10" spans="1:10" s="82" customFormat="1" x14ac:dyDescent="0.25">
      <c r="A10" s="266"/>
      <c r="B10" s="274" t="s">
        <v>374</v>
      </c>
      <c r="C10" s="267" t="s">
        <v>375</v>
      </c>
      <c r="D10" s="275">
        <f>E24</f>
        <v>0</v>
      </c>
      <c r="E10" s="273"/>
      <c r="F10" s="268">
        <v>0</v>
      </c>
      <c r="G10" s="270" t="s">
        <v>376</v>
      </c>
      <c r="H10" s="271" t="s">
        <v>367</v>
      </c>
      <c r="I10" s="269" t="e">
        <f>'GRANT SUMMARY'!J29</f>
        <v>#REF!</v>
      </c>
      <c r="J10" s="272"/>
    </row>
    <row r="11" spans="1:10" s="82" customFormat="1" x14ac:dyDescent="0.25">
      <c r="A11" s="266"/>
      <c r="B11" s="276" t="s">
        <v>374</v>
      </c>
      <c r="C11" s="267" t="s">
        <v>377</v>
      </c>
      <c r="D11" s="268">
        <v>0</v>
      </c>
      <c r="E11" s="273"/>
      <c r="F11" s="268">
        <v>0</v>
      </c>
      <c r="G11" s="270" t="s">
        <v>378</v>
      </c>
      <c r="H11" s="271" t="s">
        <v>374</v>
      </c>
      <c r="I11" s="269" t="e">
        <f>'GRANT SUMMARY'!J32</f>
        <v>#REF!</v>
      </c>
      <c r="J11" s="272"/>
    </row>
    <row r="12" spans="1:10" s="82" customFormat="1" x14ac:dyDescent="0.25">
      <c r="A12" s="266"/>
      <c r="B12" s="266" t="s">
        <v>379</v>
      </c>
      <c r="C12" s="267" t="s">
        <v>380</v>
      </c>
      <c r="D12" s="268">
        <v>0</v>
      </c>
      <c r="E12" s="273"/>
      <c r="F12" s="268">
        <v>0</v>
      </c>
      <c r="G12" s="270" t="s">
        <v>381</v>
      </c>
      <c r="H12" s="271" t="s">
        <v>382</v>
      </c>
      <c r="I12" s="269" t="e">
        <f>'GRANT SUMMARY'!J35</f>
        <v>#REF!</v>
      </c>
      <c r="J12" s="272"/>
    </row>
    <row r="13" spans="1:10" s="82" customFormat="1" ht="17.850000000000001" customHeight="1" x14ac:dyDescent="0.25">
      <c r="A13" s="266"/>
      <c r="B13" s="266" t="s">
        <v>379</v>
      </c>
      <c r="C13" s="277" t="s">
        <v>383</v>
      </c>
      <c r="D13" s="268">
        <v>0</v>
      </c>
      <c r="E13" s="273"/>
      <c r="F13" s="268">
        <v>0</v>
      </c>
      <c r="G13" s="278" t="s">
        <v>384</v>
      </c>
      <c r="H13" s="271" t="s">
        <v>385</v>
      </c>
      <c r="I13" s="269" t="e">
        <f>'GRANT SUMMARY'!J38</f>
        <v>#REF!</v>
      </c>
      <c r="J13" s="272"/>
    </row>
    <row r="14" spans="1:10" s="82" customFormat="1" x14ac:dyDescent="0.25">
      <c r="A14" s="266"/>
      <c r="B14" s="266" t="s">
        <v>386</v>
      </c>
      <c r="C14" s="267" t="s">
        <v>387</v>
      </c>
      <c r="D14" s="268">
        <v>0</v>
      </c>
      <c r="E14" s="273"/>
      <c r="F14" s="268">
        <v>0</v>
      </c>
      <c r="G14" s="270" t="s">
        <v>388</v>
      </c>
      <c r="H14" s="271" t="s">
        <v>389</v>
      </c>
      <c r="I14" s="269" t="e">
        <f>'GRANT SUMMARY'!J41</f>
        <v>#REF!</v>
      </c>
      <c r="J14" s="272"/>
    </row>
    <row r="15" spans="1:10" s="82" customFormat="1" x14ac:dyDescent="0.25">
      <c r="A15" s="266"/>
      <c r="B15" s="266" t="s">
        <v>390</v>
      </c>
      <c r="C15" s="267" t="s">
        <v>391</v>
      </c>
      <c r="D15" s="268">
        <v>0</v>
      </c>
      <c r="E15" s="273"/>
      <c r="F15" s="268">
        <v>0</v>
      </c>
      <c r="G15" s="270" t="s">
        <v>392</v>
      </c>
      <c r="H15" s="271" t="s">
        <v>393</v>
      </c>
      <c r="I15" s="269" t="e">
        <f>'GRANT SUMMARY'!J44</f>
        <v>#REF!</v>
      </c>
      <c r="J15" s="272"/>
    </row>
    <row r="16" spans="1:10" s="82" customFormat="1" x14ac:dyDescent="0.25">
      <c r="A16" s="266"/>
      <c r="B16" s="266" t="s">
        <v>394</v>
      </c>
      <c r="C16" s="267" t="s">
        <v>352</v>
      </c>
      <c r="D16" s="268">
        <v>0</v>
      </c>
      <c r="E16" s="273"/>
      <c r="F16" s="273"/>
      <c r="G16" s="270" t="s">
        <v>395</v>
      </c>
      <c r="H16" s="271" t="s">
        <v>379</v>
      </c>
      <c r="I16" s="269" t="e">
        <f>'GRANT SUMMARY'!J47</f>
        <v>#REF!</v>
      </c>
      <c r="J16" s="272"/>
    </row>
    <row r="17" spans="1:10" s="82" customFormat="1" x14ac:dyDescent="0.25">
      <c r="A17" s="266"/>
      <c r="B17" s="266" t="s">
        <v>396</v>
      </c>
      <c r="C17" s="267" t="s">
        <v>397</v>
      </c>
      <c r="D17" s="268">
        <v>0</v>
      </c>
      <c r="E17" s="273"/>
      <c r="F17" s="268">
        <v>0</v>
      </c>
      <c r="G17" s="270" t="s">
        <v>398</v>
      </c>
      <c r="H17" s="271" t="s">
        <v>399</v>
      </c>
      <c r="I17" s="269" t="e">
        <f>'GRANT SUMMARY'!J50</f>
        <v>#REF!</v>
      </c>
      <c r="J17" s="272"/>
    </row>
    <row r="18" spans="1:10" s="82" customFormat="1" x14ac:dyDescent="0.25">
      <c r="A18" s="266"/>
      <c r="B18" s="266" t="s">
        <v>400</v>
      </c>
      <c r="C18" s="267" t="s">
        <v>401</v>
      </c>
      <c r="D18" s="268">
        <v>0</v>
      </c>
      <c r="E18" s="273"/>
      <c r="F18" s="268">
        <v>0</v>
      </c>
      <c r="G18" s="273"/>
      <c r="H18" s="279" t="s">
        <v>312</v>
      </c>
      <c r="I18" s="269" t="e">
        <f>SUM(I7:I17)</f>
        <v>#REF!</v>
      </c>
      <c r="J18" s="273"/>
    </row>
    <row r="19" spans="1:10" s="82" customFormat="1" ht="15.75" thickBot="1" x14ac:dyDescent="0.3">
      <c r="A19" s="266"/>
      <c r="B19" s="266" t="s">
        <v>402</v>
      </c>
      <c r="C19" s="267" t="s">
        <v>403</v>
      </c>
      <c r="D19" s="268">
        <v>0</v>
      </c>
      <c r="E19" s="273"/>
      <c r="F19" s="268">
        <v>0</v>
      </c>
      <c r="G19" s="280"/>
    </row>
    <row r="20" spans="1:10" s="82" customFormat="1" ht="15.75" thickBot="1" x14ac:dyDescent="0.3">
      <c r="A20" s="266"/>
      <c r="B20" s="281"/>
      <c r="C20" s="281"/>
      <c r="D20" s="268">
        <v>0</v>
      </c>
      <c r="E20" s="273"/>
      <c r="F20" s="268">
        <v>0</v>
      </c>
      <c r="G20" s="282" t="s">
        <v>404</v>
      </c>
      <c r="H20" s="566" t="s">
        <v>405</v>
      </c>
      <c r="I20" s="567"/>
    </row>
    <row r="21" spans="1:10" s="82" customFormat="1" x14ac:dyDescent="0.25">
      <c r="A21" s="266"/>
      <c r="B21" s="281"/>
      <c r="C21" s="281"/>
      <c r="D21" s="268">
        <v>0</v>
      </c>
      <c r="E21" s="273"/>
      <c r="F21" s="268">
        <v>0</v>
      </c>
      <c r="G21" s="283" t="s">
        <v>406</v>
      </c>
      <c r="H21" s="568" t="s">
        <v>407</v>
      </c>
      <c r="I21" s="569"/>
    </row>
    <row r="22" spans="1:10" s="82" customFormat="1" ht="15.75" thickBot="1" x14ac:dyDescent="0.3">
      <c r="A22" s="266"/>
      <c r="B22" s="281"/>
      <c r="C22" s="281"/>
      <c r="D22" s="268">
        <v>0</v>
      </c>
      <c r="E22" s="273"/>
      <c r="F22" s="268">
        <v>0</v>
      </c>
      <c r="G22" s="283" t="s">
        <v>408</v>
      </c>
      <c r="H22" s="284" t="s">
        <v>409</v>
      </c>
      <c r="I22" s="285"/>
    </row>
    <row r="23" spans="1:10" s="82" customFormat="1" ht="15.75" thickBot="1" x14ac:dyDescent="0.3">
      <c r="A23" s="266"/>
      <c r="B23" s="281"/>
      <c r="C23" s="281"/>
      <c r="D23" s="268">
        <v>0</v>
      </c>
      <c r="E23" s="273"/>
      <c r="F23" s="268">
        <v>0</v>
      </c>
      <c r="G23" s="286" t="s">
        <v>410</v>
      </c>
      <c r="H23"/>
      <c r="I23"/>
    </row>
    <row r="24" spans="1:10" s="82" customFormat="1" x14ac:dyDescent="0.25">
      <c r="A24" s="266"/>
      <c r="B24" s="266"/>
      <c r="C24" s="267" t="s">
        <v>312</v>
      </c>
      <c r="D24" s="287">
        <f>SUM(D7:D23)</f>
        <v>0</v>
      </c>
      <c r="E24" s="269">
        <f>ROUNDUP(E7+E9,0)</f>
        <v>0</v>
      </c>
      <c r="F24" s="269">
        <f>SUM(F7:F23)</f>
        <v>0</v>
      </c>
      <c r="H24" s="13"/>
      <c r="I24" s="13"/>
    </row>
    <row r="25" spans="1:10" s="82" customFormat="1" x14ac:dyDescent="0.25">
      <c r="A25" s="273"/>
      <c r="B25" s="273"/>
      <c r="C25" s="273"/>
      <c r="D25" s="273"/>
      <c r="E25" s="273"/>
      <c r="F25" s="273"/>
      <c r="G25"/>
      <c r="H25"/>
    </row>
    <row r="26" spans="1:10" s="82" customFormat="1" x14ac:dyDescent="0.25">
      <c r="A26" s="288">
        <v>2021</v>
      </c>
      <c r="B26" s="266" t="s">
        <v>364</v>
      </c>
      <c r="C26" s="267" t="s">
        <v>365</v>
      </c>
      <c r="D26" s="268">
        <v>0</v>
      </c>
      <c r="E26" s="269">
        <f>D26*37.99%</f>
        <v>0</v>
      </c>
      <c r="F26" s="268">
        <v>0</v>
      </c>
      <c r="G26"/>
      <c r="H26"/>
    </row>
    <row r="27" spans="1:10" s="82" customFormat="1" x14ac:dyDescent="0.25">
      <c r="A27" s="266"/>
      <c r="B27" s="266" t="s">
        <v>368</v>
      </c>
      <c r="C27" s="267" t="s">
        <v>369</v>
      </c>
      <c r="D27" s="268">
        <v>0</v>
      </c>
      <c r="E27" s="273"/>
      <c r="F27" s="268">
        <v>0</v>
      </c>
      <c r="G27"/>
      <c r="H27"/>
      <c r="I27"/>
    </row>
    <row r="28" spans="1:10" x14ac:dyDescent="0.25">
      <c r="A28" s="266"/>
      <c r="B28" s="266" t="s">
        <v>371</v>
      </c>
      <c r="C28" s="267" t="s">
        <v>411</v>
      </c>
      <c r="D28" s="268">
        <v>0</v>
      </c>
      <c r="E28" s="269">
        <f>(D28*2.44%)</f>
        <v>0</v>
      </c>
      <c r="F28" s="268">
        <v>0</v>
      </c>
      <c r="G28"/>
    </row>
    <row r="29" spans="1:10" x14ac:dyDescent="0.25">
      <c r="A29" s="266"/>
      <c r="B29" s="266" t="s">
        <v>374</v>
      </c>
      <c r="C29" s="267" t="s">
        <v>375</v>
      </c>
      <c r="D29" s="289">
        <f>E43</f>
        <v>0</v>
      </c>
      <c r="E29" s="273"/>
      <c r="F29" s="268">
        <v>0</v>
      </c>
      <c r="G29"/>
    </row>
    <row r="30" spans="1:10" x14ac:dyDescent="0.25">
      <c r="A30" s="266"/>
      <c r="B30" s="276" t="s">
        <v>374</v>
      </c>
      <c r="C30" s="290" t="s">
        <v>377</v>
      </c>
      <c r="D30" s="268">
        <v>0</v>
      </c>
      <c r="E30" s="273"/>
      <c r="F30" s="268">
        <v>0</v>
      </c>
      <c r="G30"/>
    </row>
    <row r="31" spans="1:10" x14ac:dyDescent="0.25">
      <c r="A31" s="266"/>
      <c r="B31" s="266" t="s">
        <v>379</v>
      </c>
      <c r="C31" s="267" t="s">
        <v>380</v>
      </c>
      <c r="D31" s="268">
        <v>0</v>
      </c>
      <c r="E31" s="273"/>
      <c r="F31" s="268">
        <v>0</v>
      </c>
      <c r="G31"/>
    </row>
    <row r="32" spans="1:10" x14ac:dyDescent="0.25">
      <c r="A32" s="266"/>
      <c r="B32" s="266" t="s">
        <v>379</v>
      </c>
      <c r="C32" s="277" t="s">
        <v>383</v>
      </c>
      <c r="D32" s="268">
        <v>0</v>
      </c>
      <c r="E32" s="273"/>
      <c r="F32" s="268">
        <v>0</v>
      </c>
    </row>
    <row r="33" spans="1:7" x14ac:dyDescent="0.25">
      <c r="A33" s="266"/>
      <c r="B33" s="266" t="s">
        <v>386</v>
      </c>
      <c r="C33" s="267" t="s">
        <v>387</v>
      </c>
      <c r="D33" s="268">
        <v>0</v>
      </c>
      <c r="E33" s="273"/>
      <c r="F33" s="268">
        <v>0</v>
      </c>
      <c r="G33" s="291"/>
    </row>
    <row r="34" spans="1:7" x14ac:dyDescent="0.25">
      <c r="A34" s="266"/>
      <c r="B34" s="266" t="s">
        <v>390</v>
      </c>
      <c r="C34" s="267" t="s">
        <v>391</v>
      </c>
      <c r="D34" s="268">
        <v>0</v>
      </c>
      <c r="E34" s="273"/>
      <c r="F34" s="268">
        <v>0</v>
      </c>
    </row>
    <row r="35" spans="1:7" x14ac:dyDescent="0.25">
      <c r="A35" s="266"/>
      <c r="B35" s="266" t="s">
        <v>394</v>
      </c>
      <c r="C35" s="267" t="s">
        <v>352</v>
      </c>
      <c r="D35" s="268">
        <v>0</v>
      </c>
      <c r="E35" s="273"/>
      <c r="F35" s="268">
        <v>0</v>
      </c>
    </row>
    <row r="36" spans="1:7" x14ac:dyDescent="0.25">
      <c r="A36" s="266"/>
      <c r="B36" s="266" t="s">
        <v>396</v>
      </c>
      <c r="C36" s="267" t="s">
        <v>397</v>
      </c>
      <c r="D36" s="268">
        <v>0</v>
      </c>
      <c r="E36" s="273"/>
      <c r="F36" s="268">
        <v>0</v>
      </c>
    </row>
    <row r="37" spans="1:7" x14ac:dyDescent="0.25">
      <c r="A37" s="266"/>
      <c r="B37" s="266" t="s">
        <v>400</v>
      </c>
      <c r="C37" s="267" t="s">
        <v>401</v>
      </c>
      <c r="D37" s="268">
        <v>0</v>
      </c>
      <c r="E37" s="273"/>
      <c r="F37" s="268">
        <v>0</v>
      </c>
    </row>
    <row r="38" spans="1:7" x14ac:dyDescent="0.25">
      <c r="A38" s="266"/>
      <c r="B38" s="266" t="s">
        <v>402</v>
      </c>
      <c r="C38" s="267" t="s">
        <v>412</v>
      </c>
      <c r="D38" s="268">
        <v>0</v>
      </c>
      <c r="E38" s="273"/>
      <c r="F38" s="268">
        <v>0</v>
      </c>
    </row>
    <row r="39" spans="1:7" x14ac:dyDescent="0.25">
      <c r="A39" s="266"/>
      <c r="B39" s="292"/>
      <c r="C39" s="293"/>
      <c r="D39" s="268">
        <v>0</v>
      </c>
      <c r="E39" s="273"/>
      <c r="F39" s="268">
        <v>0</v>
      </c>
    </row>
    <row r="40" spans="1:7" x14ac:dyDescent="0.25">
      <c r="A40" s="266"/>
      <c r="B40" s="292"/>
      <c r="C40" s="293"/>
      <c r="D40" s="268">
        <v>0</v>
      </c>
      <c r="E40" s="273"/>
      <c r="F40" s="268">
        <v>0</v>
      </c>
    </row>
    <row r="41" spans="1:7" x14ac:dyDescent="0.25">
      <c r="A41" s="266"/>
      <c r="B41" s="292"/>
      <c r="C41" s="293"/>
      <c r="D41" s="268">
        <v>0</v>
      </c>
      <c r="E41" s="273"/>
      <c r="F41" s="268">
        <v>0</v>
      </c>
    </row>
    <row r="42" spans="1:7" x14ac:dyDescent="0.25">
      <c r="A42" s="294"/>
      <c r="B42" s="292"/>
      <c r="C42" s="295"/>
      <c r="D42" s="268">
        <v>0</v>
      </c>
      <c r="E42" s="273"/>
      <c r="F42" s="268">
        <v>0</v>
      </c>
    </row>
    <row r="43" spans="1:7" ht="15.75" thickBot="1" x14ac:dyDescent="0.3">
      <c r="A43" s="273"/>
      <c r="B43" s="273"/>
      <c r="C43" s="296" t="s">
        <v>312</v>
      </c>
      <c r="D43" s="297">
        <f>SUM(D26:D42)</f>
        <v>0</v>
      </c>
      <c r="E43" s="269">
        <f>ROUNDUP(E26+E28,0)</f>
        <v>0</v>
      </c>
      <c r="F43" s="269">
        <f>SUM(F26:F42)</f>
        <v>0</v>
      </c>
    </row>
    <row r="44" spans="1:7" x14ac:dyDescent="0.25">
      <c r="C44" s="298" t="s">
        <v>413</v>
      </c>
      <c r="D44" s="299">
        <f>D24+D43</f>
        <v>0</v>
      </c>
    </row>
    <row r="45" spans="1:7" ht="15.75" thickBot="1" x14ac:dyDescent="0.3">
      <c r="C45" s="300" t="s">
        <v>414</v>
      </c>
      <c r="D45" s="301" t="e">
        <f>I18</f>
        <v>#REF!</v>
      </c>
    </row>
    <row r="46" spans="1:7" ht="15.75" thickBot="1" x14ac:dyDescent="0.3">
      <c r="C46" s="302" t="s">
        <v>415</v>
      </c>
      <c r="D46" s="303" t="e">
        <f>D44-D45</f>
        <v>#REF!</v>
      </c>
    </row>
    <row r="48" spans="1:7" x14ac:dyDescent="0.25">
      <c r="E48" s="304"/>
      <c r="F48" s="305"/>
    </row>
  </sheetData>
  <sheetProtection algorithmName="SHA-512" hashValue="engHDHQdnf6TETnrOo2kDS5gUKkolOT8X4SbiwxAtUBA5o3OSB2GlMnwjBe5CgeOdtf7yfnGnuDuqICR+pLVQA==" saltValue="bk86WrS6osBeCG9654V8Mw==" spinCount="100000" sheet="1" objects="1" scenarios="1"/>
  <mergeCells count="5">
    <mergeCell ref="G2:H3"/>
    <mergeCell ref="A5:C5"/>
    <mergeCell ref="G5:I5"/>
    <mergeCell ref="H20:I20"/>
    <mergeCell ref="H21:I21"/>
  </mergeCells>
  <conditionalFormatting sqref="C46">
    <cfRule type="cellIs" dxfId="10" priority="11" operator="lessThan">
      <formula>-1</formula>
    </cfRule>
  </conditionalFormatting>
  <conditionalFormatting sqref="D46">
    <cfRule type="cellIs" dxfId="9" priority="9" operator="lessThan">
      <formula>-1</formula>
    </cfRule>
    <cfRule type="cellIs" dxfId="8" priority="10" operator="lessThan">
      <formula>-93550</formula>
    </cfRule>
  </conditionalFormatting>
  <conditionalFormatting sqref="B20:C23">
    <cfRule type="expression" dxfId="7" priority="7">
      <formula>AND(XFB20&gt;0, B20="")</formula>
    </cfRule>
  </conditionalFormatting>
  <conditionalFormatting sqref="B20:C23">
    <cfRule type="expression" dxfId="6" priority="8">
      <formula>AND(#REF!&gt;0, B20="Select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1100-000000000000}"/>
    <hyperlink ref="G2" r:id="rId2" display="Expenditure Classification Handbook" xr:uid="{00000000-0004-0000-1100-000001000000}"/>
  </hyperlinks>
  <pageMargins left="0.7" right="0.7" top="0.75" bottom="0.75" header="0.3" footer="0.3"/>
  <pageSetup orientation="portrait" horizontalDpi="1200" verticalDpi="1200" r:id="rId3"/>
  <drawing r:id="rId4"/>
  <legacy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
  <sheetViews>
    <sheetView showGridLines="0" zoomScaleNormal="100" workbookViewId="0">
      <selection activeCell="I18" sqref="I18"/>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f>' Sub Budget'!N69</f>
        <v>0</v>
      </c>
      <c r="E10" s="21"/>
    </row>
    <row r="11" spans="1:8" x14ac:dyDescent="0.2">
      <c r="A11" s="24"/>
      <c r="B11" s="26" t="s">
        <v>106</v>
      </c>
      <c r="C11" s="40">
        <v>2.18E-2</v>
      </c>
      <c r="D11" s="230">
        <f>' Sub Budget'!N68</f>
        <v>0</v>
      </c>
      <c r="E11" s="21"/>
    </row>
    <row r="12" spans="1:8" x14ac:dyDescent="0.2">
      <c r="A12" s="24"/>
      <c r="B12" s="26" t="s">
        <v>96</v>
      </c>
      <c r="C12" s="25">
        <f>+C10/(1+C11)</f>
        <v>97866.510080250533</v>
      </c>
      <c r="D12" s="25">
        <f>+D10/(1+D11)</f>
        <v>0</v>
      </c>
      <c r="E12" s="21"/>
    </row>
    <row r="13" spans="1:8" x14ac:dyDescent="0.2">
      <c r="A13" s="24"/>
      <c r="B13" s="23" t="s">
        <v>95</v>
      </c>
      <c r="C13" s="22">
        <f>+C10-C12</f>
        <v>2133.4899197494669</v>
      </c>
      <c r="D13" s="22">
        <f>+D10-D12</f>
        <v>0</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M10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5" x14ac:dyDescent="0.25"/>
  <cols>
    <col min="1" max="1" width="8" customWidth="1"/>
    <col min="2" max="2" width="11.28515625" style="93" customWidth="1"/>
    <col min="3" max="3" width="11.28515625" style="12" hidden="1" customWidth="1"/>
    <col min="4" max="4" width="11.28515625" style="12" customWidth="1"/>
    <col min="5" max="5" width="11.85546875" style="94" customWidth="1"/>
    <col min="6" max="6" width="50" style="94" customWidth="1"/>
    <col min="7" max="7" width="11.28515625" style="11" customWidth="1"/>
    <col min="8" max="8" width="11.42578125" style="11" customWidth="1"/>
    <col min="9" max="9" width="11.42578125" customWidth="1"/>
    <col min="10" max="10" width="13.140625" style="8" hidden="1" customWidth="1"/>
    <col min="11" max="11" width="14" style="7" hidden="1" customWidth="1"/>
  </cols>
  <sheetData>
    <row r="1" spans="1:13" ht="28.5" customHeight="1" x14ac:dyDescent="0.25">
      <c r="A1" s="369">
        <f>Cover!C5</f>
        <v>0</v>
      </c>
      <c r="B1" s="370"/>
      <c r="C1" s="370"/>
      <c r="D1" s="370"/>
      <c r="E1" s="370"/>
      <c r="F1" s="370"/>
      <c r="G1" s="370"/>
      <c r="H1" s="370"/>
      <c r="I1" s="371"/>
      <c r="J1" s="340"/>
      <c r="K1" s="340"/>
    </row>
    <row r="2" spans="1:13" s="5" customFormat="1" ht="30" customHeight="1" x14ac:dyDescent="0.35">
      <c r="A2" s="372" t="s">
        <v>127</v>
      </c>
      <c r="B2" s="373"/>
      <c r="C2" s="373"/>
      <c r="D2" s="373"/>
      <c r="E2" s="373"/>
      <c r="F2" s="373"/>
      <c r="G2" s="373"/>
      <c r="H2" s="373"/>
      <c r="I2" s="374"/>
      <c r="J2" s="340"/>
      <c r="K2" s="340"/>
    </row>
    <row r="3" spans="1:13" s="79" customFormat="1" ht="21" customHeight="1" x14ac:dyDescent="0.25">
      <c r="A3" s="375" t="s">
        <v>149</v>
      </c>
      <c r="B3" s="377" t="s">
        <v>436</v>
      </c>
      <c r="C3" s="341" t="s">
        <v>434</v>
      </c>
      <c r="D3" s="365" t="s">
        <v>449</v>
      </c>
      <c r="E3" s="375" t="s">
        <v>437</v>
      </c>
      <c r="F3" s="365" t="s">
        <v>126</v>
      </c>
      <c r="G3" s="363" t="s">
        <v>38</v>
      </c>
      <c r="H3" s="363" t="s">
        <v>40</v>
      </c>
      <c r="I3" s="365" t="s">
        <v>447</v>
      </c>
      <c r="J3" s="367" t="s">
        <v>150</v>
      </c>
      <c r="K3" s="78" t="s">
        <v>151</v>
      </c>
    </row>
    <row r="4" spans="1:13" s="82" customFormat="1" ht="15" customHeight="1" x14ac:dyDescent="0.25">
      <c r="A4" s="376"/>
      <c r="B4" s="378"/>
      <c r="C4" s="80">
        <f>SUM(C5:C103)</f>
        <v>0</v>
      </c>
      <c r="D4" s="366"/>
      <c r="E4" s="376"/>
      <c r="F4" s="366"/>
      <c r="G4" s="364"/>
      <c r="H4" s="364"/>
      <c r="I4" s="366"/>
      <c r="J4" s="368"/>
      <c r="K4" s="81">
        <f>SUM(K5:K103)</f>
        <v>0</v>
      </c>
    </row>
    <row r="5" spans="1:13" s="4" customFormat="1" ht="30" customHeight="1" x14ac:dyDescent="0.2">
      <c r="A5" s="83" t="s">
        <v>152</v>
      </c>
      <c r="B5" s="89"/>
      <c r="C5" s="90"/>
      <c r="D5" s="359"/>
      <c r="E5" s="358"/>
      <c r="F5" s="84"/>
      <c r="G5" s="9"/>
      <c r="H5" s="10"/>
      <c r="I5" s="355">
        <f>G5*H5</f>
        <v>0</v>
      </c>
      <c r="J5" s="85">
        <v>3150</v>
      </c>
      <c r="K5" s="86">
        <f t="shared" ref="K5:K36" si="0">C5*J5</f>
        <v>0</v>
      </c>
      <c r="L5" s="87"/>
    </row>
    <row r="6" spans="1:13" s="4" customFormat="1" ht="30" customHeight="1" x14ac:dyDescent="0.2">
      <c r="A6" s="83" t="s">
        <v>153</v>
      </c>
      <c r="B6" s="89"/>
      <c r="C6" s="90"/>
      <c r="D6" s="359"/>
      <c r="E6" s="358"/>
      <c r="F6" s="84"/>
      <c r="G6" s="9"/>
      <c r="H6" s="10"/>
      <c r="I6" s="355">
        <f t="shared" ref="I6:I69" si="1">G6*H6</f>
        <v>0</v>
      </c>
      <c r="J6" s="85"/>
      <c r="K6" s="86">
        <f t="shared" si="0"/>
        <v>0</v>
      </c>
      <c r="L6" s="87"/>
      <c r="M6" s="6"/>
    </row>
    <row r="7" spans="1:13" s="4" customFormat="1" ht="30" customHeight="1" x14ac:dyDescent="0.2">
      <c r="A7" s="83" t="s">
        <v>154</v>
      </c>
      <c r="B7" s="89"/>
      <c r="C7" s="90"/>
      <c r="D7" s="359"/>
      <c r="E7" s="358"/>
      <c r="F7" s="84"/>
      <c r="G7" s="9"/>
      <c r="H7" s="10"/>
      <c r="I7" s="355">
        <f t="shared" si="1"/>
        <v>0</v>
      </c>
      <c r="J7" s="85">
        <v>3150</v>
      </c>
      <c r="K7" s="86">
        <f t="shared" si="0"/>
        <v>0</v>
      </c>
      <c r="L7" s="87"/>
    </row>
    <row r="8" spans="1:13" s="4" customFormat="1" ht="30" customHeight="1" x14ac:dyDescent="0.2">
      <c r="A8" s="83" t="s">
        <v>155</v>
      </c>
      <c r="B8" s="89"/>
      <c r="C8" s="90"/>
      <c r="D8" s="359"/>
      <c r="E8" s="358"/>
      <c r="F8" s="84"/>
      <c r="G8" s="9"/>
      <c r="H8" s="10"/>
      <c r="I8" s="355">
        <f t="shared" si="1"/>
        <v>0</v>
      </c>
      <c r="J8" s="85"/>
      <c r="K8" s="86">
        <f t="shared" si="0"/>
        <v>0</v>
      </c>
      <c r="L8" s="87"/>
    </row>
    <row r="9" spans="1:13" s="4" customFormat="1" ht="30" customHeight="1" x14ac:dyDescent="0.2">
      <c r="A9" s="83" t="s">
        <v>156</v>
      </c>
      <c r="B9" s="89"/>
      <c r="C9" s="95"/>
      <c r="D9" s="360"/>
      <c r="E9" s="358"/>
      <c r="F9" s="84"/>
      <c r="G9" s="9"/>
      <c r="H9" s="10"/>
      <c r="I9" s="355">
        <f t="shared" si="1"/>
        <v>0</v>
      </c>
      <c r="J9" s="85"/>
      <c r="K9" s="86">
        <f t="shared" si="0"/>
        <v>0</v>
      </c>
      <c r="L9" s="87"/>
    </row>
    <row r="10" spans="1:13" s="4" customFormat="1" ht="30" customHeight="1" x14ac:dyDescent="0.2">
      <c r="A10" s="83" t="s">
        <v>157</v>
      </c>
      <c r="B10" s="89"/>
      <c r="C10" s="95"/>
      <c r="D10" s="360"/>
      <c r="E10" s="358"/>
      <c r="F10" s="84"/>
      <c r="G10" s="9"/>
      <c r="H10" s="10"/>
      <c r="I10" s="355">
        <f t="shared" si="1"/>
        <v>0</v>
      </c>
      <c r="J10" s="85"/>
      <c r="K10" s="86">
        <f t="shared" si="0"/>
        <v>0</v>
      </c>
      <c r="L10" s="87"/>
    </row>
    <row r="11" spans="1:13" s="4" customFormat="1" ht="30" customHeight="1" x14ac:dyDescent="0.2">
      <c r="A11" s="83" t="s">
        <v>158</v>
      </c>
      <c r="B11" s="89"/>
      <c r="C11" s="95"/>
      <c r="D11" s="360"/>
      <c r="E11" s="358"/>
      <c r="F11" s="84"/>
      <c r="G11" s="88"/>
      <c r="H11" s="10"/>
      <c r="I11" s="355">
        <f t="shared" si="1"/>
        <v>0</v>
      </c>
      <c r="J11" s="85"/>
      <c r="K11" s="86">
        <f t="shared" si="0"/>
        <v>0</v>
      </c>
      <c r="L11" s="87"/>
    </row>
    <row r="12" spans="1:13" s="4" customFormat="1" ht="30" customHeight="1" x14ac:dyDescent="0.2">
      <c r="A12" s="83" t="s">
        <v>159</v>
      </c>
      <c r="B12" s="89"/>
      <c r="C12" s="95"/>
      <c r="D12" s="360"/>
      <c r="E12" s="358"/>
      <c r="F12" s="84"/>
      <c r="G12" s="88"/>
      <c r="H12" s="10"/>
      <c r="I12" s="355">
        <f t="shared" si="1"/>
        <v>0</v>
      </c>
      <c r="J12" s="85"/>
      <c r="K12" s="86">
        <f t="shared" si="0"/>
        <v>0</v>
      </c>
    </row>
    <row r="13" spans="1:13" s="4" customFormat="1" ht="30" customHeight="1" x14ac:dyDescent="0.2">
      <c r="A13" s="83" t="s">
        <v>160</v>
      </c>
      <c r="B13" s="89"/>
      <c r="C13" s="90"/>
      <c r="D13" s="90"/>
      <c r="E13" s="358"/>
      <c r="F13" s="84"/>
      <c r="G13" s="9"/>
      <c r="H13" s="10"/>
      <c r="I13" s="355">
        <f t="shared" si="1"/>
        <v>0</v>
      </c>
      <c r="J13" s="85"/>
      <c r="K13" s="86">
        <f t="shared" si="0"/>
        <v>0</v>
      </c>
    </row>
    <row r="14" spans="1:13" s="4" customFormat="1" ht="30" customHeight="1" x14ac:dyDescent="0.2">
      <c r="A14" s="83" t="s">
        <v>161</v>
      </c>
      <c r="B14" s="89"/>
      <c r="C14" s="90"/>
      <c r="D14" s="90"/>
      <c r="E14" s="358"/>
      <c r="F14" s="84"/>
      <c r="G14" s="9"/>
      <c r="H14" s="10"/>
      <c r="I14" s="355">
        <f t="shared" si="1"/>
        <v>0</v>
      </c>
      <c r="J14" s="85"/>
      <c r="K14" s="86">
        <f t="shared" si="0"/>
        <v>0</v>
      </c>
    </row>
    <row r="15" spans="1:13" s="4" customFormat="1" ht="30" customHeight="1" x14ac:dyDescent="0.2">
      <c r="A15" s="83" t="s">
        <v>162</v>
      </c>
      <c r="B15" s="89"/>
      <c r="C15" s="90"/>
      <c r="D15" s="90"/>
      <c r="E15" s="358"/>
      <c r="F15" s="84"/>
      <c r="G15" s="9"/>
      <c r="H15" s="10"/>
      <c r="I15" s="355">
        <f t="shared" si="1"/>
        <v>0</v>
      </c>
      <c r="J15" s="85"/>
      <c r="K15" s="86">
        <f t="shared" si="0"/>
        <v>0</v>
      </c>
    </row>
    <row r="16" spans="1:13" s="4" customFormat="1" ht="30" customHeight="1" x14ac:dyDescent="0.2">
      <c r="A16" s="83" t="s">
        <v>163</v>
      </c>
      <c r="B16" s="89"/>
      <c r="C16" s="90"/>
      <c r="D16" s="90"/>
      <c r="E16" s="358"/>
      <c r="F16" s="84"/>
      <c r="G16" s="9"/>
      <c r="H16" s="10"/>
      <c r="I16" s="355">
        <f t="shared" si="1"/>
        <v>0</v>
      </c>
      <c r="J16" s="85"/>
      <c r="K16" s="86">
        <f t="shared" si="0"/>
        <v>0</v>
      </c>
      <c r="L16" s="87"/>
    </row>
    <row r="17" spans="1:11" s="4" customFormat="1" ht="30" customHeight="1" x14ac:dyDescent="0.2">
      <c r="A17" s="83" t="s">
        <v>164</v>
      </c>
      <c r="B17" s="89"/>
      <c r="C17" s="90"/>
      <c r="D17" s="90"/>
      <c r="E17" s="358"/>
      <c r="F17" s="84"/>
      <c r="G17" s="9"/>
      <c r="H17" s="10"/>
      <c r="I17" s="355">
        <f t="shared" si="1"/>
        <v>0</v>
      </c>
      <c r="J17" s="85"/>
      <c r="K17" s="86">
        <f t="shared" si="0"/>
        <v>0</v>
      </c>
    </row>
    <row r="18" spans="1:11" s="4" customFormat="1" ht="30" customHeight="1" x14ac:dyDescent="0.2">
      <c r="A18" s="83" t="s">
        <v>165</v>
      </c>
      <c r="B18" s="89"/>
      <c r="C18" s="95"/>
      <c r="D18" s="95"/>
      <c r="E18" s="358"/>
      <c r="F18" s="84"/>
      <c r="G18" s="9"/>
      <c r="H18" s="10"/>
      <c r="I18" s="355">
        <f t="shared" si="1"/>
        <v>0</v>
      </c>
      <c r="J18" s="85"/>
      <c r="K18" s="86">
        <f t="shared" si="0"/>
        <v>0</v>
      </c>
    </row>
    <row r="19" spans="1:11" s="4" customFormat="1" ht="30" customHeight="1" x14ac:dyDescent="0.2">
      <c r="A19" s="83" t="s">
        <v>166</v>
      </c>
      <c r="B19" s="89"/>
      <c r="C19" s="95"/>
      <c r="D19" s="95"/>
      <c r="E19" s="358"/>
      <c r="F19" s="84"/>
      <c r="G19" s="88"/>
      <c r="H19" s="10"/>
      <c r="I19" s="355">
        <f t="shared" si="1"/>
        <v>0</v>
      </c>
      <c r="J19" s="85"/>
      <c r="K19" s="86">
        <f t="shared" si="0"/>
        <v>0</v>
      </c>
    </row>
    <row r="20" spans="1:11" s="4" customFormat="1" ht="30" customHeight="1" x14ac:dyDescent="0.2">
      <c r="A20" s="83" t="s">
        <v>167</v>
      </c>
      <c r="B20" s="89"/>
      <c r="C20" s="95"/>
      <c r="D20" s="95"/>
      <c r="E20" s="358"/>
      <c r="F20" s="84"/>
      <c r="G20" s="88"/>
      <c r="H20" s="10"/>
      <c r="I20" s="355">
        <f t="shared" si="1"/>
        <v>0</v>
      </c>
      <c r="J20" s="85"/>
      <c r="K20" s="86">
        <f t="shared" si="0"/>
        <v>0</v>
      </c>
    </row>
    <row r="21" spans="1:11" s="4" customFormat="1" ht="30" customHeight="1" x14ac:dyDescent="0.2">
      <c r="A21" s="83" t="s">
        <v>168</v>
      </c>
      <c r="B21" s="89"/>
      <c r="C21" s="95"/>
      <c r="D21" s="95"/>
      <c r="E21" s="358"/>
      <c r="F21" s="84"/>
      <c r="G21" s="88"/>
      <c r="H21" s="10"/>
      <c r="I21" s="355">
        <f t="shared" si="1"/>
        <v>0</v>
      </c>
      <c r="J21" s="85"/>
      <c r="K21" s="86">
        <f t="shared" si="0"/>
        <v>0</v>
      </c>
    </row>
    <row r="22" spans="1:11" s="4" customFormat="1" ht="30" customHeight="1" x14ac:dyDescent="0.2">
      <c r="A22" s="83" t="s">
        <v>169</v>
      </c>
      <c r="B22" s="89"/>
      <c r="C22" s="95"/>
      <c r="D22" s="95"/>
      <c r="E22" s="358"/>
      <c r="F22" s="84"/>
      <c r="G22" s="88"/>
      <c r="H22" s="10"/>
      <c r="I22" s="355">
        <f t="shared" si="1"/>
        <v>0</v>
      </c>
      <c r="J22" s="85"/>
      <c r="K22" s="86">
        <f t="shared" si="0"/>
        <v>0</v>
      </c>
    </row>
    <row r="23" spans="1:11" s="4" customFormat="1" ht="30" customHeight="1" x14ac:dyDescent="0.2">
      <c r="A23" s="83" t="s">
        <v>170</v>
      </c>
      <c r="B23" s="89"/>
      <c r="C23" s="90"/>
      <c r="D23" s="90"/>
      <c r="E23" s="358"/>
      <c r="F23" s="84"/>
      <c r="G23" s="91"/>
      <c r="H23" s="92"/>
      <c r="I23" s="355">
        <f t="shared" si="1"/>
        <v>0</v>
      </c>
      <c r="J23" s="85"/>
      <c r="K23" s="86">
        <f t="shared" si="0"/>
        <v>0</v>
      </c>
    </row>
    <row r="24" spans="1:11" s="4" customFormat="1" ht="30" customHeight="1" x14ac:dyDescent="0.2">
      <c r="A24" s="83" t="s">
        <v>171</v>
      </c>
      <c r="B24" s="89"/>
      <c r="C24" s="90"/>
      <c r="D24" s="90"/>
      <c r="E24" s="358"/>
      <c r="F24" s="84"/>
      <c r="G24" s="91"/>
      <c r="H24" s="92"/>
      <c r="I24" s="355">
        <f t="shared" si="1"/>
        <v>0</v>
      </c>
      <c r="J24" s="85"/>
      <c r="K24" s="86">
        <f t="shared" si="0"/>
        <v>0</v>
      </c>
    </row>
    <row r="25" spans="1:11" s="4" customFormat="1" ht="30" customHeight="1" x14ac:dyDescent="0.2">
      <c r="A25" s="83" t="s">
        <v>172</v>
      </c>
      <c r="B25" s="89"/>
      <c r="C25" s="90"/>
      <c r="D25" s="90"/>
      <c r="E25" s="358"/>
      <c r="F25" s="84"/>
      <c r="G25" s="91"/>
      <c r="H25" s="92"/>
      <c r="I25" s="355">
        <f t="shared" si="1"/>
        <v>0</v>
      </c>
      <c r="J25" s="85"/>
      <c r="K25" s="86">
        <f t="shared" si="0"/>
        <v>0</v>
      </c>
    </row>
    <row r="26" spans="1:11" s="4" customFormat="1" ht="30" customHeight="1" x14ac:dyDescent="0.2">
      <c r="A26" s="83" t="s">
        <v>173</v>
      </c>
      <c r="B26" s="89"/>
      <c r="C26" s="90"/>
      <c r="D26" s="90"/>
      <c r="E26" s="358"/>
      <c r="F26" s="84"/>
      <c r="G26" s="91"/>
      <c r="H26" s="92"/>
      <c r="I26" s="355">
        <f t="shared" si="1"/>
        <v>0</v>
      </c>
      <c r="J26" s="85"/>
      <c r="K26" s="86">
        <f t="shared" si="0"/>
        <v>0</v>
      </c>
    </row>
    <row r="27" spans="1:11" s="4" customFormat="1" ht="30" customHeight="1" x14ac:dyDescent="0.2">
      <c r="A27" s="83" t="s">
        <v>174</v>
      </c>
      <c r="B27" s="89"/>
      <c r="C27" s="90"/>
      <c r="D27" s="90"/>
      <c r="E27" s="358"/>
      <c r="F27" s="84"/>
      <c r="G27" s="91"/>
      <c r="H27" s="92"/>
      <c r="I27" s="355">
        <f t="shared" si="1"/>
        <v>0</v>
      </c>
      <c r="J27" s="85"/>
      <c r="K27" s="86">
        <f t="shared" si="0"/>
        <v>0</v>
      </c>
    </row>
    <row r="28" spans="1:11" s="4" customFormat="1" ht="30" customHeight="1" x14ac:dyDescent="0.2">
      <c r="A28" s="83" t="s">
        <v>175</v>
      </c>
      <c r="B28" s="89"/>
      <c r="C28" s="90"/>
      <c r="D28" s="90"/>
      <c r="E28" s="358"/>
      <c r="F28" s="84"/>
      <c r="G28" s="91"/>
      <c r="H28" s="92"/>
      <c r="I28" s="355">
        <f t="shared" si="1"/>
        <v>0</v>
      </c>
      <c r="J28" s="85"/>
      <c r="K28" s="86">
        <f t="shared" si="0"/>
        <v>0</v>
      </c>
    </row>
    <row r="29" spans="1:11" s="4" customFormat="1" ht="30" customHeight="1" x14ac:dyDescent="0.2">
      <c r="A29" s="83" t="s">
        <v>176</v>
      </c>
      <c r="B29" s="89"/>
      <c r="C29" s="90"/>
      <c r="D29" s="90"/>
      <c r="E29" s="358"/>
      <c r="F29" s="84"/>
      <c r="G29" s="91"/>
      <c r="H29" s="92"/>
      <c r="I29" s="355">
        <f t="shared" si="1"/>
        <v>0</v>
      </c>
      <c r="J29" s="85"/>
      <c r="K29" s="86">
        <f t="shared" si="0"/>
        <v>0</v>
      </c>
    </row>
    <row r="30" spans="1:11" s="4" customFormat="1" ht="30" customHeight="1" x14ac:dyDescent="0.2">
      <c r="A30" s="83" t="s">
        <v>177</v>
      </c>
      <c r="B30" s="89"/>
      <c r="C30" s="90"/>
      <c r="D30" s="90"/>
      <c r="E30" s="358"/>
      <c r="F30" s="84"/>
      <c r="G30" s="91"/>
      <c r="H30" s="92"/>
      <c r="I30" s="355">
        <f t="shared" si="1"/>
        <v>0</v>
      </c>
      <c r="J30" s="85"/>
      <c r="K30" s="86">
        <f t="shared" si="0"/>
        <v>0</v>
      </c>
    </row>
    <row r="31" spans="1:11" s="4" customFormat="1" ht="30" customHeight="1" x14ac:dyDescent="0.2">
      <c r="A31" s="83" t="s">
        <v>178</v>
      </c>
      <c r="B31" s="89"/>
      <c r="C31" s="90"/>
      <c r="D31" s="90"/>
      <c r="E31" s="358"/>
      <c r="F31" s="84"/>
      <c r="G31" s="91"/>
      <c r="H31" s="92"/>
      <c r="I31" s="355">
        <f t="shared" si="1"/>
        <v>0</v>
      </c>
      <c r="J31" s="85"/>
      <c r="K31" s="86">
        <f t="shared" si="0"/>
        <v>0</v>
      </c>
    </row>
    <row r="32" spans="1:11" s="4" customFormat="1" ht="30" customHeight="1" x14ac:dyDescent="0.2">
      <c r="A32" s="83" t="s">
        <v>179</v>
      </c>
      <c r="B32" s="89"/>
      <c r="C32" s="90"/>
      <c r="D32" s="90"/>
      <c r="E32" s="358"/>
      <c r="F32" s="84"/>
      <c r="G32" s="91"/>
      <c r="H32" s="92"/>
      <c r="I32" s="355">
        <f t="shared" si="1"/>
        <v>0</v>
      </c>
      <c r="J32" s="85"/>
      <c r="K32" s="86">
        <f t="shared" si="0"/>
        <v>0</v>
      </c>
    </row>
    <row r="33" spans="1:11" s="4" customFormat="1" ht="30" customHeight="1" x14ac:dyDescent="0.2">
      <c r="A33" s="83" t="s">
        <v>180</v>
      </c>
      <c r="B33" s="89"/>
      <c r="C33" s="90"/>
      <c r="D33" s="90"/>
      <c r="E33" s="358"/>
      <c r="F33" s="84"/>
      <c r="G33" s="91"/>
      <c r="H33" s="92"/>
      <c r="I33" s="355">
        <f t="shared" si="1"/>
        <v>0</v>
      </c>
      <c r="J33" s="85"/>
      <c r="K33" s="86">
        <f t="shared" si="0"/>
        <v>0</v>
      </c>
    </row>
    <row r="34" spans="1:11" s="4" customFormat="1" ht="30" customHeight="1" x14ac:dyDescent="0.2">
      <c r="A34" s="83" t="s">
        <v>181</v>
      </c>
      <c r="B34" s="89"/>
      <c r="C34" s="90"/>
      <c r="D34" s="90"/>
      <c r="E34" s="358"/>
      <c r="F34" s="84"/>
      <c r="G34" s="91"/>
      <c r="H34" s="92"/>
      <c r="I34" s="355">
        <f t="shared" si="1"/>
        <v>0</v>
      </c>
      <c r="J34" s="85"/>
      <c r="K34" s="86">
        <f t="shared" si="0"/>
        <v>0</v>
      </c>
    </row>
    <row r="35" spans="1:11" s="4" customFormat="1" ht="30" customHeight="1" x14ac:dyDescent="0.2">
      <c r="A35" s="83" t="s">
        <v>182</v>
      </c>
      <c r="B35" s="89"/>
      <c r="C35" s="90"/>
      <c r="D35" s="90"/>
      <c r="E35" s="358"/>
      <c r="F35" s="84"/>
      <c r="G35" s="91"/>
      <c r="H35" s="92"/>
      <c r="I35" s="355">
        <f t="shared" si="1"/>
        <v>0</v>
      </c>
      <c r="J35" s="85"/>
      <c r="K35" s="86">
        <f t="shared" si="0"/>
        <v>0</v>
      </c>
    </row>
    <row r="36" spans="1:11" s="4" customFormat="1" ht="30" customHeight="1" x14ac:dyDescent="0.2">
      <c r="A36" s="83" t="s">
        <v>183</v>
      </c>
      <c r="B36" s="89"/>
      <c r="C36" s="90"/>
      <c r="D36" s="90"/>
      <c r="E36" s="358"/>
      <c r="F36" s="84"/>
      <c r="G36" s="91"/>
      <c r="H36" s="92"/>
      <c r="I36" s="355">
        <f t="shared" si="1"/>
        <v>0</v>
      </c>
      <c r="J36" s="85"/>
      <c r="K36" s="86">
        <f t="shared" si="0"/>
        <v>0</v>
      </c>
    </row>
    <row r="37" spans="1:11" s="4" customFormat="1" ht="30" customHeight="1" x14ac:dyDescent="0.2">
      <c r="A37" s="83" t="s">
        <v>184</v>
      </c>
      <c r="B37" s="89"/>
      <c r="C37" s="90"/>
      <c r="D37" s="90"/>
      <c r="E37" s="358"/>
      <c r="F37" s="84"/>
      <c r="G37" s="91"/>
      <c r="H37" s="92"/>
      <c r="I37" s="355">
        <f t="shared" si="1"/>
        <v>0</v>
      </c>
      <c r="J37" s="85"/>
      <c r="K37" s="86">
        <f t="shared" ref="K37:K68" si="2">C37*J37</f>
        <v>0</v>
      </c>
    </row>
    <row r="38" spans="1:11" s="4" customFormat="1" ht="30" customHeight="1" x14ac:dyDescent="0.2">
      <c r="A38" s="83" t="s">
        <v>185</v>
      </c>
      <c r="B38" s="89"/>
      <c r="C38" s="90"/>
      <c r="D38" s="90"/>
      <c r="E38" s="358"/>
      <c r="F38" s="84"/>
      <c r="G38" s="91"/>
      <c r="H38" s="92"/>
      <c r="I38" s="355">
        <f t="shared" si="1"/>
        <v>0</v>
      </c>
      <c r="J38" s="85"/>
      <c r="K38" s="86">
        <f t="shared" si="2"/>
        <v>0</v>
      </c>
    </row>
    <row r="39" spans="1:11" s="4" customFormat="1" ht="30" customHeight="1" x14ac:dyDescent="0.2">
      <c r="A39" s="83" t="s">
        <v>186</v>
      </c>
      <c r="B39" s="89"/>
      <c r="C39" s="90"/>
      <c r="D39" s="90"/>
      <c r="E39" s="358"/>
      <c r="F39" s="84"/>
      <c r="G39" s="91"/>
      <c r="H39" s="92"/>
      <c r="I39" s="355">
        <f t="shared" si="1"/>
        <v>0</v>
      </c>
      <c r="J39" s="85"/>
      <c r="K39" s="86">
        <f t="shared" si="2"/>
        <v>0</v>
      </c>
    </row>
    <row r="40" spans="1:11" s="4" customFormat="1" ht="30" customHeight="1" x14ac:dyDescent="0.2">
      <c r="A40" s="83" t="s">
        <v>187</v>
      </c>
      <c r="B40" s="89"/>
      <c r="C40" s="90"/>
      <c r="D40" s="90"/>
      <c r="E40" s="358"/>
      <c r="F40" s="84"/>
      <c r="G40" s="91"/>
      <c r="H40" s="92"/>
      <c r="I40" s="355">
        <f t="shared" si="1"/>
        <v>0</v>
      </c>
      <c r="J40" s="85"/>
      <c r="K40" s="86">
        <f t="shared" si="2"/>
        <v>0</v>
      </c>
    </row>
    <row r="41" spans="1:11" s="4" customFormat="1" ht="30" customHeight="1" x14ac:dyDescent="0.2">
      <c r="A41" s="83" t="s">
        <v>188</v>
      </c>
      <c r="B41" s="89"/>
      <c r="C41" s="90"/>
      <c r="D41" s="90"/>
      <c r="E41" s="358"/>
      <c r="F41" s="84"/>
      <c r="G41" s="91"/>
      <c r="H41" s="92"/>
      <c r="I41" s="355">
        <f t="shared" si="1"/>
        <v>0</v>
      </c>
      <c r="J41" s="85"/>
      <c r="K41" s="86">
        <f t="shared" si="2"/>
        <v>0</v>
      </c>
    </row>
    <row r="42" spans="1:11" s="4" customFormat="1" ht="30" customHeight="1" x14ac:dyDescent="0.2">
      <c r="A42" s="83" t="s">
        <v>189</v>
      </c>
      <c r="B42" s="89"/>
      <c r="C42" s="90"/>
      <c r="D42" s="90"/>
      <c r="E42" s="358"/>
      <c r="F42" s="84"/>
      <c r="G42" s="91"/>
      <c r="H42" s="92"/>
      <c r="I42" s="355">
        <f t="shared" si="1"/>
        <v>0</v>
      </c>
      <c r="J42" s="85"/>
      <c r="K42" s="86">
        <f t="shared" si="2"/>
        <v>0</v>
      </c>
    </row>
    <row r="43" spans="1:11" s="4" customFormat="1" ht="30" customHeight="1" x14ac:dyDescent="0.2">
      <c r="A43" s="83" t="s">
        <v>190</v>
      </c>
      <c r="B43" s="89"/>
      <c r="C43" s="90"/>
      <c r="D43" s="90"/>
      <c r="E43" s="358"/>
      <c r="F43" s="84"/>
      <c r="G43" s="91"/>
      <c r="H43" s="92"/>
      <c r="I43" s="355">
        <f t="shared" si="1"/>
        <v>0</v>
      </c>
      <c r="J43" s="85"/>
      <c r="K43" s="86">
        <f t="shared" si="2"/>
        <v>0</v>
      </c>
    </row>
    <row r="44" spans="1:11" s="4" customFormat="1" ht="30" customHeight="1" x14ac:dyDescent="0.2">
      <c r="A44" s="83" t="s">
        <v>191</v>
      </c>
      <c r="B44" s="89"/>
      <c r="C44" s="90"/>
      <c r="D44" s="90"/>
      <c r="E44" s="358"/>
      <c r="F44" s="84"/>
      <c r="G44" s="91"/>
      <c r="H44" s="92"/>
      <c r="I44" s="355">
        <f t="shared" si="1"/>
        <v>0</v>
      </c>
      <c r="J44" s="85"/>
      <c r="K44" s="86">
        <f t="shared" si="2"/>
        <v>0</v>
      </c>
    </row>
    <row r="45" spans="1:11" s="4" customFormat="1" ht="30" customHeight="1" x14ac:dyDescent="0.2">
      <c r="A45" s="83" t="s">
        <v>192</v>
      </c>
      <c r="B45" s="89"/>
      <c r="C45" s="90"/>
      <c r="D45" s="90"/>
      <c r="E45" s="358"/>
      <c r="F45" s="84"/>
      <c r="G45" s="91"/>
      <c r="H45" s="92"/>
      <c r="I45" s="355">
        <f t="shared" si="1"/>
        <v>0</v>
      </c>
      <c r="J45" s="85"/>
      <c r="K45" s="86">
        <f t="shared" si="2"/>
        <v>0</v>
      </c>
    </row>
    <row r="46" spans="1:11" s="4" customFormat="1" ht="30" customHeight="1" x14ac:dyDescent="0.2">
      <c r="A46" s="83" t="s">
        <v>193</v>
      </c>
      <c r="B46" s="89"/>
      <c r="C46" s="90"/>
      <c r="D46" s="90"/>
      <c r="E46" s="358"/>
      <c r="F46" s="84"/>
      <c r="G46" s="91"/>
      <c r="H46" s="92"/>
      <c r="I46" s="355">
        <f t="shared" si="1"/>
        <v>0</v>
      </c>
      <c r="J46" s="85"/>
      <c r="K46" s="86">
        <f t="shared" si="2"/>
        <v>0</v>
      </c>
    </row>
    <row r="47" spans="1:11" s="4" customFormat="1" ht="30" customHeight="1" x14ac:dyDescent="0.2">
      <c r="A47" s="83" t="s">
        <v>194</v>
      </c>
      <c r="B47" s="89"/>
      <c r="C47" s="90"/>
      <c r="D47" s="90"/>
      <c r="E47" s="358"/>
      <c r="F47" s="84"/>
      <c r="G47" s="91"/>
      <c r="H47" s="92"/>
      <c r="I47" s="355">
        <f t="shared" si="1"/>
        <v>0</v>
      </c>
      <c r="J47" s="85"/>
      <c r="K47" s="86">
        <f t="shared" si="2"/>
        <v>0</v>
      </c>
    </row>
    <row r="48" spans="1:11" s="4" customFormat="1" ht="30" customHeight="1" x14ac:dyDescent="0.2">
      <c r="A48" s="83" t="s">
        <v>195</v>
      </c>
      <c r="B48" s="89"/>
      <c r="C48" s="90"/>
      <c r="D48" s="90"/>
      <c r="E48" s="358"/>
      <c r="F48" s="84"/>
      <c r="G48" s="91"/>
      <c r="H48" s="92"/>
      <c r="I48" s="355">
        <f t="shared" si="1"/>
        <v>0</v>
      </c>
      <c r="J48" s="85"/>
      <c r="K48" s="86">
        <f t="shared" si="2"/>
        <v>0</v>
      </c>
    </row>
    <row r="49" spans="1:11" s="4" customFormat="1" ht="30" customHeight="1" x14ac:dyDescent="0.2">
      <c r="A49" s="83" t="s">
        <v>196</v>
      </c>
      <c r="B49" s="89"/>
      <c r="C49" s="90"/>
      <c r="D49" s="90"/>
      <c r="E49" s="358"/>
      <c r="F49" s="84"/>
      <c r="G49" s="91"/>
      <c r="H49" s="92"/>
      <c r="I49" s="355">
        <f t="shared" si="1"/>
        <v>0</v>
      </c>
      <c r="J49" s="85"/>
      <c r="K49" s="86">
        <f t="shared" si="2"/>
        <v>0</v>
      </c>
    </row>
    <row r="50" spans="1:11" s="4" customFormat="1" ht="30" customHeight="1" x14ac:dyDescent="0.2">
      <c r="A50" s="83" t="s">
        <v>197</v>
      </c>
      <c r="B50" s="89"/>
      <c r="C50" s="90"/>
      <c r="D50" s="90"/>
      <c r="E50" s="358"/>
      <c r="F50" s="84"/>
      <c r="G50" s="91"/>
      <c r="H50" s="92"/>
      <c r="I50" s="355">
        <f t="shared" si="1"/>
        <v>0</v>
      </c>
      <c r="J50" s="85"/>
      <c r="K50" s="86">
        <f t="shared" si="2"/>
        <v>0</v>
      </c>
    </row>
    <row r="51" spans="1:11" s="4" customFormat="1" ht="30" customHeight="1" x14ac:dyDescent="0.2">
      <c r="A51" s="83" t="s">
        <v>198</v>
      </c>
      <c r="B51" s="89"/>
      <c r="C51" s="90"/>
      <c r="D51" s="90"/>
      <c r="E51" s="358"/>
      <c r="F51" s="84"/>
      <c r="G51" s="91"/>
      <c r="H51" s="92"/>
      <c r="I51" s="355">
        <f t="shared" si="1"/>
        <v>0</v>
      </c>
      <c r="J51" s="85"/>
      <c r="K51" s="86">
        <f t="shared" si="2"/>
        <v>0</v>
      </c>
    </row>
    <row r="52" spans="1:11" s="4" customFormat="1" ht="30" customHeight="1" x14ac:dyDescent="0.2">
      <c r="A52" s="83" t="s">
        <v>199</v>
      </c>
      <c r="B52" s="89"/>
      <c r="C52" s="90"/>
      <c r="D52" s="90"/>
      <c r="E52" s="358"/>
      <c r="F52" s="84"/>
      <c r="G52" s="91"/>
      <c r="H52" s="92"/>
      <c r="I52" s="355">
        <f t="shared" si="1"/>
        <v>0</v>
      </c>
      <c r="J52" s="85"/>
      <c r="K52" s="86">
        <f t="shared" si="2"/>
        <v>0</v>
      </c>
    </row>
    <row r="53" spans="1:11" s="4" customFormat="1" ht="30" customHeight="1" x14ac:dyDescent="0.2">
      <c r="A53" s="83" t="s">
        <v>200</v>
      </c>
      <c r="B53" s="89"/>
      <c r="C53" s="90"/>
      <c r="D53" s="90"/>
      <c r="E53" s="358"/>
      <c r="F53" s="84"/>
      <c r="G53" s="91"/>
      <c r="H53" s="92"/>
      <c r="I53" s="355">
        <f t="shared" si="1"/>
        <v>0</v>
      </c>
      <c r="J53" s="85"/>
      <c r="K53" s="86">
        <f t="shared" si="2"/>
        <v>0</v>
      </c>
    </row>
    <row r="54" spans="1:11" s="4" customFormat="1" ht="30" customHeight="1" x14ac:dyDescent="0.2">
      <c r="A54" s="83" t="s">
        <v>201</v>
      </c>
      <c r="B54" s="89"/>
      <c r="C54" s="90"/>
      <c r="D54" s="90"/>
      <c r="E54" s="358"/>
      <c r="F54" s="84"/>
      <c r="G54" s="91"/>
      <c r="H54" s="92"/>
      <c r="I54" s="355">
        <f t="shared" si="1"/>
        <v>0</v>
      </c>
      <c r="J54" s="85"/>
      <c r="K54" s="86">
        <f t="shared" si="2"/>
        <v>0</v>
      </c>
    </row>
    <row r="55" spans="1:11" s="4" customFormat="1" ht="30" customHeight="1" x14ac:dyDescent="0.2">
      <c r="A55" s="83" t="s">
        <v>202</v>
      </c>
      <c r="B55" s="89"/>
      <c r="C55" s="90"/>
      <c r="D55" s="90"/>
      <c r="E55" s="358"/>
      <c r="F55" s="84"/>
      <c r="G55" s="91"/>
      <c r="H55" s="92"/>
      <c r="I55" s="355">
        <f t="shared" si="1"/>
        <v>0</v>
      </c>
      <c r="J55" s="85"/>
      <c r="K55" s="86">
        <f t="shared" si="2"/>
        <v>0</v>
      </c>
    </row>
    <row r="56" spans="1:11" s="4" customFormat="1" ht="30" customHeight="1" x14ac:dyDescent="0.2">
      <c r="A56" s="83" t="s">
        <v>203</v>
      </c>
      <c r="B56" s="89"/>
      <c r="C56" s="90"/>
      <c r="D56" s="90"/>
      <c r="E56" s="358"/>
      <c r="F56" s="84"/>
      <c r="G56" s="91"/>
      <c r="H56" s="92"/>
      <c r="I56" s="355">
        <f t="shared" si="1"/>
        <v>0</v>
      </c>
      <c r="J56" s="85"/>
      <c r="K56" s="86">
        <f t="shared" si="2"/>
        <v>0</v>
      </c>
    </row>
    <row r="57" spans="1:11" s="4" customFormat="1" ht="30" customHeight="1" x14ac:dyDescent="0.2">
      <c r="A57" s="83" t="s">
        <v>204</v>
      </c>
      <c r="B57" s="89"/>
      <c r="C57" s="90"/>
      <c r="D57" s="90"/>
      <c r="E57" s="358"/>
      <c r="F57" s="84"/>
      <c r="G57" s="91"/>
      <c r="H57" s="92"/>
      <c r="I57" s="355">
        <f t="shared" si="1"/>
        <v>0</v>
      </c>
      <c r="J57" s="85"/>
      <c r="K57" s="86">
        <f t="shared" si="2"/>
        <v>0</v>
      </c>
    </row>
    <row r="58" spans="1:11" s="4" customFormat="1" ht="30" customHeight="1" x14ac:dyDescent="0.2">
      <c r="A58" s="83" t="s">
        <v>205</v>
      </c>
      <c r="B58" s="89"/>
      <c r="C58" s="90"/>
      <c r="D58" s="90"/>
      <c r="E58" s="358"/>
      <c r="F58" s="84"/>
      <c r="G58" s="91"/>
      <c r="H58" s="92"/>
      <c r="I58" s="355">
        <f t="shared" si="1"/>
        <v>0</v>
      </c>
      <c r="J58" s="85"/>
      <c r="K58" s="86">
        <f t="shared" si="2"/>
        <v>0</v>
      </c>
    </row>
    <row r="59" spans="1:11" s="4" customFormat="1" ht="30" customHeight="1" x14ac:dyDescent="0.2">
      <c r="A59" s="83" t="s">
        <v>206</v>
      </c>
      <c r="B59" s="89"/>
      <c r="C59" s="90"/>
      <c r="D59" s="90"/>
      <c r="E59" s="358"/>
      <c r="F59" s="84"/>
      <c r="G59" s="91"/>
      <c r="H59" s="92"/>
      <c r="I59" s="355">
        <f t="shared" si="1"/>
        <v>0</v>
      </c>
      <c r="J59" s="85"/>
      <c r="K59" s="86">
        <f t="shared" si="2"/>
        <v>0</v>
      </c>
    </row>
    <row r="60" spans="1:11" s="4" customFormat="1" ht="30" customHeight="1" x14ac:dyDescent="0.2">
      <c r="A60" s="83" t="s">
        <v>207</v>
      </c>
      <c r="B60" s="89"/>
      <c r="C60" s="90"/>
      <c r="D60" s="90"/>
      <c r="E60" s="358"/>
      <c r="F60" s="84"/>
      <c r="G60" s="91"/>
      <c r="H60" s="92"/>
      <c r="I60" s="355">
        <f t="shared" si="1"/>
        <v>0</v>
      </c>
      <c r="J60" s="85"/>
      <c r="K60" s="86">
        <f t="shared" si="2"/>
        <v>0</v>
      </c>
    </row>
    <row r="61" spans="1:11" s="4" customFormat="1" ht="30" customHeight="1" x14ac:dyDescent="0.2">
      <c r="A61" s="83" t="s">
        <v>208</v>
      </c>
      <c r="B61" s="89"/>
      <c r="C61" s="90"/>
      <c r="D61" s="90"/>
      <c r="E61" s="358"/>
      <c r="F61" s="84"/>
      <c r="G61" s="91"/>
      <c r="H61" s="92"/>
      <c r="I61" s="355">
        <f t="shared" si="1"/>
        <v>0</v>
      </c>
      <c r="J61" s="85"/>
      <c r="K61" s="86">
        <f t="shared" si="2"/>
        <v>0</v>
      </c>
    </row>
    <row r="62" spans="1:11" s="4" customFormat="1" ht="30" customHeight="1" x14ac:dyDescent="0.2">
      <c r="A62" s="83" t="s">
        <v>209</v>
      </c>
      <c r="B62" s="89"/>
      <c r="C62" s="90"/>
      <c r="D62" s="90"/>
      <c r="E62" s="358"/>
      <c r="F62" s="84"/>
      <c r="G62" s="91"/>
      <c r="H62" s="92"/>
      <c r="I62" s="355">
        <f t="shared" si="1"/>
        <v>0</v>
      </c>
      <c r="J62" s="85"/>
      <c r="K62" s="86">
        <f t="shared" si="2"/>
        <v>0</v>
      </c>
    </row>
    <row r="63" spans="1:11" s="4" customFormat="1" ht="30" customHeight="1" x14ac:dyDescent="0.2">
      <c r="A63" s="83" t="s">
        <v>210</v>
      </c>
      <c r="B63" s="89"/>
      <c r="C63" s="90"/>
      <c r="D63" s="90"/>
      <c r="E63" s="358"/>
      <c r="F63" s="84"/>
      <c r="G63" s="91"/>
      <c r="H63" s="92"/>
      <c r="I63" s="355">
        <f t="shared" si="1"/>
        <v>0</v>
      </c>
      <c r="J63" s="85"/>
      <c r="K63" s="86">
        <f t="shared" si="2"/>
        <v>0</v>
      </c>
    </row>
    <row r="64" spans="1:11" s="4" customFormat="1" ht="30" customHeight="1" x14ac:dyDescent="0.2">
      <c r="A64" s="83" t="s">
        <v>211</v>
      </c>
      <c r="B64" s="89"/>
      <c r="C64" s="90"/>
      <c r="D64" s="90"/>
      <c r="E64" s="358"/>
      <c r="F64" s="84"/>
      <c r="G64" s="91"/>
      <c r="H64" s="92"/>
      <c r="I64" s="355">
        <f t="shared" si="1"/>
        <v>0</v>
      </c>
      <c r="J64" s="85"/>
      <c r="K64" s="86">
        <f t="shared" si="2"/>
        <v>0</v>
      </c>
    </row>
    <row r="65" spans="1:11" s="4" customFormat="1" ht="30" customHeight="1" x14ac:dyDescent="0.2">
      <c r="A65" s="83" t="s">
        <v>212</v>
      </c>
      <c r="B65" s="89"/>
      <c r="C65" s="90"/>
      <c r="D65" s="90"/>
      <c r="E65" s="358"/>
      <c r="F65" s="84"/>
      <c r="G65" s="91"/>
      <c r="H65" s="92"/>
      <c r="I65" s="355">
        <f t="shared" si="1"/>
        <v>0</v>
      </c>
      <c r="J65" s="85"/>
      <c r="K65" s="86">
        <f t="shared" si="2"/>
        <v>0</v>
      </c>
    </row>
    <row r="66" spans="1:11" s="4" customFormat="1" ht="30" customHeight="1" x14ac:dyDescent="0.2">
      <c r="A66" s="83" t="s">
        <v>213</v>
      </c>
      <c r="B66" s="89"/>
      <c r="C66" s="90"/>
      <c r="D66" s="90"/>
      <c r="E66" s="358"/>
      <c r="F66" s="84"/>
      <c r="G66" s="91"/>
      <c r="H66" s="92"/>
      <c r="I66" s="355">
        <f t="shared" si="1"/>
        <v>0</v>
      </c>
      <c r="J66" s="85"/>
      <c r="K66" s="86">
        <f t="shared" si="2"/>
        <v>0</v>
      </c>
    </row>
    <row r="67" spans="1:11" s="4" customFormat="1" ht="30" customHeight="1" x14ac:dyDescent="0.2">
      <c r="A67" s="83" t="s">
        <v>214</v>
      </c>
      <c r="B67" s="89"/>
      <c r="C67" s="90"/>
      <c r="D67" s="90"/>
      <c r="E67" s="358"/>
      <c r="F67" s="84"/>
      <c r="G67" s="91"/>
      <c r="H67" s="92"/>
      <c r="I67" s="355">
        <f t="shared" si="1"/>
        <v>0</v>
      </c>
      <c r="J67" s="85"/>
      <c r="K67" s="86">
        <f t="shared" si="2"/>
        <v>0</v>
      </c>
    </row>
    <row r="68" spans="1:11" s="4" customFormat="1" ht="30" customHeight="1" x14ac:dyDescent="0.2">
      <c r="A68" s="83" t="s">
        <v>215</v>
      </c>
      <c r="B68" s="89"/>
      <c r="C68" s="90"/>
      <c r="D68" s="90"/>
      <c r="E68" s="358"/>
      <c r="F68" s="84"/>
      <c r="G68" s="91"/>
      <c r="H68" s="92"/>
      <c r="I68" s="355">
        <f t="shared" si="1"/>
        <v>0</v>
      </c>
      <c r="J68" s="85"/>
      <c r="K68" s="86">
        <f t="shared" si="2"/>
        <v>0</v>
      </c>
    </row>
    <row r="69" spans="1:11" s="4" customFormat="1" ht="30" customHeight="1" x14ac:dyDescent="0.2">
      <c r="A69" s="83" t="s">
        <v>216</v>
      </c>
      <c r="B69" s="89"/>
      <c r="C69" s="90"/>
      <c r="D69" s="90"/>
      <c r="E69" s="358"/>
      <c r="F69" s="84"/>
      <c r="G69" s="91"/>
      <c r="H69" s="92"/>
      <c r="I69" s="355">
        <f t="shared" si="1"/>
        <v>0</v>
      </c>
      <c r="J69" s="85"/>
      <c r="K69" s="86">
        <f t="shared" ref="K69:K100" si="3">C69*J69</f>
        <v>0</v>
      </c>
    </row>
    <row r="70" spans="1:11" s="4" customFormat="1" ht="30" customHeight="1" x14ac:dyDescent="0.2">
      <c r="A70" s="83" t="s">
        <v>217</v>
      </c>
      <c r="B70" s="89"/>
      <c r="C70" s="90"/>
      <c r="D70" s="90"/>
      <c r="E70" s="358"/>
      <c r="F70" s="84"/>
      <c r="G70" s="91"/>
      <c r="H70" s="92"/>
      <c r="I70" s="355">
        <f t="shared" ref="I70:I103" si="4">G70*H70</f>
        <v>0</v>
      </c>
      <c r="J70" s="85"/>
      <c r="K70" s="86">
        <f t="shared" si="3"/>
        <v>0</v>
      </c>
    </row>
    <row r="71" spans="1:11" s="4" customFormat="1" ht="30" customHeight="1" x14ac:dyDescent="0.2">
      <c r="A71" s="83" t="s">
        <v>218</v>
      </c>
      <c r="B71" s="89"/>
      <c r="C71" s="90"/>
      <c r="D71" s="90"/>
      <c r="E71" s="358"/>
      <c r="F71" s="84"/>
      <c r="G71" s="91"/>
      <c r="H71" s="92"/>
      <c r="I71" s="355">
        <f t="shared" si="4"/>
        <v>0</v>
      </c>
      <c r="J71" s="85"/>
      <c r="K71" s="86">
        <f t="shared" si="3"/>
        <v>0</v>
      </c>
    </row>
    <row r="72" spans="1:11" s="4" customFormat="1" ht="30" customHeight="1" x14ac:dyDescent="0.2">
      <c r="A72" s="83" t="s">
        <v>219</v>
      </c>
      <c r="B72" s="89"/>
      <c r="C72" s="90"/>
      <c r="D72" s="90"/>
      <c r="E72" s="358"/>
      <c r="F72" s="84"/>
      <c r="G72" s="91"/>
      <c r="H72" s="92"/>
      <c r="I72" s="355">
        <f t="shared" si="4"/>
        <v>0</v>
      </c>
      <c r="J72" s="85"/>
      <c r="K72" s="86">
        <f t="shared" si="3"/>
        <v>0</v>
      </c>
    </row>
    <row r="73" spans="1:11" s="4" customFormat="1" ht="30" customHeight="1" x14ac:dyDescent="0.2">
      <c r="A73" s="83" t="s">
        <v>220</v>
      </c>
      <c r="B73" s="89"/>
      <c r="C73" s="90"/>
      <c r="D73" s="90"/>
      <c r="E73" s="358"/>
      <c r="F73" s="84"/>
      <c r="G73" s="91"/>
      <c r="H73" s="92"/>
      <c r="I73" s="355">
        <f t="shared" si="4"/>
        <v>0</v>
      </c>
      <c r="J73" s="85"/>
      <c r="K73" s="86">
        <f t="shared" si="3"/>
        <v>0</v>
      </c>
    </row>
    <row r="74" spans="1:11" s="4" customFormat="1" ht="30" customHeight="1" x14ac:dyDescent="0.2">
      <c r="A74" s="83" t="s">
        <v>221</v>
      </c>
      <c r="B74" s="89"/>
      <c r="C74" s="90"/>
      <c r="D74" s="90"/>
      <c r="E74" s="358"/>
      <c r="F74" s="84"/>
      <c r="G74" s="91"/>
      <c r="H74" s="92"/>
      <c r="I74" s="355">
        <f t="shared" si="4"/>
        <v>0</v>
      </c>
      <c r="J74" s="85"/>
      <c r="K74" s="86">
        <f t="shared" si="3"/>
        <v>0</v>
      </c>
    </row>
    <row r="75" spans="1:11" s="4" customFormat="1" ht="30" customHeight="1" x14ac:dyDescent="0.2">
      <c r="A75" s="83" t="s">
        <v>222</v>
      </c>
      <c r="B75" s="89"/>
      <c r="C75" s="90"/>
      <c r="D75" s="90"/>
      <c r="E75" s="358"/>
      <c r="F75" s="84"/>
      <c r="G75" s="91"/>
      <c r="H75" s="92"/>
      <c r="I75" s="355">
        <f t="shared" si="4"/>
        <v>0</v>
      </c>
      <c r="J75" s="85"/>
      <c r="K75" s="86">
        <f t="shared" si="3"/>
        <v>0</v>
      </c>
    </row>
    <row r="76" spans="1:11" s="4" customFormat="1" ht="30" customHeight="1" x14ac:dyDescent="0.2">
      <c r="A76" s="83" t="s">
        <v>223</v>
      </c>
      <c r="B76" s="89"/>
      <c r="C76" s="90"/>
      <c r="D76" s="90"/>
      <c r="E76" s="358"/>
      <c r="F76" s="84"/>
      <c r="G76" s="91"/>
      <c r="H76" s="92"/>
      <c r="I76" s="355">
        <f t="shared" si="4"/>
        <v>0</v>
      </c>
      <c r="J76" s="85"/>
      <c r="K76" s="86">
        <f t="shared" si="3"/>
        <v>0</v>
      </c>
    </row>
    <row r="77" spans="1:11" s="4" customFormat="1" ht="30" customHeight="1" x14ac:dyDescent="0.2">
      <c r="A77" s="83" t="s">
        <v>224</v>
      </c>
      <c r="B77" s="89"/>
      <c r="C77" s="90"/>
      <c r="D77" s="90"/>
      <c r="E77" s="358"/>
      <c r="F77" s="84"/>
      <c r="G77" s="91"/>
      <c r="H77" s="92"/>
      <c r="I77" s="355">
        <f t="shared" si="4"/>
        <v>0</v>
      </c>
      <c r="J77" s="85"/>
      <c r="K77" s="86">
        <f t="shared" si="3"/>
        <v>0</v>
      </c>
    </row>
    <row r="78" spans="1:11" s="4" customFormat="1" ht="30" customHeight="1" x14ac:dyDescent="0.2">
      <c r="A78" s="83" t="s">
        <v>225</v>
      </c>
      <c r="B78" s="89"/>
      <c r="C78" s="90"/>
      <c r="D78" s="90"/>
      <c r="E78" s="358"/>
      <c r="F78" s="84"/>
      <c r="G78" s="91"/>
      <c r="H78" s="92"/>
      <c r="I78" s="355">
        <f t="shared" si="4"/>
        <v>0</v>
      </c>
      <c r="J78" s="85"/>
      <c r="K78" s="86">
        <f t="shared" si="3"/>
        <v>0</v>
      </c>
    </row>
    <row r="79" spans="1:11" s="4" customFormat="1" ht="30" customHeight="1" x14ac:dyDescent="0.2">
      <c r="A79" s="83" t="s">
        <v>226</v>
      </c>
      <c r="B79" s="89"/>
      <c r="C79" s="90"/>
      <c r="D79" s="90"/>
      <c r="E79" s="358"/>
      <c r="F79" s="84"/>
      <c r="G79" s="91"/>
      <c r="H79" s="92"/>
      <c r="I79" s="355">
        <f t="shared" si="4"/>
        <v>0</v>
      </c>
      <c r="J79" s="85"/>
      <c r="K79" s="86">
        <f t="shared" si="3"/>
        <v>0</v>
      </c>
    </row>
    <row r="80" spans="1:11" s="4" customFormat="1" ht="30" customHeight="1" x14ac:dyDescent="0.2">
      <c r="A80" s="83" t="s">
        <v>227</v>
      </c>
      <c r="B80" s="89"/>
      <c r="C80" s="90"/>
      <c r="D80" s="90"/>
      <c r="E80" s="358"/>
      <c r="F80" s="84"/>
      <c r="G80" s="91"/>
      <c r="H80" s="92"/>
      <c r="I80" s="355">
        <f t="shared" si="4"/>
        <v>0</v>
      </c>
      <c r="J80" s="85"/>
      <c r="K80" s="86">
        <f t="shared" si="3"/>
        <v>0</v>
      </c>
    </row>
    <row r="81" spans="1:11" s="4" customFormat="1" ht="30" customHeight="1" x14ac:dyDescent="0.2">
      <c r="A81" s="83" t="s">
        <v>228</v>
      </c>
      <c r="B81" s="89"/>
      <c r="C81" s="90"/>
      <c r="D81" s="90"/>
      <c r="E81" s="358"/>
      <c r="F81" s="84"/>
      <c r="G81" s="91"/>
      <c r="H81" s="92"/>
      <c r="I81" s="355">
        <f t="shared" si="4"/>
        <v>0</v>
      </c>
      <c r="J81" s="85"/>
      <c r="K81" s="86">
        <f t="shared" si="3"/>
        <v>0</v>
      </c>
    </row>
    <row r="82" spans="1:11" s="4" customFormat="1" ht="30" customHeight="1" x14ac:dyDescent="0.2">
      <c r="A82" s="83" t="s">
        <v>229</v>
      </c>
      <c r="B82" s="89"/>
      <c r="C82" s="90"/>
      <c r="D82" s="90"/>
      <c r="E82" s="358"/>
      <c r="F82" s="84"/>
      <c r="G82" s="91"/>
      <c r="H82" s="92"/>
      <c r="I82" s="355">
        <f t="shared" si="4"/>
        <v>0</v>
      </c>
      <c r="J82" s="85"/>
      <c r="K82" s="86">
        <f t="shared" si="3"/>
        <v>0</v>
      </c>
    </row>
    <row r="83" spans="1:11" s="4" customFormat="1" ht="30" customHeight="1" x14ac:dyDescent="0.2">
      <c r="A83" s="83" t="s">
        <v>230</v>
      </c>
      <c r="B83" s="89"/>
      <c r="C83" s="90"/>
      <c r="D83" s="90"/>
      <c r="E83" s="358"/>
      <c r="F83" s="84"/>
      <c r="G83" s="91"/>
      <c r="H83" s="92"/>
      <c r="I83" s="355">
        <f t="shared" si="4"/>
        <v>0</v>
      </c>
      <c r="J83" s="85"/>
      <c r="K83" s="86">
        <f t="shared" si="3"/>
        <v>0</v>
      </c>
    </row>
    <row r="84" spans="1:11" s="4" customFormat="1" ht="30" customHeight="1" x14ac:dyDescent="0.2">
      <c r="A84" s="83" t="s">
        <v>231</v>
      </c>
      <c r="B84" s="89"/>
      <c r="C84" s="90"/>
      <c r="D84" s="90"/>
      <c r="E84" s="358"/>
      <c r="F84" s="84"/>
      <c r="G84" s="91"/>
      <c r="H84" s="92"/>
      <c r="I84" s="355">
        <f t="shared" si="4"/>
        <v>0</v>
      </c>
      <c r="J84" s="85"/>
      <c r="K84" s="86">
        <f t="shared" si="3"/>
        <v>0</v>
      </c>
    </row>
    <row r="85" spans="1:11" s="4" customFormat="1" ht="30" customHeight="1" x14ac:dyDescent="0.2">
      <c r="A85" s="83" t="s">
        <v>232</v>
      </c>
      <c r="B85" s="89"/>
      <c r="C85" s="90"/>
      <c r="D85" s="90"/>
      <c r="E85" s="358"/>
      <c r="F85" s="84"/>
      <c r="G85" s="91"/>
      <c r="H85" s="92"/>
      <c r="I85" s="355">
        <f t="shared" si="4"/>
        <v>0</v>
      </c>
      <c r="J85" s="85"/>
      <c r="K85" s="86">
        <f t="shared" si="3"/>
        <v>0</v>
      </c>
    </row>
    <row r="86" spans="1:11" s="4" customFormat="1" ht="30" customHeight="1" x14ac:dyDescent="0.2">
      <c r="A86" s="83" t="s">
        <v>233</v>
      </c>
      <c r="B86" s="89"/>
      <c r="C86" s="90"/>
      <c r="D86" s="90"/>
      <c r="E86" s="358"/>
      <c r="F86" s="84"/>
      <c r="G86" s="91"/>
      <c r="H86" s="92"/>
      <c r="I86" s="355">
        <f t="shared" si="4"/>
        <v>0</v>
      </c>
      <c r="J86" s="85"/>
      <c r="K86" s="86">
        <f t="shared" si="3"/>
        <v>0</v>
      </c>
    </row>
    <row r="87" spans="1:11" s="4" customFormat="1" ht="30" customHeight="1" x14ac:dyDescent="0.2">
      <c r="A87" s="83" t="s">
        <v>234</v>
      </c>
      <c r="B87" s="89"/>
      <c r="C87" s="90"/>
      <c r="D87" s="90"/>
      <c r="E87" s="358"/>
      <c r="F87" s="84"/>
      <c r="G87" s="91"/>
      <c r="H87" s="92"/>
      <c r="I87" s="355">
        <f t="shared" si="4"/>
        <v>0</v>
      </c>
      <c r="J87" s="85"/>
      <c r="K87" s="86">
        <f t="shared" si="3"/>
        <v>0</v>
      </c>
    </row>
    <row r="88" spans="1:11" s="4" customFormat="1" ht="30" customHeight="1" x14ac:dyDescent="0.2">
      <c r="A88" s="83" t="s">
        <v>235</v>
      </c>
      <c r="B88" s="89"/>
      <c r="C88" s="90"/>
      <c r="D88" s="90"/>
      <c r="E88" s="358"/>
      <c r="F88" s="84"/>
      <c r="G88" s="91"/>
      <c r="H88" s="92"/>
      <c r="I88" s="355">
        <f t="shared" si="4"/>
        <v>0</v>
      </c>
      <c r="J88" s="85"/>
      <c r="K88" s="86">
        <f t="shared" si="3"/>
        <v>0</v>
      </c>
    </row>
    <row r="89" spans="1:11" s="4" customFormat="1" ht="30" customHeight="1" x14ac:dyDescent="0.2">
      <c r="A89" s="83" t="s">
        <v>236</v>
      </c>
      <c r="B89" s="89"/>
      <c r="C89" s="90"/>
      <c r="D89" s="90"/>
      <c r="E89" s="358"/>
      <c r="F89" s="84"/>
      <c r="G89" s="91"/>
      <c r="H89" s="92"/>
      <c r="I89" s="355">
        <f t="shared" si="4"/>
        <v>0</v>
      </c>
      <c r="J89" s="85"/>
      <c r="K89" s="86">
        <f t="shared" si="3"/>
        <v>0</v>
      </c>
    </row>
    <row r="90" spans="1:11" s="4" customFormat="1" ht="30" customHeight="1" x14ac:dyDescent="0.2">
      <c r="A90" s="83" t="s">
        <v>237</v>
      </c>
      <c r="B90" s="89"/>
      <c r="C90" s="90"/>
      <c r="D90" s="90"/>
      <c r="E90" s="358"/>
      <c r="F90" s="84"/>
      <c r="G90" s="91"/>
      <c r="H90" s="92"/>
      <c r="I90" s="355">
        <f t="shared" si="4"/>
        <v>0</v>
      </c>
      <c r="J90" s="85"/>
      <c r="K90" s="86">
        <f t="shared" si="3"/>
        <v>0</v>
      </c>
    </row>
    <row r="91" spans="1:11" s="4" customFormat="1" ht="30" customHeight="1" x14ac:dyDescent="0.2">
      <c r="A91" s="83" t="s">
        <v>238</v>
      </c>
      <c r="B91" s="89"/>
      <c r="C91" s="90"/>
      <c r="D91" s="90"/>
      <c r="E91" s="358"/>
      <c r="F91" s="84"/>
      <c r="G91" s="91"/>
      <c r="H91" s="92"/>
      <c r="I91" s="355">
        <f t="shared" si="4"/>
        <v>0</v>
      </c>
      <c r="J91" s="85"/>
      <c r="K91" s="86">
        <f t="shared" si="3"/>
        <v>0</v>
      </c>
    </row>
    <row r="92" spans="1:11" s="4" customFormat="1" ht="30" customHeight="1" x14ac:dyDescent="0.2">
      <c r="A92" s="83" t="s">
        <v>239</v>
      </c>
      <c r="B92" s="89"/>
      <c r="C92" s="90"/>
      <c r="D92" s="90"/>
      <c r="E92" s="358"/>
      <c r="F92" s="84"/>
      <c r="G92" s="91"/>
      <c r="H92" s="92"/>
      <c r="I92" s="355">
        <f t="shared" si="4"/>
        <v>0</v>
      </c>
      <c r="J92" s="85"/>
      <c r="K92" s="86">
        <f t="shared" si="3"/>
        <v>0</v>
      </c>
    </row>
    <row r="93" spans="1:11" s="4" customFormat="1" ht="30" customHeight="1" x14ac:dyDescent="0.2">
      <c r="A93" s="83" t="s">
        <v>240</v>
      </c>
      <c r="B93" s="89"/>
      <c r="C93" s="90"/>
      <c r="D93" s="90"/>
      <c r="E93" s="358"/>
      <c r="F93" s="84"/>
      <c r="G93" s="91"/>
      <c r="H93" s="92"/>
      <c r="I93" s="355">
        <f t="shared" si="4"/>
        <v>0</v>
      </c>
      <c r="J93" s="85"/>
      <c r="K93" s="86">
        <f t="shared" si="3"/>
        <v>0</v>
      </c>
    </row>
    <row r="94" spans="1:11" s="4" customFormat="1" ht="30" customHeight="1" x14ac:dyDescent="0.2">
      <c r="A94" s="83" t="s">
        <v>241</v>
      </c>
      <c r="B94" s="89"/>
      <c r="C94" s="90"/>
      <c r="D94" s="90"/>
      <c r="E94" s="358"/>
      <c r="F94" s="84"/>
      <c r="G94" s="91"/>
      <c r="H94" s="92"/>
      <c r="I94" s="355">
        <f t="shared" si="4"/>
        <v>0</v>
      </c>
      <c r="J94" s="85"/>
      <c r="K94" s="86">
        <f t="shared" si="3"/>
        <v>0</v>
      </c>
    </row>
    <row r="95" spans="1:11" s="4" customFormat="1" ht="30" customHeight="1" x14ac:dyDescent="0.2">
      <c r="A95" s="83" t="s">
        <v>242</v>
      </c>
      <c r="B95" s="89"/>
      <c r="C95" s="90"/>
      <c r="D95" s="90"/>
      <c r="E95" s="358"/>
      <c r="F95" s="84"/>
      <c r="G95" s="91"/>
      <c r="H95" s="92"/>
      <c r="I95" s="355">
        <f t="shared" si="4"/>
        <v>0</v>
      </c>
      <c r="J95" s="85"/>
      <c r="K95" s="86">
        <f t="shared" si="3"/>
        <v>0</v>
      </c>
    </row>
    <row r="96" spans="1:11" s="4" customFormat="1" ht="30" customHeight="1" x14ac:dyDescent="0.2">
      <c r="A96" s="83" t="s">
        <v>243</v>
      </c>
      <c r="B96" s="89"/>
      <c r="C96" s="90"/>
      <c r="D96" s="90"/>
      <c r="E96" s="358"/>
      <c r="F96" s="84"/>
      <c r="G96" s="91"/>
      <c r="H96" s="92"/>
      <c r="I96" s="355">
        <f t="shared" si="4"/>
        <v>0</v>
      </c>
      <c r="J96" s="85"/>
      <c r="K96" s="86">
        <f t="shared" si="3"/>
        <v>0</v>
      </c>
    </row>
    <row r="97" spans="1:11" s="4" customFormat="1" ht="30" customHeight="1" x14ac:dyDescent="0.2">
      <c r="A97" s="83" t="s">
        <v>244</v>
      </c>
      <c r="B97" s="89"/>
      <c r="C97" s="90"/>
      <c r="D97" s="90"/>
      <c r="E97" s="358"/>
      <c r="F97" s="84"/>
      <c r="G97" s="91"/>
      <c r="H97" s="92"/>
      <c r="I97" s="355">
        <f t="shared" si="4"/>
        <v>0</v>
      </c>
      <c r="J97" s="85"/>
      <c r="K97" s="86">
        <f t="shared" si="3"/>
        <v>0</v>
      </c>
    </row>
    <row r="98" spans="1:11" s="4" customFormat="1" ht="30" customHeight="1" x14ac:dyDescent="0.2">
      <c r="A98" s="83" t="s">
        <v>245</v>
      </c>
      <c r="B98" s="89"/>
      <c r="C98" s="90"/>
      <c r="D98" s="90"/>
      <c r="E98" s="358"/>
      <c r="F98" s="84"/>
      <c r="G98" s="91"/>
      <c r="H98" s="92"/>
      <c r="I98" s="355">
        <f t="shared" si="4"/>
        <v>0</v>
      </c>
      <c r="J98" s="85"/>
      <c r="K98" s="86">
        <f t="shared" si="3"/>
        <v>0</v>
      </c>
    </row>
    <row r="99" spans="1:11" s="4" customFormat="1" ht="30" customHeight="1" x14ac:dyDescent="0.2">
      <c r="A99" s="83" t="s">
        <v>246</v>
      </c>
      <c r="B99" s="89"/>
      <c r="C99" s="90"/>
      <c r="D99" s="90"/>
      <c r="E99" s="358"/>
      <c r="F99" s="84"/>
      <c r="G99" s="91"/>
      <c r="H99" s="92"/>
      <c r="I99" s="355">
        <f t="shared" si="4"/>
        <v>0</v>
      </c>
      <c r="J99" s="85"/>
      <c r="K99" s="86">
        <f t="shared" si="3"/>
        <v>0</v>
      </c>
    </row>
    <row r="100" spans="1:11" s="4" customFormat="1" ht="30" customHeight="1" x14ac:dyDescent="0.2">
      <c r="A100" s="83" t="s">
        <v>247</v>
      </c>
      <c r="B100" s="89"/>
      <c r="C100" s="90"/>
      <c r="D100" s="90"/>
      <c r="E100" s="358"/>
      <c r="F100" s="84"/>
      <c r="G100" s="91"/>
      <c r="H100" s="92"/>
      <c r="I100" s="355">
        <f t="shared" si="4"/>
        <v>0</v>
      </c>
      <c r="J100" s="85"/>
      <c r="K100" s="86">
        <f t="shared" si="3"/>
        <v>0</v>
      </c>
    </row>
    <row r="101" spans="1:11" s="4" customFormat="1" ht="30" customHeight="1" x14ac:dyDescent="0.2">
      <c r="A101" s="83" t="s">
        <v>248</v>
      </c>
      <c r="B101" s="89"/>
      <c r="C101" s="90"/>
      <c r="D101" s="90"/>
      <c r="E101" s="358"/>
      <c r="F101" s="84"/>
      <c r="G101" s="91"/>
      <c r="H101" s="92"/>
      <c r="I101" s="355">
        <f t="shared" si="4"/>
        <v>0</v>
      </c>
      <c r="J101" s="85"/>
      <c r="K101" s="86">
        <f t="shared" ref="K101:K103" si="5">C101*J101</f>
        <v>0</v>
      </c>
    </row>
    <row r="102" spans="1:11" s="4" customFormat="1" ht="30" customHeight="1" x14ac:dyDescent="0.2">
      <c r="A102" s="83" t="s">
        <v>249</v>
      </c>
      <c r="B102" s="89"/>
      <c r="C102" s="90"/>
      <c r="D102" s="90"/>
      <c r="E102" s="358"/>
      <c r="F102" s="84"/>
      <c r="G102" s="91"/>
      <c r="H102" s="92"/>
      <c r="I102" s="355">
        <f t="shared" si="4"/>
        <v>0</v>
      </c>
      <c r="J102" s="85"/>
      <c r="K102" s="86">
        <f t="shared" si="5"/>
        <v>0</v>
      </c>
    </row>
    <row r="103" spans="1:11" s="4" customFormat="1" ht="30" customHeight="1" x14ac:dyDescent="0.2">
      <c r="A103" s="83" t="s">
        <v>250</v>
      </c>
      <c r="B103" s="89"/>
      <c r="C103" s="90"/>
      <c r="D103" s="90"/>
      <c r="E103" s="358"/>
      <c r="F103" s="84"/>
      <c r="G103" s="91"/>
      <c r="H103" s="92"/>
      <c r="I103" s="355">
        <f t="shared" si="4"/>
        <v>0</v>
      </c>
      <c r="J103" s="85"/>
      <c r="K103" s="86">
        <f t="shared" si="5"/>
        <v>0</v>
      </c>
    </row>
  </sheetData>
  <sheetProtection formatRows="0" insertRows="0" deleteRows="0" selectLockedCells="1"/>
  <mergeCells count="11">
    <mergeCell ref="H3:H4"/>
    <mergeCell ref="I3:I4"/>
    <mergeCell ref="J3:J4"/>
    <mergeCell ref="A1:I1"/>
    <mergeCell ref="A2:I2"/>
    <mergeCell ref="D3:D4"/>
    <mergeCell ref="A3:A4"/>
    <mergeCell ref="E3:E4"/>
    <mergeCell ref="B3:B4"/>
    <mergeCell ref="F3:F4"/>
    <mergeCell ref="G3:G4"/>
  </mergeCells>
  <conditionalFormatting sqref="B5">
    <cfRule type="cellIs" dxfId="62" priority="3" operator="lessThan">
      <formula>1</formula>
    </cfRule>
    <cfRule type="cellIs" dxfId="61" priority="4" operator="lessThan">
      <formula>0</formula>
    </cfRule>
  </conditionalFormatting>
  <conditionalFormatting sqref="B6:B103">
    <cfRule type="cellIs" dxfId="60" priority="1" operator="lessThan">
      <formula>1</formula>
    </cfRule>
    <cfRule type="cellIs" dxfId="59" priority="2" operator="lessThan">
      <formula>0</formula>
    </cfRule>
  </conditionalFormatting>
  <pageMargins left="0.25" right="0.25" top="0.75" bottom="0.75" header="0.3" footer="0.3"/>
  <pageSetup fitToHeight="500" orientation="landscape"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6" operator="notEqual" id="{98B28415-2587-4932-A216-FA8B73D8F39E}">
            <xm:f>Cover!$C$12</xm:f>
            <x14:dxf>
              <font>
                <color rgb="FFFF0000"/>
              </font>
            </x14:dxf>
          </x14:cfRule>
          <xm:sqref>C4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'DROP-DOWNS'!$P$2:$P$7</xm:f>
          </x14:formula1>
          <xm:sqref>E13:E103</xm:sqref>
        </x14:dataValidation>
        <x14:dataValidation type="list" allowBlank="1" showInputMessage="1" showErrorMessage="1" xr:uid="{00000000-0002-0000-0100-000001000000}">
          <x14:formula1>
            <xm:f>Cover!$F$12:$F$15</xm:f>
          </x14:formula1>
          <xm:sqref>B5:B103</xm:sqref>
        </x14:dataValidation>
        <x14:dataValidation type="list" allowBlank="1" showInputMessage="1" showErrorMessage="1" xr:uid="{00000000-0002-0000-0100-000002000000}">
          <x14:formula1>
            <xm:f>'DROP-DOWNS'!$P$2:$P$8</xm:f>
          </x14:formula1>
          <xm:sqref>E5:E12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1"/>
  <sheetViews>
    <sheetView showGridLines="0" zoomScaleNormal="100" workbookViewId="0">
      <selection activeCell="D12" sqref="D12"/>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f>' Sub Budget (2)'!N71</f>
        <v>0</v>
      </c>
      <c r="E10" s="21"/>
    </row>
    <row r="11" spans="1:8" x14ac:dyDescent="0.2">
      <c r="A11" s="24"/>
      <c r="B11" s="26" t="s">
        <v>106</v>
      </c>
      <c r="C11" s="40">
        <v>2.18E-2</v>
      </c>
      <c r="D11" s="230">
        <f>' Sub Budget (2)'!N68</f>
        <v>0</v>
      </c>
      <c r="E11" s="21"/>
    </row>
    <row r="12" spans="1:8" x14ac:dyDescent="0.2">
      <c r="A12" s="24"/>
      <c r="B12" s="26" t="s">
        <v>96</v>
      </c>
      <c r="C12" s="25">
        <f>+C10/(1+C11)</f>
        <v>97866.510080250533</v>
      </c>
      <c r="D12" s="25">
        <f>+D10/(1+D11)</f>
        <v>0</v>
      </c>
      <c r="E12" s="21"/>
    </row>
    <row r="13" spans="1:8" x14ac:dyDescent="0.2">
      <c r="A13" s="24"/>
      <c r="B13" s="23" t="s">
        <v>95</v>
      </c>
      <c r="C13" s="22">
        <f>+C10-C12</f>
        <v>2133.4899197494669</v>
      </c>
      <c r="D13" s="22">
        <f>+D10-D12</f>
        <v>0</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1"/>
  <sheetViews>
    <sheetView showGridLines="0" zoomScaleNormal="100" workbookViewId="0">
      <selection activeCell="D11" sqref="D11"/>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t="e">
        <f>Cover!#REF!-Budget!F93</f>
        <v>#REF!</v>
      </c>
      <c r="E10" s="21"/>
    </row>
    <row r="11" spans="1:8" x14ac:dyDescent="0.2">
      <c r="A11" s="24"/>
      <c r="B11" s="26" t="s">
        <v>106</v>
      </c>
      <c r="C11" s="40">
        <v>2.18E-2</v>
      </c>
      <c r="D11" s="39"/>
      <c r="E11" s="21"/>
    </row>
    <row r="12" spans="1:8" x14ac:dyDescent="0.2">
      <c r="A12" s="24"/>
      <c r="B12" s="26" t="s">
        <v>96</v>
      </c>
      <c r="C12" s="25">
        <f>+C10/(1+C11)</f>
        <v>97866.510080250533</v>
      </c>
      <c r="D12" s="25" t="e">
        <f>+D10/(1+D11)</f>
        <v>#REF!</v>
      </c>
      <c r="E12" s="21"/>
    </row>
    <row r="13" spans="1:8" x14ac:dyDescent="0.2">
      <c r="A13" s="24"/>
      <c r="B13" s="23" t="s">
        <v>95</v>
      </c>
      <c r="C13" s="22">
        <f>+C10-C12</f>
        <v>2133.4899197494669</v>
      </c>
      <c r="D13" s="22" t="e">
        <f>+D10-D12</f>
        <v>#REF!</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1"/>
  <sheetViews>
    <sheetView showGridLines="0" zoomScaleNormal="100" workbookViewId="0">
      <selection activeCell="G15" sqref="G15"/>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t="e">
        <f>Cover!#REF!-'IET II Budget'!F93</f>
        <v>#REF!</v>
      </c>
      <c r="E10" s="21"/>
    </row>
    <row r="11" spans="1:8" x14ac:dyDescent="0.2">
      <c r="A11" s="24"/>
      <c r="B11" s="26" t="s">
        <v>106</v>
      </c>
      <c r="C11" s="40">
        <v>2.18E-2</v>
      </c>
      <c r="D11" s="39"/>
      <c r="E11" s="21"/>
    </row>
    <row r="12" spans="1:8" x14ac:dyDescent="0.2">
      <c r="A12" s="24"/>
      <c r="B12" s="26" t="s">
        <v>96</v>
      </c>
      <c r="C12" s="25">
        <f>+C10/(1+C11)</f>
        <v>97866.510080250533</v>
      </c>
      <c r="D12" s="25" t="e">
        <f>+D10/(1+D11)</f>
        <v>#REF!</v>
      </c>
      <c r="E12" s="21"/>
    </row>
    <row r="13" spans="1:8" x14ac:dyDescent="0.2">
      <c r="A13" s="24"/>
      <c r="B13" s="23" t="s">
        <v>95</v>
      </c>
      <c r="C13" s="22">
        <f>+C10-C12</f>
        <v>2133.4899197494669</v>
      </c>
      <c r="D13" s="22" t="e">
        <f>+D10-D12</f>
        <v>#REF!</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1"/>
  <sheetViews>
    <sheetView showGridLines="0" zoomScaleNormal="100" workbookViewId="0">
      <selection activeCell="J27" sqref="J27"/>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f>Cover!C19</f>
        <v>0</v>
      </c>
      <c r="E10" s="21"/>
    </row>
    <row r="11" spans="1:8" x14ac:dyDescent="0.2">
      <c r="A11" s="24"/>
      <c r="B11" s="26" t="s">
        <v>106</v>
      </c>
      <c r="C11" s="40">
        <v>2.18E-2</v>
      </c>
      <c r="D11" s="39">
        <f>Cover!C8</f>
        <v>0</v>
      </c>
      <c r="E11" s="21"/>
    </row>
    <row r="12" spans="1:8" x14ac:dyDescent="0.2">
      <c r="A12" s="24"/>
      <c r="B12" s="26" t="s">
        <v>96</v>
      </c>
      <c r="C12" s="25">
        <f>+C10/(1+C11)</f>
        <v>97866.510080250533</v>
      </c>
      <c r="D12" s="25">
        <f>+D10/(1+D11)</f>
        <v>0</v>
      </c>
      <c r="E12" s="21"/>
    </row>
    <row r="13" spans="1:8" x14ac:dyDescent="0.2">
      <c r="A13" s="24"/>
      <c r="B13" s="23" t="s">
        <v>95</v>
      </c>
      <c r="C13" s="22">
        <f>+C10-C12</f>
        <v>2133.4899197494669</v>
      </c>
      <c r="D13" s="22">
        <f>+D10-D12</f>
        <v>0</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1"/>
  <sheetViews>
    <sheetView showGridLines="0" zoomScaleNormal="100" workbookViewId="0">
      <selection activeCell="D11" sqref="D11"/>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f>'Match Budget'!N71</f>
        <v>0</v>
      </c>
      <c r="E10" s="21"/>
    </row>
    <row r="11" spans="1:8" x14ac:dyDescent="0.2">
      <c r="A11" s="24"/>
      <c r="B11" s="26" t="s">
        <v>106</v>
      </c>
      <c r="C11" s="40">
        <v>2.18E-2</v>
      </c>
      <c r="D11" s="230">
        <f>Cover!C8</f>
        <v>0</v>
      </c>
      <c r="E11" s="21"/>
    </row>
    <row r="12" spans="1:8" x14ac:dyDescent="0.2">
      <c r="A12" s="24"/>
      <c r="B12" s="26" t="s">
        <v>96</v>
      </c>
      <c r="C12" s="25">
        <f>+C10/(1+C11)</f>
        <v>97866.510080250533</v>
      </c>
      <c r="D12" s="25">
        <f>+D10/(1+D11)</f>
        <v>0</v>
      </c>
      <c r="E12" s="21"/>
    </row>
    <row r="13" spans="1:8" x14ac:dyDescent="0.2">
      <c r="A13" s="24"/>
      <c r="B13" s="23" t="s">
        <v>95</v>
      </c>
      <c r="C13" s="22">
        <f>+C10-C12</f>
        <v>2133.4899197494669</v>
      </c>
      <c r="D13" s="22">
        <f>+D10-D12</f>
        <v>0</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29:D29"/>
    <mergeCell ref="B30:D30"/>
    <mergeCell ref="B31:D31"/>
    <mergeCell ref="B4:D4"/>
    <mergeCell ref="B5:D5"/>
    <mergeCell ref="B6:D6"/>
    <mergeCell ref="B26:D26"/>
    <mergeCell ref="B27:D27"/>
    <mergeCell ref="B28:D28"/>
  </mergeCells>
  <pageMargins left="0.75" right="0.75" top="1" bottom="1" header="0.5" footer="0.5"/>
  <pageSetup scale="88"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dimension ref="B1:P20"/>
  <sheetViews>
    <sheetView workbookViewId="0">
      <selection activeCell="P3" sqref="P3"/>
    </sheetView>
  </sheetViews>
  <sheetFormatPr defaultRowHeight="15" x14ac:dyDescent="0.25"/>
  <cols>
    <col min="2" max="2" width="18.5703125" bestFit="1" customWidth="1"/>
  </cols>
  <sheetData>
    <row r="1" spans="2:16" x14ac:dyDescent="0.25">
      <c r="B1" t="s">
        <v>2</v>
      </c>
      <c r="C1" t="s">
        <v>433</v>
      </c>
      <c r="F1" t="s">
        <v>2</v>
      </c>
      <c r="H1" t="s">
        <v>2</v>
      </c>
      <c r="J1" t="s">
        <v>2</v>
      </c>
      <c r="L1" t="s">
        <v>2</v>
      </c>
      <c r="N1" t="s">
        <v>2</v>
      </c>
      <c r="P1" t="s">
        <v>2</v>
      </c>
    </row>
    <row r="2" spans="2:16" x14ac:dyDescent="0.25">
      <c r="B2" t="s">
        <v>5</v>
      </c>
      <c r="C2" t="s">
        <v>26</v>
      </c>
      <c r="D2" t="s">
        <v>29</v>
      </c>
      <c r="F2" t="s">
        <v>27</v>
      </c>
      <c r="H2" t="s">
        <v>12</v>
      </c>
      <c r="J2" t="s">
        <v>261</v>
      </c>
      <c r="L2" t="s">
        <v>268</v>
      </c>
      <c r="N2">
        <v>340</v>
      </c>
      <c r="P2" t="s">
        <v>445</v>
      </c>
    </row>
    <row r="3" spans="2:16" x14ac:dyDescent="0.25">
      <c r="B3" t="s">
        <v>129</v>
      </c>
      <c r="C3" t="s">
        <v>29</v>
      </c>
      <c r="D3" t="s">
        <v>26</v>
      </c>
      <c r="F3" t="s">
        <v>269</v>
      </c>
      <c r="H3" t="s">
        <v>20</v>
      </c>
      <c r="J3" t="s">
        <v>262</v>
      </c>
      <c r="L3" t="s">
        <v>140</v>
      </c>
      <c r="N3">
        <v>345</v>
      </c>
      <c r="P3" t="s">
        <v>256</v>
      </c>
    </row>
    <row r="4" spans="2:16" x14ac:dyDescent="0.25">
      <c r="B4" t="s">
        <v>22</v>
      </c>
      <c r="D4" t="s">
        <v>3</v>
      </c>
      <c r="F4" t="s">
        <v>16</v>
      </c>
      <c r="H4" t="s">
        <v>30</v>
      </c>
      <c r="N4">
        <v>359</v>
      </c>
      <c r="P4" t="s">
        <v>7</v>
      </c>
    </row>
    <row r="5" spans="2:16" x14ac:dyDescent="0.25">
      <c r="B5" t="s">
        <v>7</v>
      </c>
      <c r="F5" t="s">
        <v>19</v>
      </c>
      <c r="H5" t="s">
        <v>31</v>
      </c>
      <c r="N5">
        <v>661</v>
      </c>
      <c r="P5" t="s">
        <v>22</v>
      </c>
    </row>
    <row r="6" spans="2:16" x14ac:dyDescent="0.25">
      <c r="B6" t="s">
        <v>269</v>
      </c>
      <c r="F6" t="s">
        <v>21</v>
      </c>
      <c r="H6" t="s">
        <v>18</v>
      </c>
      <c r="N6">
        <v>671</v>
      </c>
      <c r="P6" t="s">
        <v>37</v>
      </c>
    </row>
    <row r="7" spans="2:16" x14ac:dyDescent="0.25">
      <c r="B7" t="s">
        <v>16</v>
      </c>
      <c r="F7" t="s">
        <v>14</v>
      </c>
      <c r="H7" t="s">
        <v>11</v>
      </c>
      <c r="N7">
        <v>285</v>
      </c>
      <c r="P7" t="s">
        <v>444</v>
      </c>
    </row>
    <row r="8" spans="2:16" x14ac:dyDescent="0.25">
      <c r="B8" t="s">
        <v>19</v>
      </c>
      <c r="F8" t="s">
        <v>15</v>
      </c>
      <c r="H8" t="s">
        <v>32</v>
      </c>
      <c r="N8">
        <v>563</v>
      </c>
      <c r="P8" t="s">
        <v>3</v>
      </c>
    </row>
    <row r="9" spans="2:16" x14ac:dyDescent="0.25">
      <c r="B9" t="s">
        <v>21</v>
      </c>
      <c r="F9" t="s">
        <v>39</v>
      </c>
      <c r="H9" t="s">
        <v>17</v>
      </c>
    </row>
    <row r="10" spans="2:16" x14ac:dyDescent="0.25">
      <c r="B10" t="s">
        <v>14</v>
      </c>
      <c r="F10" t="s">
        <v>35</v>
      </c>
      <c r="H10" t="s">
        <v>9</v>
      </c>
    </row>
    <row r="11" spans="2:16" x14ac:dyDescent="0.25">
      <c r="B11" t="s">
        <v>15</v>
      </c>
      <c r="F11" t="s">
        <v>28</v>
      </c>
      <c r="H11" t="s">
        <v>13</v>
      </c>
    </row>
    <row r="12" spans="2:16" x14ac:dyDescent="0.25">
      <c r="B12" t="s">
        <v>22</v>
      </c>
      <c r="F12" t="s">
        <v>23</v>
      </c>
      <c r="H12" t="s">
        <v>33</v>
      </c>
    </row>
    <row r="13" spans="2:16" x14ac:dyDescent="0.25">
      <c r="B13" t="s">
        <v>39</v>
      </c>
      <c r="F13" t="s">
        <v>34</v>
      </c>
      <c r="H13" t="s">
        <v>10</v>
      </c>
    </row>
    <row r="14" spans="2:16" x14ac:dyDescent="0.25">
      <c r="B14" t="s">
        <v>7</v>
      </c>
      <c r="F14" t="s">
        <v>8</v>
      </c>
    </row>
    <row r="15" spans="2:16" x14ac:dyDescent="0.25">
      <c r="B15" t="s">
        <v>23</v>
      </c>
      <c r="F15" t="s">
        <v>3</v>
      </c>
    </row>
    <row r="16" spans="2:16" x14ac:dyDescent="0.25">
      <c r="B16" t="s">
        <v>24</v>
      </c>
    </row>
    <row r="17" spans="2:2" x14ac:dyDescent="0.25">
      <c r="B17" t="s">
        <v>25</v>
      </c>
    </row>
    <row r="18" spans="2:2" x14ac:dyDescent="0.25">
      <c r="B18" t="s">
        <v>6</v>
      </c>
    </row>
    <row r="19" spans="2:2" x14ac:dyDescent="0.25">
      <c r="B19" t="s">
        <v>8</v>
      </c>
    </row>
    <row r="20" spans="2:2" x14ac:dyDescent="0.25">
      <c r="B20" t="s">
        <v>3</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Z95"/>
  <sheetViews>
    <sheetView showGridLines="0" topLeftCell="A25" zoomScale="80" zoomScaleNormal="80" workbookViewId="0">
      <selection activeCell="S27" sqref="S27"/>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hidden="1" customWidth="1"/>
    <col min="22" max="22" width="16.7109375" hidden="1" customWidth="1"/>
    <col min="23" max="23" width="4.28515625" hidden="1" customWidth="1"/>
    <col min="24" max="26" width="9.140625" hidden="1" customWidth="1"/>
    <col min="27" max="28" width="9.140625"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457" t="s">
        <v>283</v>
      </c>
      <c r="C3" s="458"/>
      <c r="D3" s="458"/>
      <c r="E3" s="458"/>
      <c r="F3" s="458"/>
      <c r="G3" s="458"/>
      <c r="H3" s="458"/>
      <c r="I3" s="458"/>
      <c r="J3" s="458"/>
      <c r="K3" s="458"/>
      <c r="L3" s="458"/>
      <c r="M3" s="458"/>
      <c r="N3" s="458"/>
      <c r="O3" s="458"/>
      <c r="P3" s="458"/>
      <c r="Q3" s="458"/>
      <c r="R3" s="459"/>
      <c r="S3" s="98"/>
      <c r="T3" s="98"/>
      <c r="U3" s="98"/>
      <c r="V3" s="98"/>
      <c r="W3" s="98"/>
    </row>
    <row r="4" spans="1:24" ht="8.25" hidden="1" customHeight="1" x14ac:dyDescent="0.3">
      <c r="A4" s="98"/>
      <c r="B4" s="98"/>
      <c r="C4" s="98"/>
      <c r="D4" s="98"/>
      <c r="E4" s="98"/>
      <c r="F4" s="98"/>
      <c r="G4" s="98"/>
      <c r="H4" s="98"/>
      <c r="I4" s="98"/>
      <c r="J4" s="98"/>
      <c r="K4" s="98"/>
      <c r="L4" s="98"/>
      <c r="M4" s="98"/>
      <c r="N4" s="98"/>
      <c r="O4" s="98"/>
      <c r="P4" s="98"/>
      <c r="Q4" s="98"/>
      <c r="R4" s="98"/>
      <c r="S4" s="98"/>
      <c r="T4" s="98"/>
      <c r="U4" s="98"/>
      <c r="V4" s="98"/>
      <c r="W4" s="98"/>
    </row>
    <row r="5" spans="1:24" ht="21" hidden="1" customHeight="1" x14ac:dyDescent="0.3">
      <c r="A5" s="98"/>
      <c r="B5" s="460" t="s">
        <v>253</v>
      </c>
      <c r="C5" s="460"/>
      <c r="D5" s="97">
        <f>Cover!C7</f>
        <v>0</v>
      </c>
      <c r="E5" s="98"/>
      <c r="F5" s="98"/>
      <c r="G5" s="98"/>
      <c r="H5" s="98"/>
      <c r="I5" s="98"/>
      <c r="J5" s="98"/>
      <c r="K5" s="98"/>
      <c r="L5" s="98"/>
      <c r="M5" s="98"/>
      <c r="N5" s="98"/>
      <c r="O5" s="98"/>
      <c r="P5" s="98"/>
      <c r="Q5" s="98"/>
      <c r="R5" s="98"/>
      <c r="S5" s="98"/>
      <c r="T5" s="98"/>
      <c r="U5" s="98"/>
      <c r="V5" s="98"/>
      <c r="W5" s="98"/>
    </row>
    <row r="6" spans="1:24" ht="8.25" customHeight="1" x14ac:dyDescent="0.3">
      <c r="A6" s="98"/>
      <c r="B6" s="98"/>
      <c r="C6" s="98"/>
      <c r="D6" s="98"/>
      <c r="E6" s="98"/>
      <c r="F6" s="98"/>
      <c r="G6" s="98"/>
      <c r="H6" s="98"/>
      <c r="I6" s="98"/>
      <c r="J6" s="98"/>
      <c r="K6" s="98"/>
      <c r="L6" s="98"/>
      <c r="M6" s="98"/>
      <c r="N6" s="98"/>
      <c r="O6" s="98"/>
      <c r="P6" s="98"/>
      <c r="Q6" s="98"/>
      <c r="R6" s="98"/>
      <c r="S6" s="98"/>
      <c r="T6" s="98"/>
      <c r="U6" s="98"/>
      <c r="V6" s="98"/>
      <c r="W6" s="98"/>
    </row>
    <row r="7" spans="1:24" x14ac:dyDescent="0.3">
      <c r="A7" s="98"/>
      <c r="B7" s="461" t="s">
        <v>120</v>
      </c>
      <c r="C7" s="461"/>
      <c r="D7" s="240"/>
      <c r="E7" s="98"/>
      <c r="F7" s="98"/>
      <c r="G7" s="98"/>
      <c r="H7" s="98"/>
      <c r="I7" s="98"/>
      <c r="J7" s="98"/>
      <c r="K7" s="98"/>
      <c r="L7" s="98"/>
      <c r="M7" s="98"/>
      <c r="N7" s="98"/>
      <c r="O7" s="98"/>
      <c r="P7" s="98"/>
      <c r="Q7" s="98"/>
      <c r="R7" s="98"/>
      <c r="S7" s="98"/>
      <c r="T7" s="98"/>
      <c r="U7" s="98"/>
      <c r="V7" s="98"/>
      <c r="W7" s="98"/>
    </row>
    <row r="8" spans="1:24" ht="9" customHeight="1" x14ac:dyDescent="0.3">
      <c r="A8" s="98"/>
      <c r="B8" s="98"/>
      <c r="C8" s="98"/>
      <c r="D8" s="98"/>
      <c r="E8" s="98"/>
      <c r="F8" s="98"/>
      <c r="G8" s="98"/>
      <c r="H8" s="98"/>
      <c r="I8" s="98"/>
      <c r="J8" s="98"/>
      <c r="K8" s="98"/>
      <c r="L8" s="98"/>
      <c r="M8" s="98"/>
      <c r="N8" s="98"/>
      <c r="O8" s="98"/>
      <c r="P8" s="98"/>
      <c r="Q8" s="98"/>
      <c r="R8" s="98"/>
      <c r="S8" s="98"/>
      <c r="T8" s="98"/>
      <c r="U8" s="98"/>
      <c r="V8" s="98"/>
      <c r="W8" s="98"/>
    </row>
    <row r="9" spans="1:24" ht="15.75" customHeight="1" x14ac:dyDescent="0.3">
      <c r="A9" s="98"/>
      <c r="B9" s="430" t="s">
        <v>45</v>
      </c>
      <c r="C9" s="431"/>
      <c r="D9" s="431"/>
      <c r="E9" s="431"/>
      <c r="F9" s="431"/>
      <c r="G9" s="431"/>
      <c r="H9" s="431"/>
      <c r="I9" s="431"/>
      <c r="J9" s="431"/>
      <c r="K9" s="431"/>
      <c r="L9" s="431"/>
      <c r="M9" s="431"/>
      <c r="N9" s="431"/>
      <c r="O9" s="431"/>
      <c r="P9" s="431"/>
      <c r="Q9" s="431"/>
      <c r="R9" s="432"/>
      <c r="S9" s="98"/>
      <c r="T9" s="98"/>
      <c r="U9" s="98"/>
      <c r="V9" s="98"/>
      <c r="W9" s="98"/>
    </row>
    <row r="10" spans="1:24" ht="54" customHeight="1" x14ac:dyDescent="0.3">
      <c r="A10" s="98"/>
      <c r="B10" s="449" t="s">
        <v>46</v>
      </c>
      <c r="C10" s="462"/>
      <c r="D10" s="449" t="s">
        <v>47</v>
      </c>
      <c r="E10" s="450"/>
      <c r="F10" s="450"/>
      <c r="G10" s="462"/>
      <c r="H10" s="137" t="s">
        <v>115</v>
      </c>
      <c r="I10" s="137" t="s">
        <v>117</v>
      </c>
      <c r="J10" s="137" t="s">
        <v>118</v>
      </c>
      <c r="K10" s="137"/>
      <c r="L10" s="139" t="s">
        <v>48</v>
      </c>
      <c r="M10" s="139" t="s">
        <v>49</v>
      </c>
      <c r="N10" s="139" t="s">
        <v>1</v>
      </c>
      <c r="O10" s="139" t="s">
        <v>76</v>
      </c>
      <c r="P10" s="139" t="s">
        <v>4</v>
      </c>
      <c r="Q10" s="139" t="s">
        <v>119</v>
      </c>
      <c r="R10" s="139" t="s">
        <v>50</v>
      </c>
      <c r="S10" s="98"/>
      <c r="T10" s="98"/>
      <c r="U10" s="98"/>
      <c r="V10" s="98"/>
      <c r="W10" s="98"/>
    </row>
    <row r="11" spans="1:24" s="13" customFormat="1" ht="78.599999999999994" customHeight="1" x14ac:dyDescent="0.3">
      <c r="A11" s="98"/>
      <c r="B11" s="451"/>
      <c r="C11" s="452"/>
      <c r="D11" s="424"/>
      <c r="E11" s="426"/>
      <c r="F11" s="426"/>
      <c r="G11" s="425"/>
      <c r="H11" s="140"/>
      <c r="I11" s="140"/>
      <c r="J11" s="140"/>
      <c r="K11" s="137"/>
      <c r="L11" s="102"/>
      <c r="M11" s="103"/>
      <c r="N11" s="104" t="e">
        <f>L11/$D$7</f>
        <v>#DIV/0!</v>
      </c>
      <c r="O11" s="105">
        <f>L11*M11</f>
        <v>0</v>
      </c>
      <c r="P11" s="106"/>
      <c r="Q11" s="105">
        <f>O11*P11</f>
        <v>0</v>
      </c>
      <c r="R11" s="107">
        <f>ROUND(O11,0)</f>
        <v>0</v>
      </c>
      <c r="S11" s="98"/>
      <c r="T11" s="98"/>
      <c r="U11" s="98"/>
      <c r="V11" s="98"/>
      <c r="W11" s="98"/>
    </row>
    <row r="12" spans="1:24" s="13" customFormat="1" ht="78.599999999999994" customHeight="1" x14ac:dyDescent="0.3">
      <c r="A12" s="98"/>
      <c r="B12" s="451"/>
      <c r="C12" s="452"/>
      <c r="D12" s="424"/>
      <c r="E12" s="426"/>
      <c r="F12" s="426"/>
      <c r="G12" s="425"/>
      <c r="H12" s="140"/>
      <c r="I12" s="140"/>
      <c r="J12" s="140"/>
      <c r="K12" s="137"/>
      <c r="L12" s="102"/>
      <c r="M12" s="103"/>
      <c r="N12" s="104" t="e">
        <f t="shared" ref="N12:N13" si="0">L12/$D$7</f>
        <v>#DIV/0!</v>
      </c>
      <c r="O12" s="105">
        <f>L12*M12</f>
        <v>0</v>
      </c>
      <c r="P12" s="106"/>
      <c r="Q12" s="105">
        <f>O12*P12</f>
        <v>0</v>
      </c>
      <c r="R12" s="107">
        <f t="shared" ref="R12:R13" si="1">ROUND(O12,0)</f>
        <v>0</v>
      </c>
      <c r="S12" s="98"/>
      <c r="T12" s="98"/>
      <c r="U12" s="98"/>
      <c r="V12" s="98"/>
      <c r="W12" s="98"/>
    </row>
    <row r="13" spans="1:24" s="13" customFormat="1" ht="78.599999999999994" customHeight="1" x14ac:dyDescent="0.3">
      <c r="A13" s="98"/>
      <c r="B13" s="451"/>
      <c r="C13" s="452"/>
      <c r="D13" s="424"/>
      <c r="E13" s="426"/>
      <c r="F13" s="426"/>
      <c r="G13" s="425"/>
      <c r="H13" s="140"/>
      <c r="I13" s="140"/>
      <c r="J13" s="140"/>
      <c r="K13" s="137"/>
      <c r="L13" s="102"/>
      <c r="M13" s="103"/>
      <c r="N13" s="104" t="e">
        <f t="shared" si="0"/>
        <v>#DIV/0!</v>
      </c>
      <c r="O13" s="105">
        <f>L13*M13</f>
        <v>0</v>
      </c>
      <c r="P13" s="106"/>
      <c r="Q13" s="105">
        <f>O13*P13</f>
        <v>0</v>
      </c>
      <c r="R13" s="107">
        <f t="shared" si="1"/>
        <v>0</v>
      </c>
      <c r="S13" s="98"/>
      <c r="T13" s="98" t="s">
        <v>274</v>
      </c>
      <c r="U13" s="98"/>
      <c r="V13" s="98"/>
      <c r="W13" s="98"/>
    </row>
    <row r="14" spans="1:24" ht="18.600000000000001" customHeight="1" x14ac:dyDescent="0.3">
      <c r="A14" s="98"/>
      <c r="B14" s="394" t="s">
        <v>254</v>
      </c>
      <c r="C14" s="384"/>
      <c r="D14" s="384"/>
      <c r="E14" s="384"/>
      <c r="F14" s="384"/>
      <c r="G14" s="384"/>
      <c r="H14" s="384"/>
      <c r="I14" s="384"/>
      <c r="J14" s="384"/>
      <c r="K14" s="384"/>
      <c r="L14" s="384"/>
      <c r="M14" s="384"/>
      <c r="N14" s="384"/>
      <c r="O14" s="384"/>
      <c r="P14" s="385"/>
      <c r="Q14" s="100">
        <f>SUM(Q11:Q13)</f>
        <v>0</v>
      </c>
      <c r="R14" s="108">
        <f>SUM(R11:R13)</f>
        <v>0</v>
      </c>
      <c r="S14" s="98"/>
      <c r="T14" s="98">
        <f>R14+Q14</f>
        <v>0</v>
      </c>
      <c r="U14" s="98"/>
      <c r="V14" s="98"/>
      <c r="W14" s="98"/>
      <c r="X14" s="161"/>
    </row>
    <row r="15" spans="1:24" ht="15.75" customHeight="1" x14ac:dyDescent="0.3">
      <c r="A15" s="98"/>
      <c r="B15" s="430" t="s">
        <v>51</v>
      </c>
      <c r="C15" s="431"/>
      <c r="D15" s="431"/>
      <c r="E15" s="431"/>
      <c r="F15" s="431"/>
      <c r="G15" s="431"/>
      <c r="H15" s="431"/>
      <c r="I15" s="431"/>
      <c r="J15" s="431"/>
      <c r="K15" s="431"/>
      <c r="L15" s="431"/>
      <c r="M15" s="431"/>
      <c r="N15" s="431"/>
      <c r="O15" s="431"/>
      <c r="P15" s="431"/>
      <c r="Q15" s="431"/>
      <c r="R15" s="432"/>
      <c r="S15" s="98"/>
      <c r="T15" s="98"/>
      <c r="U15" s="379"/>
      <c r="V15" s="379"/>
      <c r="W15" s="98"/>
    </row>
    <row r="16" spans="1:24" ht="66" customHeight="1" x14ac:dyDescent="0.3">
      <c r="A16" s="98"/>
      <c r="B16" s="449" t="s">
        <v>46</v>
      </c>
      <c r="C16" s="462"/>
      <c r="D16" s="442" t="s">
        <v>52</v>
      </c>
      <c r="E16" s="443"/>
      <c r="F16" s="443"/>
      <c r="G16" s="444"/>
      <c r="H16" s="139" t="s">
        <v>115</v>
      </c>
      <c r="I16" s="137" t="s">
        <v>117</v>
      </c>
      <c r="J16" s="137" t="s">
        <v>118</v>
      </c>
      <c r="K16" s="145" t="s">
        <v>116</v>
      </c>
      <c r="L16" s="139" t="s">
        <v>48</v>
      </c>
      <c r="M16" s="139" t="s">
        <v>49</v>
      </c>
      <c r="N16" s="139" t="s">
        <v>1</v>
      </c>
      <c r="O16" s="139" t="s">
        <v>76</v>
      </c>
      <c r="P16" s="139" t="s">
        <v>4</v>
      </c>
      <c r="Q16" s="139" t="s">
        <v>36</v>
      </c>
      <c r="R16" s="139" t="s">
        <v>121</v>
      </c>
      <c r="S16" s="98"/>
      <c r="T16" s="98"/>
      <c r="U16" s="163" t="s">
        <v>276</v>
      </c>
      <c r="V16" s="163" t="s">
        <v>277</v>
      </c>
      <c r="W16" s="98"/>
    </row>
    <row r="17" spans="1:25" s="13" customFormat="1" ht="60" customHeight="1" x14ac:dyDescent="0.3">
      <c r="A17" s="98"/>
      <c r="B17" s="451"/>
      <c r="C17" s="452"/>
      <c r="D17" s="424"/>
      <c r="E17" s="426"/>
      <c r="F17" s="426"/>
      <c r="G17" s="425"/>
      <c r="H17" s="140"/>
      <c r="I17" s="140"/>
      <c r="J17" s="140"/>
      <c r="K17" s="140"/>
      <c r="L17" s="102"/>
      <c r="M17" s="103"/>
      <c r="N17" s="104" t="e">
        <f t="shared" ref="N17:N23" si="2">L17/$D$7</f>
        <v>#DIV/0!</v>
      </c>
      <c r="O17" s="105">
        <f t="shared" ref="O17:O23" si="3">L17*M17</f>
        <v>0</v>
      </c>
      <c r="P17" s="106"/>
      <c r="Q17" s="109">
        <f t="shared" ref="Q17:Q23" si="4">O17*P17</f>
        <v>0</v>
      </c>
      <c r="R17" s="107">
        <f t="shared" ref="R17:R23" si="5">ROUND(O17,0)</f>
        <v>0</v>
      </c>
      <c r="S17" s="98"/>
      <c r="T17" s="98"/>
      <c r="U17" s="102"/>
      <c r="V17" s="107">
        <f t="shared" ref="V17:V23" si="6">((M17)+((M17*P17)))*U17</f>
        <v>0</v>
      </c>
      <c r="W17" s="98"/>
    </row>
    <row r="18" spans="1:25" s="13" customFormat="1" ht="60" customHeight="1" x14ac:dyDescent="0.3">
      <c r="A18" s="98"/>
      <c r="B18" s="451"/>
      <c r="C18" s="452"/>
      <c r="D18" s="424"/>
      <c r="E18" s="426"/>
      <c r="F18" s="426"/>
      <c r="G18" s="425"/>
      <c r="H18" s="140"/>
      <c r="I18" s="140"/>
      <c r="J18" s="140"/>
      <c r="K18" s="140"/>
      <c r="L18" s="102"/>
      <c r="M18" s="103"/>
      <c r="N18" s="104" t="e">
        <f t="shared" si="2"/>
        <v>#DIV/0!</v>
      </c>
      <c r="O18" s="105">
        <f t="shared" si="3"/>
        <v>0</v>
      </c>
      <c r="P18" s="106"/>
      <c r="Q18" s="109">
        <f t="shared" si="4"/>
        <v>0</v>
      </c>
      <c r="R18" s="107">
        <f t="shared" si="5"/>
        <v>0</v>
      </c>
      <c r="S18" s="98"/>
      <c r="T18" s="98"/>
      <c r="U18" s="102"/>
      <c r="V18" s="107">
        <f t="shared" si="6"/>
        <v>0</v>
      </c>
      <c r="W18" s="98"/>
    </row>
    <row r="19" spans="1:25" s="13" customFormat="1" ht="60" customHeight="1" x14ac:dyDescent="0.3">
      <c r="A19" s="98"/>
      <c r="B19" s="451"/>
      <c r="C19" s="452"/>
      <c r="D19" s="424"/>
      <c r="E19" s="426"/>
      <c r="F19" s="426"/>
      <c r="G19" s="425"/>
      <c r="H19" s="140"/>
      <c r="I19" s="140"/>
      <c r="J19" s="140"/>
      <c r="K19" s="140"/>
      <c r="L19" s="102"/>
      <c r="M19" s="103"/>
      <c r="N19" s="104" t="e">
        <f t="shared" si="2"/>
        <v>#DIV/0!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140"/>
      <c r="I20" s="140"/>
      <c r="J20" s="140"/>
      <c r="K20" s="140"/>
      <c r="L20" s="102"/>
      <c r="M20" s="103"/>
      <c r="N20" s="104" t="e">
        <f t="shared" si="2"/>
        <v>#DIV/0!</v>
      </c>
      <c r="O20" s="105">
        <f t="shared" si="3"/>
        <v>0</v>
      </c>
      <c r="P20" s="106"/>
      <c r="Q20" s="109">
        <f t="shared" si="4"/>
        <v>0</v>
      </c>
      <c r="R20" s="107">
        <f t="shared" si="5"/>
        <v>0</v>
      </c>
      <c r="S20" s="98"/>
      <c r="T20" s="98"/>
      <c r="U20" s="102"/>
      <c r="V20" s="107">
        <f t="shared" si="6"/>
        <v>0</v>
      </c>
      <c r="W20" s="98"/>
    </row>
    <row r="21" spans="1:25" s="13" customFormat="1" ht="60" customHeight="1" x14ac:dyDescent="0.3">
      <c r="A21" s="98"/>
      <c r="B21" s="451"/>
      <c r="C21" s="452"/>
      <c r="D21" s="424"/>
      <c r="E21" s="426"/>
      <c r="F21" s="426"/>
      <c r="G21" s="425"/>
      <c r="H21" s="140"/>
      <c r="I21" s="140"/>
      <c r="J21" s="140"/>
      <c r="K21" s="140"/>
      <c r="L21" s="102"/>
      <c r="M21" s="103"/>
      <c r="N21" s="104" t="e">
        <f t="shared" si="2"/>
        <v>#DIV/0!</v>
      </c>
      <c r="O21" s="105">
        <f t="shared" si="3"/>
        <v>0</v>
      </c>
      <c r="P21" s="106"/>
      <c r="Q21" s="109">
        <f t="shared" si="4"/>
        <v>0</v>
      </c>
      <c r="R21" s="107">
        <f t="shared" si="5"/>
        <v>0</v>
      </c>
      <c r="S21" s="98"/>
      <c r="T21" s="98"/>
      <c r="U21" s="102"/>
      <c r="V21" s="107">
        <f t="shared" si="6"/>
        <v>0</v>
      </c>
      <c r="W21" s="98"/>
    </row>
    <row r="22" spans="1:25" s="13" customFormat="1" ht="60" customHeight="1" x14ac:dyDescent="0.3">
      <c r="A22" s="98"/>
      <c r="B22" s="451"/>
      <c r="C22" s="452"/>
      <c r="D22" s="424"/>
      <c r="E22" s="426"/>
      <c r="F22" s="426"/>
      <c r="G22" s="425"/>
      <c r="H22" s="140"/>
      <c r="I22" s="140"/>
      <c r="J22" s="140"/>
      <c r="K22" s="140"/>
      <c r="L22" s="102"/>
      <c r="M22" s="103"/>
      <c r="N22" s="104" t="e">
        <f t="shared" si="2"/>
        <v>#DIV/0!</v>
      </c>
      <c r="O22" s="105">
        <f t="shared" si="3"/>
        <v>0</v>
      </c>
      <c r="P22" s="106"/>
      <c r="Q22" s="109">
        <f t="shared" si="4"/>
        <v>0</v>
      </c>
      <c r="R22" s="107">
        <f t="shared" si="5"/>
        <v>0</v>
      </c>
      <c r="S22" s="98"/>
      <c r="T22" s="98"/>
      <c r="U22" s="102"/>
      <c r="V22" s="107">
        <f t="shared" si="6"/>
        <v>0</v>
      </c>
      <c r="W22" s="98"/>
    </row>
    <row r="23" spans="1:25" s="13" customFormat="1" ht="60" customHeight="1" x14ac:dyDescent="0.3">
      <c r="A23" s="98"/>
      <c r="B23" s="451"/>
      <c r="C23" s="452"/>
      <c r="D23" s="424"/>
      <c r="E23" s="426"/>
      <c r="F23" s="426"/>
      <c r="G23" s="425"/>
      <c r="H23" s="140"/>
      <c r="I23" s="140"/>
      <c r="J23" s="140"/>
      <c r="K23" s="140"/>
      <c r="L23" s="102"/>
      <c r="M23" s="103"/>
      <c r="N23" s="104" t="e">
        <f t="shared" si="2"/>
        <v>#DIV/0!</v>
      </c>
      <c r="O23" s="105">
        <f t="shared" si="3"/>
        <v>0</v>
      </c>
      <c r="P23" s="106"/>
      <c r="Q23" s="109">
        <f t="shared" si="4"/>
        <v>0</v>
      </c>
      <c r="R23" s="107">
        <f t="shared" si="5"/>
        <v>0</v>
      </c>
      <c r="S23" s="98"/>
      <c r="T23" s="98" t="s">
        <v>274</v>
      </c>
      <c r="U23" s="102"/>
      <c r="V23" s="107">
        <f t="shared" si="6"/>
        <v>0</v>
      </c>
      <c r="W23" s="98"/>
    </row>
    <row r="24" spans="1:25" ht="18.600000000000001" customHeight="1" x14ac:dyDescent="0.3">
      <c r="A24" s="98"/>
      <c r="B24" s="394" t="s">
        <v>255</v>
      </c>
      <c r="C24" s="384"/>
      <c r="D24" s="384"/>
      <c r="E24" s="384"/>
      <c r="F24" s="384"/>
      <c r="G24" s="384"/>
      <c r="H24" s="384"/>
      <c r="I24" s="384"/>
      <c r="J24" s="384"/>
      <c r="K24" s="384"/>
      <c r="L24" s="384"/>
      <c r="M24" s="384"/>
      <c r="N24" s="384"/>
      <c r="O24" s="384"/>
      <c r="P24" s="385"/>
      <c r="Q24" s="101">
        <f>SUM(Q17:Q23)</f>
        <v>0</v>
      </c>
      <c r="R24" s="108">
        <f>SUM(R17:R23)</f>
        <v>0</v>
      </c>
      <c r="S24" s="98"/>
      <c r="T24" s="98">
        <f>R24+Q24</f>
        <v>0</v>
      </c>
      <c r="U24" s="163"/>
      <c r="V24" s="108">
        <f>SUM(V17:V23)</f>
        <v>0</v>
      </c>
      <c r="W24" s="98"/>
      <c r="X24" s="161"/>
    </row>
    <row r="25" spans="1:25" ht="15.75" customHeight="1" x14ac:dyDescent="0.3">
      <c r="A25" s="98"/>
      <c r="B25" s="413" t="s">
        <v>53</v>
      </c>
      <c r="C25" s="414"/>
      <c r="D25" s="414"/>
      <c r="E25" s="414"/>
      <c r="F25" s="414"/>
      <c r="G25" s="414"/>
      <c r="H25" s="414"/>
      <c r="I25" s="414"/>
      <c r="J25" s="414"/>
      <c r="K25" s="414"/>
      <c r="L25" s="414"/>
      <c r="M25" s="414"/>
      <c r="N25" s="414"/>
      <c r="O25" s="414"/>
      <c r="P25" s="414"/>
      <c r="Q25" s="414"/>
      <c r="R25" s="412"/>
      <c r="S25" s="98"/>
      <c r="T25" s="98"/>
      <c r="U25" s="98"/>
      <c r="V25" s="98"/>
      <c r="W25" s="98"/>
    </row>
    <row r="26" spans="1:25" ht="49.5" customHeight="1" x14ac:dyDescent="0.3">
      <c r="A26" s="98"/>
      <c r="B26" s="449" t="s">
        <v>46</v>
      </c>
      <c r="C26" s="462"/>
      <c r="D26" s="449" t="s">
        <v>47</v>
      </c>
      <c r="E26" s="450"/>
      <c r="F26" s="450"/>
      <c r="G26" s="450"/>
      <c r="H26" s="449"/>
      <c r="I26" s="450"/>
      <c r="J26" s="450"/>
      <c r="K26" s="462"/>
      <c r="L26" s="139" t="s">
        <v>48</v>
      </c>
      <c r="M26" s="139" t="s">
        <v>49</v>
      </c>
      <c r="N26" s="139" t="s">
        <v>1</v>
      </c>
      <c r="O26" s="139" t="s">
        <v>76</v>
      </c>
      <c r="P26" s="139" t="s">
        <v>4</v>
      </c>
      <c r="Q26" s="139" t="s">
        <v>36</v>
      </c>
      <c r="R26" s="139" t="s">
        <v>50</v>
      </c>
      <c r="S26" s="98"/>
      <c r="T26" s="98"/>
      <c r="U26" s="98"/>
      <c r="V26" s="98"/>
      <c r="W26" s="98"/>
      <c r="Y26" s="13"/>
    </row>
    <row r="27" spans="1:25" s="13" customFormat="1" ht="60" customHeight="1" x14ac:dyDescent="0.3">
      <c r="A27" s="98"/>
      <c r="B27" s="424"/>
      <c r="C27" s="425"/>
      <c r="D27" s="424"/>
      <c r="E27" s="426"/>
      <c r="F27" s="426"/>
      <c r="G27" s="425"/>
      <c r="H27" s="388"/>
      <c r="I27" s="389"/>
      <c r="J27" s="389"/>
      <c r="K27" s="390"/>
      <c r="L27" s="111"/>
      <c r="M27" s="112"/>
      <c r="N27" s="104" t="e">
        <f t="shared" ref="N27:N28" si="7">L27/$D$7</f>
        <v>#DIV/0!</v>
      </c>
      <c r="O27" s="105">
        <f t="shared" ref="O27:O28" si="8">L27*M27</f>
        <v>0</v>
      </c>
      <c r="P27" s="113"/>
      <c r="Q27" s="109">
        <f t="shared" ref="Q27:Q28" si="9">O27*P27</f>
        <v>0</v>
      </c>
      <c r="R27" s="107">
        <f t="shared" ref="R27:R28" si="10">ROUND(O27,0)</f>
        <v>0</v>
      </c>
      <c r="S27" s="98"/>
      <c r="T27" s="98"/>
      <c r="U27" s="98"/>
      <c r="V27" s="98"/>
      <c r="W27" s="98"/>
    </row>
    <row r="28" spans="1:25" s="13" customFormat="1" ht="60" customHeight="1" x14ac:dyDescent="0.3">
      <c r="A28" s="98"/>
      <c r="B28" s="424"/>
      <c r="C28" s="425"/>
      <c r="D28" s="424"/>
      <c r="E28" s="426"/>
      <c r="F28" s="426"/>
      <c r="G28" s="425"/>
      <c r="H28" s="388"/>
      <c r="I28" s="389"/>
      <c r="J28" s="389"/>
      <c r="K28" s="390"/>
      <c r="L28" s="111"/>
      <c r="M28" s="112"/>
      <c r="N28" s="104" t="e">
        <f t="shared" si="7"/>
        <v>#DIV/0!</v>
      </c>
      <c r="O28" s="105">
        <f t="shared" si="8"/>
        <v>0</v>
      </c>
      <c r="P28" s="113"/>
      <c r="Q28" s="109">
        <f t="shared" si="9"/>
        <v>0</v>
      </c>
      <c r="R28" s="107">
        <f t="shared" si="10"/>
        <v>0</v>
      </c>
      <c r="S28" s="98"/>
      <c r="T28" s="98" t="s">
        <v>274</v>
      </c>
      <c r="U28" s="98"/>
      <c r="V28" s="98"/>
      <c r="W28" s="98"/>
    </row>
    <row r="29" spans="1:25" ht="18.600000000000001" customHeight="1" x14ac:dyDescent="0.3">
      <c r="A29" s="98"/>
      <c r="B29" s="445" t="s">
        <v>86</v>
      </c>
      <c r="C29" s="446"/>
      <c r="D29" s="446"/>
      <c r="E29" s="446"/>
      <c r="F29" s="446"/>
      <c r="G29" s="446"/>
      <c r="H29" s="446"/>
      <c r="I29" s="446"/>
      <c r="J29" s="446"/>
      <c r="K29" s="446"/>
      <c r="L29" s="446"/>
      <c r="M29" s="446"/>
      <c r="N29" s="446"/>
      <c r="O29" s="446"/>
      <c r="P29" s="447"/>
      <c r="Q29" s="110">
        <f>SUM(Q27:Q28)</f>
        <v>0</v>
      </c>
      <c r="R29" s="114">
        <f>SUM(R27:R28)</f>
        <v>0</v>
      </c>
      <c r="S29" s="98"/>
      <c r="T29" s="98">
        <f>R29+Q29</f>
        <v>0</v>
      </c>
      <c r="U29" s="98"/>
      <c r="V29" s="98"/>
      <c r="W29" s="98"/>
      <c r="X29" s="161"/>
    </row>
    <row r="30" spans="1:25" ht="15.75" customHeight="1" x14ac:dyDescent="0.3">
      <c r="A30" s="98"/>
      <c r="B30" s="413" t="s">
        <v>68</v>
      </c>
      <c r="C30" s="414"/>
      <c r="D30" s="414"/>
      <c r="E30" s="414"/>
      <c r="F30" s="414"/>
      <c r="G30" s="414"/>
      <c r="H30" s="414"/>
      <c r="I30" s="414"/>
      <c r="J30" s="414"/>
      <c r="K30" s="414"/>
      <c r="L30" s="414"/>
      <c r="M30" s="414"/>
      <c r="N30" s="414"/>
      <c r="O30" s="414"/>
      <c r="P30" s="414"/>
      <c r="Q30" s="414"/>
      <c r="R30" s="412"/>
      <c r="S30" s="98"/>
      <c r="T30" s="98"/>
      <c r="U30" s="98"/>
      <c r="V30" s="98"/>
      <c r="W30" s="98"/>
    </row>
    <row r="31" spans="1:25" ht="15.95" customHeight="1" x14ac:dyDescent="0.3">
      <c r="A31" s="98"/>
      <c r="B31" s="448" t="s">
        <v>451</v>
      </c>
      <c r="C31" s="448"/>
      <c r="D31" s="449" t="s">
        <v>77</v>
      </c>
      <c r="E31" s="450"/>
      <c r="F31" s="450"/>
      <c r="G31" s="450"/>
      <c r="H31" s="450"/>
      <c r="I31" s="450"/>
      <c r="J31" s="450"/>
      <c r="K31" s="450"/>
      <c r="L31" s="450"/>
      <c r="M31" s="450"/>
      <c r="N31" s="450"/>
      <c r="O31" s="450"/>
      <c r="P31" s="450"/>
      <c r="Q31" s="137"/>
      <c r="R31" s="139" t="s">
        <v>50</v>
      </c>
      <c r="S31" s="98"/>
      <c r="T31" s="98"/>
      <c r="U31" s="98"/>
      <c r="V31" s="163" t="s">
        <v>282</v>
      </c>
      <c r="W31" s="98"/>
    </row>
    <row r="32" spans="1:25" s="13" customFormat="1" ht="30" customHeight="1" x14ac:dyDescent="0.3">
      <c r="A32" s="98"/>
      <c r="B32" s="453"/>
      <c r="C32" s="453"/>
      <c r="D32" s="424"/>
      <c r="E32" s="426"/>
      <c r="F32" s="426"/>
      <c r="G32" s="426"/>
      <c r="H32" s="426"/>
      <c r="I32" s="426"/>
      <c r="J32" s="426"/>
      <c r="K32" s="426"/>
      <c r="L32" s="426"/>
      <c r="M32" s="426"/>
      <c r="N32" s="426"/>
      <c r="O32" s="426"/>
      <c r="P32" s="426"/>
      <c r="Q32" s="136"/>
      <c r="R32" s="117"/>
      <c r="S32" s="98"/>
      <c r="T32" s="98"/>
      <c r="U32" s="98"/>
      <c r="V32" s="324"/>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136"/>
      <c r="R33" s="117"/>
      <c r="S33" s="98"/>
      <c r="T33" s="98"/>
      <c r="U33" s="98"/>
      <c r="V33" s="324"/>
      <c r="W33" s="98"/>
    </row>
    <row r="34" spans="1:26" ht="18.600000000000001" customHeight="1" x14ac:dyDescent="0.3">
      <c r="A34" s="98"/>
      <c r="B34" s="445" t="s">
        <v>56</v>
      </c>
      <c r="C34" s="446"/>
      <c r="D34" s="446"/>
      <c r="E34" s="446"/>
      <c r="F34" s="446"/>
      <c r="G34" s="446"/>
      <c r="H34" s="446"/>
      <c r="I34" s="446"/>
      <c r="J34" s="446"/>
      <c r="K34" s="446"/>
      <c r="L34" s="446"/>
      <c r="M34" s="446"/>
      <c r="N34" s="446"/>
      <c r="O34" s="446"/>
      <c r="P34" s="446"/>
      <c r="Q34" s="447"/>
      <c r="R34" s="114">
        <f>R32+R33</f>
        <v>0</v>
      </c>
      <c r="S34" s="98"/>
      <c r="T34" s="98"/>
      <c r="U34" s="98"/>
      <c r="V34" s="114">
        <f>SUM(V32:V33)</f>
        <v>0</v>
      </c>
      <c r="W34" s="98"/>
    </row>
    <row r="35" spans="1:26" ht="15.75" customHeight="1" x14ac:dyDescent="0.3">
      <c r="A35" s="98"/>
      <c r="B35" s="413" t="s">
        <v>69</v>
      </c>
      <c r="C35" s="414"/>
      <c r="D35" s="414"/>
      <c r="E35" s="414"/>
      <c r="F35" s="414"/>
      <c r="G35" s="414"/>
      <c r="H35" s="414"/>
      <c r="I35" s="414"/>
      <c r="J35" s="414"/>
      <c r="K35" s="414"/>
      <c r="L35" s="414"/>
      <c r="M35" s="414"/>
      <c r="N35" s="414"/>
      <c r="O35" s="414"/>
      <c r="P35" s="414"/>
      <c r="Q35" s="414"/>
      <c r="R35" s="412"/>
      <c r="S35" s="98"/>
      <c r="T35" s="98"/>
      <c r="U35" s="98"/>
      <c r="V35" s="98"/>
      <c r="W35" s="98"/>
    </row>
    <row r="36" spans="1:26" ht="16.5" customHeight="1" x14ac:dyDescent="0.3">
      <c r="A36" s="98"/>
      <c r="B36" s="442"/>
      <c r="C36" s="443"/>
      <c r="D36" s="443" t="s">
        <v>54</v>
      </c>
      <c r="E36" s="443"/>
      <c r="F36" s="443"/>
      <c r="G36" s="443"/>
      <c r="H36" s="443"/>
      <c r="I36" s="443"/>
      <c r="J36" s="443"/>
      <c r="K36" s="443"/>
      <c r="L36" s="443"/>
      <c r="M36" s="443"/>
      <c r="N36" s="443"/>
      <c r="O36" s="443"/>
      <c r="P36" s="443"/>
      <c r="Q36" s="444"/>
      <c r="R36" s="139" t="s">
        <v>55</v>
      </c>
      <c r="S36" s="98"/>
      <c r="T36" s="98"/>
      <c r="U36" s="98"/>
      <c r="V36" s="98"/>
      <c r="W36" s="98"/>
    </row>
    <row r="37" spans="1:26" s="13" customFormat="1" ht="30" customHeight="1" x14ac:dyDescent="0.3">
      <c r="A37" s="98"/>
      <c r="B37" s="435" t="s">
        <v>79</v>
      </c>
      <c r="C37" s="435"/>
      <c r="D37" s="436"/>
      <c r="E37" s="436"/>
      <c r="F37" s="436"/>
      <c r="G37" s="436"/>
      <c r="H37" s="436"/>
      <c r="I37" s="436"/>
      <c r="J37" s="436"/>
      <c r="K37" s="436"/>
      <c r="L37" s="436"/>
      <c r="M37" s="436"/>
      <c r="N37" s="436"/>
      <c r="O37" s="436"/>
      <c r="P37" s="436"/>
      <c r="Q37" s="436"/>
      <c r="R37" s="118">
        <f>ROUND(Q14,0)</f>
        <v>0</v>
      </c>
      <c r="S37" s="98"/>
      <c r="T37" s="98"/>
      <c r="U37" s="98"/>
      <c r="V37" s="98"/>
      <c r="W37" s="98"/>
    </row>
    <row r="38" spans="1:26" s="13" customFormat="1" ht="30" customHeight="1" x14ac:dyDescent="0.3">
      <c r="A38" s="98"/>
      <c r="B38" s="435" t="s">
        <v>80</v>
      </c>
      <c r="C38" s="435"/>
      <c r="D38" s="436"/>
      <c r="E38" s="436"/>
      <c r="F38" s="436"/>
      <c r="G38" s="436"/>
      <c r="H38" s="436"/>
      <c r="I38" s="436"/>
      <c r="J38" s="436"/>
      <c r="K38" s="436"/>
      <c r="L38" s="436"/>
      <c r="M38" s="436"/>
      <c r="N38" s="436"/>
      <c r="O38" s="436"/>
      <c r="P38" s="436"/>
      <c r="Q38" s="436"/>
      <c r="R38" s="118">
        <f>ROUND(Q24,0)</f>
        <v>0</v>
      </c>
      <c r="S38" s="98"/>
      <c r="T38" s="98"/>
      <c r="U38" s="98"/>
      <c r="V38" s="98"/>
      <c r="W38" s="98"/>
    </row>
    <row r="39" spans="1:26" s="13" customFormat="1" ht="30" customHeight="1" x14ac:dyDescent="0.3">
      <c r="A39" s="98"/>
      <c r="B39" s="435" t="s">
        <v>81</v>
      </c>
      <c r="C39" s="435"/>
      <c r="D39" s="436"/>
      <c r="E39" s="436"/>
      <c r="F39" s="436"/>
      <c r="G39" s="436"/>
      <c r="H39" s="436"/>
      <c r="I39" s="436"/>
      <c r="J39" s="436"/>
      <c r="K39" s="436"/>
      <c r="L39" s="436"/>
      <c r="M39" s="436"/>
      <c r="N39" s="436"/>
      <c r="O39" s="436"/>
      <c r="P39" s="436"/>
      <c r="Q39" s="436"/>
      <c r="R39" s="118">
        <f>ROUND(Q29,0)</f>
        <v>0</v>
      </c>
      <c r="S39" s="98"/>
      <c r="T39" s="98"/>
      <c r="U39" s="98"/>
      <c r="V39" s="98"/>
      <c r="W39" s="98"/>
    </row>
    <row r="40" spans="1:26" ht="18.600000000000001" customHeight="1" x14ac:dyDescent="0.3">
      <c r="A40" s="98"/>
      <c r="B40" s="394" t="s">
        <v>60</v>
      </c>
      <c r="C40" s="384"/>
      <c r="D40" s="384"/>
      <c r="E40" s="384"/>
      <c r="F40" s="384"/>
      <c r="G40" s="384"/>
      <c r="H40" s="384"/>
      <c r="I40" s="384"/>
      <c r="J40" s="384"/>
      <c r="K40" s="384"/>
      <c r="L40" s="384"/>
      <c r="M40" s="384"/>
      <c r="N40" s="384"/>
      <c r="O40" s="384"/>
      <c r="P40" s="384"/>
      <c r="Q40" s="385"/>
      <c r="R40" s="119">
        <f>SUM(R37:R39)</f>
        <v>0</v>
      </c>
      <c r="S40" s="98"/>
      <c r="T40" s="98"/>
      <c r="U40" s="98"/>
      <c r="V40" s="98"/>
      <c r="W40" s="98"/>
    </row>
    <row r="41" spans="1:26" ht="15.75" customHeight="1" x14ac:dyDescent="0.3">
      <c r="A41" s="98"/>
      <c r="B41" s="430" t="s">
        <v>70</v>
      </c>
      <c r="C41" s="431"/>
      <c r="D41" s="431"/>
      <c r="E41" s="431"/>
      <c r="F41" s="431"/>
      <c r="G41" s="431"/>
      <c r="H41" s="431"/>
      <c r="I41" s="431"/>
      <c r="J41" s="431"/>
      <c r="K41" s="431"/>
      <c r="L41" s="431"/>
      <c r="M41" s="431"/>
      <c r="N41" s="431"/>
      <c r="O41" s="431"/>
      <c r="P41" s="431"/>
      <c r="Q41" s="431"/>
      <c r="R41" s="432"/>
      <c r="S41" s="98"/>
      <c r="T41" s="98"/>
      <c r="U41" s="98"/>
      <c r="V41" s="98"/>
      <c r="W41" s="98"/>
    </row>
    <row r="42" spans="1:26" ht="49.5" customHeight="1" x14ac:dyDescent="0.3">
      <c r="A42" s="98"/>
      <c r="B42" s="437" t="s">
        <v>263</v>
      </c>
      <c r="C42" s="438"/>
      <c r="D42" s="439" t="s">
        <v>264</v>
      </c>
      <c r="E42" s="440"/>
      <c r="F42" s="440" t="s">
        <v>122</v>
      </c>
      <c r="G42" s="440"/>
      <c r="H42" s="440"/>
      <c r="I42" s="440"/>
      <c r="J42" s="440"/>
      <c r="K42" s="440"/>
      <c r="L42" s="440"/>
      <c r="M42" s="441"/>
      <c r="N42" s="143" t="s">
        <v>58</v>
      </c>
      <c r="O42" s="144"/>
      <c r="P42" s="120" t="s">
        <v>59</v>
      </c>
      <c r="Q42" s="121"/>
      <c r="R42" s="99" t="s">
        <v>50</v>
      </c>
      <c r="S42" s="98"/>
      <c r="T42" s="98"/>
      <c r="U42" s="98"/>
      <c r="V42" s="163" t="s">
        <v>281</v>
      </c>
      <c r="W42" s="98"/>
    </row>
    <row r="43" spans="1:26" ht="39.950000000000003" customHeight="1" x14ac:dyDescent="0.3">
      <c r="A43" s="98"/>
      <c r="B43" s="433"/>
      <c r="C43" s="433"/>
      <c r="D43" s="434"/>
      <c r="E43" s="434"/>
      <c r="F43" s="434"/>
      <c r="G43" s="434"/>
      <c r="H43" s="434"/>
      <c r="I43" s="434"/>
      <c r="J43" s="434"/>
      <c r="K43" s="434"/>
      <c r="L43" s="434"/>
      <c r="M43" s="434"/>
      <c r="N43" s="141"/>
      <c r="O43" s="142"/>
      <c r="P43" s="162"/>
      <c r="Q43" s="115"/>
      <c r="R43" s="122">
        <f>ROUND(N43*P43,0)</f>
        <v>0</v>
      </c>
      <c r="S43" s="98"/>
      <c r="T43" s="156">
        <f>IF(B43="Sub Grantee",R43,0)</f>
        <v>0</v>
      </c>
      <c r="U43" s="98"/>
      <c r="V43" s="324"/>
      <c r="W43" s="98"/>
      <c r="Y43" s="156">
        <f>IF(A43="Sub Grantee",C43,0)</f>
        <v>0</v>
      </c>
      <c r="Z43" s="156">
        <f t="shared" ref="Y43:Z46" si="11">IF(B43="Sub Grantee",D43,0)</f>
        <v>0</v>
      </c>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 t="shared" ref="R44:R46" si="12">ROUND(N44*P44,0)</f>
        <v>0</v>
      </c>
      <c r="S44" s="98"/>
      <c r="T44" s="156">
        <f t="shared" ref="T44:T46" si="13">IF(B44="Sub Grantee",R44,0)</f>
        <v>0</v>
      </c>
      <c r="U44" s="98"/>
      <c r="V44" s="324"/>
      <c r="W44" s="98"/>
      <c r="Y44" s="156">
        <f t="shared" si="11"/>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si="12"/>
        <v>0</v>
      </c>
      <c r="S45" s="98"/>
      <c r="T45" s="156">
        <f t="shared" si="13"/>
        <v>0</v>
      </c>
      <c r="U45" s="98"/>
      <c r="V45" s="324">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324">
        <v>0</v>
      </c>
      <c r="W46" s="98"/>
      <c r="Y46" s="156">
        <f t="shared" si="11"/>
        <v>0</v>
      </c>
      <c r="Z46" s="156">
        <f t="shared" si="11"/>
        <v>0</v>
      </c>
    </row>
    <row r="47" spans="1:26" ht="18.600000000000001" customHeight="1" x14ac:dyDescent="0.3">
      <c r="A47" s="98"/>
      <c r="B47" s="427" t="s">
        <v>62</v>
      </c>
      <c r="C47" s="428"/>
      <c r="D47" s="428"/>
      <c r="E47" s="428"/>
      <c r="F47" s="428"/>
      <c r="G47" s="428"/>
      <c r="H47" s="428"/>
      <c r="I47" s="428"/>
      <c r="J47" s="428"/>
      <c r="K47" s="428"/>
      <c r="L47" s="428"/>
      <c r="M47" s="428"/>
      <c r="N47" s="428"/>
      <c r="O47" s="428"/>
      <c r="P47" s="428"/>
      <c r="Q47" s="429"/>
      <c r="R47" s="122">
        <f>SUM(R43:R46)</f>
        <v>0</v>
      </c>
      <c r="S47" s="98"/>
      <c r="T47" s="156">
        <f>SUM(T43:T46)</f>
        <v>0</v>
      </c>
      <c r="U47" s="98"/>
      <c r="V47" s="114">
        <f>SUM(V43:V46)</f>
        <v>0</v>
      </c>
      <c r="W47" s="98"/>
    </row>
    <row r="48" spans="1:26" ht="15.75" customHeight="1" x14ac:dyDescent="0.3">
      <c r="A48" s="98"/>
      <c r="B48" s="430" t="s">
        <v>71</v>
      </c>
      <c r="C48" s="431"/>
      <c r="D48" s="431"/>
      <c r="E48" s="431"/>
      <c r="F48" s="431"/>
      <c r="G48" s="431"/>
      <c r="H48" s="431"/>
      <c r="I48" s="431"/>
      <c r="J48" s="431"/>
      <c r="K48" s="431"/>
      <c r="L48" s="431"/>
      <c r="M48" s="431"/>
      <c r="N48" s="431"/>
      <c r="O48" s="431"/>
      <c r="P48" s="431"/>
      <c r="Q48" s="431"/>
      <c r="R48" s="432"/>
      <c r="S48" s="98"/>
      <c r="T48" s="98"/>
      <c r="U48" s="98"/>
      <c r="V48" s="164"/>
      <c r="W48" s="98"/>
    </row>
    <row r="49" spans="1:23" ht="49.5" customHeight="1" x14ac:dyDescent="0.3">
      <c r="A49" s="98"/>
      <c r="B49" s="388" t="s">
        <v>57</v>
      </c>
      <c r="C49" s="390"/>
      <c r="D49" s="388" t="s">
        <v>61</v>
      </c>
      <c r="E49" s="389"/>
      <c r="F49" s="389"/>
      <c r="G49" s="389"/>
      <c r="H49" s="389"/>
      <c r="I49" s="389"/>
      <c r="J49" s="389"/>
      <c r="K49" s="389"/>
      <c r="L49" s="389"/>
      <c r="M49" s="389"/>
      <c r="N49" s="389"/>
      <c r="O49" s="389"/>
      <c r="P49" s="389"/>
      <c r="Q49" s="390"/>
      <c r="R49" s="139" t="s">
        <v>50</v>
      </c>
      <c r="S49" s="98"/>
      <c r="T49" s="98"/>
      <c r="U49" s="98"/>
      <c r="V49" s="163" t="s">
        <v>280</v>
      </c>
      <c r="W49" s="98"/>
    </row>
    <row r="50" spans="1:23" ht="50.1" customHeight="1" x14ac:dyDescent="0.3">
      <c r="A50" s="98"/>
      <c r="B50" s="424"/>
      <c r="C50" s="425"/>
      <c r="D50" s="424"/>
      <c r="E50" s="426"/>
      <c r="F50" s="426"/>
      <c r="G50" s="426"/>
      <c r="H50" s="426"/>
      <c r="I50" s="426"/>
      <c r="J50" s="426"/>
      <c r="K50" s="426"/>
      <c r="L50" s="426"/>
      <c r="M50" s="426"/>
      <c r="N50" s="426"/>
      <c r="O50" s="426"/>
      <c r="P50" s="426"/>
      <c r="Q50" s="425"/>
      <c r="R50" s="123"/>
      <c r="S50" s="98"/>
      <c r="T50" s="98"/>
      <c r="U50" s="98"/>
      <c r="V50" s="324"/>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324"/>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324"/>
      <c r="W52" s="98"/>
    </row>
    <row r="53" spans="1:23" ht="18" customHeight="1" x14ac:dyDescent="0.3">
      <c r="A53" s="98"/>
      <c r="B53" s="394" t="s">
        <v>64</v>
      </c>
      <c r="C53" s="384"/>
      <c r="D53" s="384"/>
      <c r="E53" s="384"/>
      <c r="F53" s="384"/>
      <c r="G53" s="384"/>
      <c r="H53" s="384"/>
      <c r="I53" s="384"/>
      <c r="J53" s="384"/>
      <c r="K53" s="384"/>
      <c r="L53" s="384"/>
      <c r="M53" s="384"/>
      <c r="N53" s="384"/>
      <c r="O53" s="384"/>
      <c r="P53" s="384"/>
      <c r="Q53" s="385"/>
      <c r="R53" s="108">
        <f>SUM(R50:R52)</f>
        <v>0</v>
      </c>
      <c r="S53" s="98"/>
      <c r="T53" s="98"/>
      <c r="U53" s="98"/>
      <c r="V53" s="114">
        <f>SUM(V50:V52)</f>
        <v>0</v>
      </c>
      <c r="W53" s="98"/>
    </row>
    <row r="54" spans="1:23" ht="15.75" customHeight="1" x14ac:dyDescent="0.3">
      <c r="A54" s="98"/>
      <c r="B54" s="413" t="s">
        <v>72</v>
      </c>
      <c r="C54" s="414"/>
      <c r="D54" s="414"/>
      <c r="E54" s="414"/>
      <c r="F54" s="414"/>
      <c r="G54" s="414"/>
      <c r="H54" s="414"/>
      <c r="I54" s="414"/>
      <c r="J54" s="414"/>
      <c r="K54" s="414"/>
      <c r="L54" s="414"/>
      <c r="M54" s="414"/>
      <c r="N54" s="414"/>
      <c r="O54" s="414"/>
      <c r="P54" s="414"/>
      <c r="Q54" s="414"/>
      <c r="R54" s="412"/>
      <c r="S54" s="98"/>
      <c r="T54" s="98"/>
      <c r="U54" s="98"/>
      <c r="V54" s="98"/>
      <c r="W54" s="98"/>
    </row>
    <row r="55" spans="1:23" s="13" customFormat="1" ht="49.5" customHeight="1" x14ac:dyDescent="0.3">
      <c r="A55" s="98"/>
      <c r="B55" s="420" t="s">
        <v>448</v>
      </c>
      <c r="C55" s="420"/>
      <c r="D55" s="420" t="s">
        <v>265</v>
      </c>
      <c r="E55" s="420"/>
      <c r="F55" s="421" t="s">
        <v>266</v>
      </c>
      <c r="G55" s="422"/>
      <c r="H55" s="422"/>
      <c r="I55" s="422"/>
      <c r="J55" s="422"/>
      <c r="K55" s="422"/>
      <c r="L55" s="422"/>
      <c r="M55" s="423"/>
      <c r="N55" s="157" t="s">
        <v>63</v>
      </c>
      <c r="O55" s="124"/>
      <c r="P55" s="157" t="s">
        <v>142</v>
      </c>
      <c r="Q55" s="157" t="s">
        <v>59</v>
      </c>
      <c r="R55" s="158" t="s">
        <v>55</v>
      </c>
      <c r="S55" s="98"/>
      <c r="T55" s="98"/>
      <c r="U55" s="98"/>
      <c r="V55" s="98"/>
      <c r="W55" s="98"/>
    </row>
    <row r="56" spans="1:23" s="13" customFormat="1" ht="33.75" customHeight="1" x14ac:dyDescent="0.3">
      <c r="A56" s="98"/>
      <c r="B56" s="419"/>
      <c r="C56" s="419"/>
      <c r="D56" s="419"/>
      <c r="E56" s="419"/>
      <c r="F56" s="419"/>
      <c r="G56" s="419"/>
      <c r="H56" s="419"/>
      <c r="I56" s="419"/>
      <c r="J56" s="419"/>
      <c r="K56" s="419"/>
      <c r="L56" s="419"/>
      <c r="M56" s="419"/>
      <c r="N56" s="321"/>
      <c r="O56" s="241"/>
      <c r="P56" s="322"/>
      <c r="Q56" s="159"/>
      <c r="R56" s="122">
        <f>ROUND(N56*P56,0)</f>
        <v>0</v>
      </c>
      <c r="S56" s="98"/>
      <c r="T56" s="156">
        <f>IF(B56="Yes",R56,0)</f>
        <v>0</v>
      </c>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3"/>
      <c r="Q57" s="159"/>
      <c r="R57" s="122">
        <f>ROUND(N57*P57,0)</f>
        <v>0</v>
      </c>
      <c r="S57" s="98"/>
      <c r="T57" s="156">
        <f t="shared" ref="T57:T58" si="14">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2"/>
      <c r="Q58" s="159"/>
      <c r="R58" s="122">
        <f>ROUND(N58*P58,0)</f>
        <v>0</v>
      </c>
      <c r="S58" s="98"/>
      <c r="T58" s="156">
        <f t="shared" si="14"/>
        <v>0</v>
      </c>
      <c r="U58" s="98"/>
      <c r="V58" s="98"/>
      <c r="W58" s="98"/>
    </row>
    <row r="59" spans="1:23" ht="18" customHeight="1" x14ac:dyDescent="0.3">
      <c r="A59" s="98"/>
      <c r="B59" s="394" t="s">
        <v>66</v>
      </c>
      <c r="C59" s="384"/>
      <c r="D59" s="384"/>
      <c r="E59" s="384"/>
      <c r="F59" s="384"/>
      <c r="G59" s="384"/>
      <c r="H59" s="384"/>
      <c r="I59" s="384"/>
      <c r="J59" s="384"/>
      <c r="K59" s="384"/>
      <c r="L59" s="384"/>
      <c r="M59" s="384"/>
      <c r="N59" s="384"/>
      <c r="O59" s="384"/>
      <c r="P59" s="385"/>
      <c r="Q59" s="116"/>
      <c r="R59" s="108">
        <f>SUM(R56:R58)</f>
        <v>0</v>
      </c>
      <c r="S59" s="98"/>
      <c r="T59" s="135">
        <f>SUM(T56:T58)</f>
        <v>0</v>
      </c>
      <c r="U59" s="98"/>
      <c r="V59" s="98"/>
      <c r="W59" s="98"/>
    </row>
    <row r="60" spans="1:23" ht="15.75" customHeight="1" x14ac:dyDescent="0.3">
      <c r="A60" s="98"/>
      <c r="B60" s="413" t="s">
        <v>73</v>
      </c>
      <c r="C60" s="414"/>
      <c r="D60" s="414"/>
      <c r="E60" s="414"/>
      <c r="F60" s="414"/>
      <c r="G60" s="414"/>
      <c r="H60" s="414"/>
      <c r="I60" s="414"/>
      <c r="J60" s="414"/>
      <c r="K60" s="414"/>
      <c r="L60" s="414"/>
      <c r="M60" s="414"/>
      <c r="N60" s="414"/>
      <c r="O60" s="414"/>
      <c r="P60" s="414"/>
      <c r="Q60" s="414"/>
      <c r="R60" s="412"/>
      <c r="S60" s="98"/>
      <c r="T60" s="98"/>
      <c r="U60" s="98"/>
      <c r="V60" s="164"/>
      <c r="W60" s="98"/>
    </row>
    <row r="61" spans="1:23" ht="27.75" customHeight="1" x14ac:dyDescent="0.3">
      <c r="A61" s="98"/>
      <c r="B61" s="415" t="s">
        <v>82</v>
      </c>
      <c r="C61" s="415"/>
      <c r="D61" s="416" t="s">
        <v>65</v>
      </c>
      <c r="E61" s="417"/>
      <c r="F61" s="417"/>
      <c r="G61" s="417"/>
      <c r="H61" s="417"/>
      <c r="I61" s="417"/>
      <c r="J61" s="417"/>
      <c r="K61" s="417"/>
      <c r="L61" s="417"/>
      <c r="M61" s="417"/>
      <c r="N61" s="417"/>
      <c r="O61" s="417"/>
      <c r="P61" s="417"/>
      <c r="Q61" s="418"/>
      <c r="R61" s="139" t="s">
        <v>50</v>
      </c>
      <c r="S61" s="98"/>
      <c r="T61" s="98"/>
      <c r="U61" s="98"/>
      <c r="V61" s="163" t="s">
        <v>279</v>
      </c>
      <c r="W61" s="98"/>
    </row>
    <row r="62" spans="1:23" ht="39.950000000000003" customHeight="1" x14ac:dyDescent="0.3">
      <c r="A62" s="98"/>
      <c r="B62" s="409"/>
      <c r="C62" s="410"/>
      <c r="D62" s="409"/>
      <c r="E62" s="411"/>
      <c r="F62" s="411"/>
      <c r="G62" s="411"/>
      <c r="H62" s="411"/>
      <c r="I62" s="411"/>
      <c r="J62" s="411"/>
      <c r="K62" s="411"/>
      <c r="L62" s="411"/>
      <c r="M62" s="411"/>
      <c r="N62" s="411"/>
      <c r="O62" s="411"/>
      <c r="P62" s="411"/>
      <c r="Q62" s="410"/>
      <c r="R62" s="123"/>
      <c r="S62" s="98"/>
      <c r="T62" s="98"/>
      <c r="U62" s="98"/>
      <c r="V62" s="324"/>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324">
        <v>0</v>
      </c>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324">
        <v>0</v>
      </c>
      <c r="W64" s="98"/>
    </row>
    <row r="65" spans="1:23" ht="19.350000000000001" customHeight="1" x14ac:dyDescent="0.3">
      <c r="A65" s="98"/>
      <c r="B65" s="394" t="s">
        <v>83</v>
      </c>
      <c r="C65" s="384"/>
      <c r="D65" s="384"/>
      <c r="E65" s="384"/>
      <c r="F65" s="384"/>
      <c r="G65" s="384"/>
      <c r="H65" s="384"/>
      <c r="I65" s="384"/>
      <c r="J65" s="384"/>
      <c r="K65" s="384"/>
      <c r="L65" s="384"/>
      <c r="M65" s="384"/>
      <c r="N65" s="384"/>
      <c r="O65" s="384"/>
      <c r="P65" s="384"/>
      <c r="Q65" s="385"/>
      <c r="R65" s="108">
        <f>SUM(R62:R64)</f>
        <v>0</v>
      </c>
      <c r="S65" s="98"/>
      <c r="T65" s="98"/>
      <c r="U65" s="98"/>
      <c r="V65" s="114">
        <f>SUM(V62:V64)</f>
        <v>0</v>
      </c>
      <c r="W65" s="98"/>
    </row>
    <row r="66" spans="1:23" ht="15.75" customHeight="1" x14ac:dyDescent="0.3">
      <c r="A66" s="98"/>
      <c r="B66" s="386" t="s">
        <v>74</v>
      </c>
      <c r="C66" s="387"/>
      <c r="D66" s="387"/>
      <c r="E66" s="387"/>
      <c r="F66" s="387"/>
      <c r="G66" s="387"/>
      <c r="H66" s="387"/>
      <c r="I66" s="387"/>
      <c r="J66" s="387"/>
      <c r="K66" s="387"/>
      <c r="L66" s="387"/>
      <c r="M66" s="387"/>
      <c r="N66" s="387"/>
      <c r="O66" s="387"/>
      <c r="P66" s="387"/>
      <c r="Q66" s="387"/>
      <c r="R66" s="412"/>
      <c r="S66" s="98"/>
      <c r="T66" s="98"/>
      <c r="U66" s="98"/>
      <c r="V66" s="98"/>
      <c r="W66" s="98"/>
    </row>
    <row r="67" spans="1:23" ht="15.75" customHeight="1" x14ac:dyDescent="0.3">
      <c r="A67" s="98"/>
      <c r="B67" s="257"/>
      <c r="C67" s="258"/>
      <c r="D67" s="258"/>
      <c r="E67" s="258"/>
      <c r="F67" s="258"/>
      <c r="G67" s="258"/>
      <c r="H67" s="258"/>
      <c r="I67" s="258"/>
      <c r="J67" s="258"/>
      <c r="K67" s="258"/>
      <c r="L67" s="258"/>
      <c r="M67" s="258"/>
      <c r="N67" s="258"/>
      <c r="O67" s="258"/>
      <c r="P67" s="258"/>
      <c r="Q67" s="258"/>
      <c r="R67" s="312"/>
      <c r="S67" s="98"/>
      <c r="T67" s="98"/>
      <c r="U67" s="98"/>
      <c r="V67" s="98"/>
      <c r="W67" s="98"/>
    </row>
    <row r="68" spans="1:23" ht="15.75" customHeight="1" x14ac:dyDescent="0.3">
      <c r="A68" s="98"/>
      <c r="B68" s="255"/>
      <c r="C68" s="407" t="s">
        <v>416</v>
      </c>
      <c r="D68" s="407"/>
      <c r="E68" s="407"/>
      <c r="F68" s="407"/>
      <c r="G68" s="407"/>
      <c r="H68" s="256"/>
      <c r="I68" s="398" t="s">
        <v>417</v>
      </c>
      <c r="J68" s="399"/>
      <c r="K68" s="399"/>
      <c r="L68" s="399"/>
      <c r="M68" s="399"/>
      <c r="N68" s="404">
        <f>Cover!C8</f>
        <v>0</v>
      </c>
      <c r="O68" s="405"/>
      <c r="P68" s="406"/>
      <c r="Q68" s="315"/>
      <c r="R68" s="128"/>
      <c r="S68" s="98"/>
      <c r="T68" s="98"/>
      <c r="U68" s="98"/>
      <c r="V68" s="98"/>
      <c r="W68" s="98"/>
    </row>
    <row r="69" spans="1:23" ht="15.75" hidden="1" customHeight="1" x14ac:dyDescent="0.3">
      <c r="A69" s="98"/>
      <c r="B69" s="255"/>
      <c r="C69" s="348"/>
      <c r="D69" s="348"/>
      <c r="E69" s="348"/>
      <c r="F69" s="348"/>
      <c r="G69" s="348"/>
      <c r="H69" s="256"/>
      <c r="Q69" s="315"/>
      <c r="R69" s="128"/>
      <c r="S69" s="98"/>
      <c r="T69" s="98"/>
      <c r="U69" s="98"/>
      <c r="V69" s="98"/>
      <c r="W69" s="98"/>
    </row>
    <row r="70" spans="1:23" ht="15.75" hidden="1" customHeight="1" x14ac:dyDescent="0.3">
      <c r="A70" s="98"/>
      <c r="B70" s="255" t="s">
        <v>139</v>
      </c>
      <c r="C70" s="306"/>
      <c r="D70" s="306"/>
      <c r="E70" s="306"/>
      <c r="F70" s="306"/>
      <c r="G70" s="310"/>
      <c r="H70" s="256"/>
      <c r="I70" s="317"/>
      <c r="J70" s="307"/>
      <c r="K70" s="307"/>
      <c r="L70" s="307"/>
      <c r="M70" s="307"/>
      <c r="N70" s="395">
        <f>(N68+1)*N71</f>
        <v>0</v>
      </c>
      <c r="O70" s="396"/>
      <c r="P70" s="397"/>
      <c r="Q70" s="315"/>
      <c r="R70" s="128"/>
      <c r="S70" s="98"/>
      <c r="T70" s="98"/>
      <c r="U70" s="98"/>
      <c r="V70" s="98"/>
      <c r="W70" s="98"/>
    </row>
    <row r="71" spans="1:23" ht="15.75" customHeight="1" x14ac:dyDescent="0.3">
      <c r="A71" s="98"/>
      <c r="B71" s="255"/>
      <c r="C71" s="398" t="s">
        <v>351</v>
      </c>
      <c r="D71" s="399"/>
      <c r="E71" s="399"/>
      <c r="F71" s="463"/>
      <c r="G71" s="311">
        <f>F87</f>
        <v>0</v>
      </c>
      <c r="H71" s="256"/>
      <c r="I71" s="407" t="s">
        <v>442</v>
      </c>
      <c r="J71" s="407"/>
      <c r="K71" s="407"/>
      <c r="L71" s="407"/>
      <c r="M71" s="407"/>
      <c r="N71" s="408">
        <f>R79+R65+R59+R53+R47+R40+R34+R29+R24+R14-F93</f>
        <v>0</v>
      </c>
      <c r="O71" s="408"/>
      <c r="P71" s="408"/>
      <c r="Q71" s="315"/>
      <c r="R71" s="128"/>
      <c r="S71" s="98"/>
      <c r="T71" s="98"/>
      <c r="U71" s="98"/>
      <c r="V71" s="98"/>
      <c r="W71" s="98"/>
    </row>
    <row r="72" spans="1:23" ht="15.75" customHeight="1" x14ac:dyDescent="0.3">
      <c r="A72" s="98"/>
      <c r="B72" s="255"/>
      <c r="C72" s="407" t="s">
        <v>418</v>
      </c>
      <c r="D72" s="407"/>
      <c r="E72" s="407"/>
      <c r="F72" s="407"/>
      <c r="G72" s="311">
        <f>F88+F89+F90+F91</f>
        <v>0</v>
      </c>
      <c r="H72" s="256"/>
      <c r="I72" s="317"/>
      <c r="J72" s="307"/>
      <c r="K72" s="307"/>
      <c r="L72" s="307"/>
      <c r="M72" s="307"/>
      <c r="N72" s="314"/>
      <c r="O72" s="314"/>
      <c r="P72" s="314"/>
      <c r="Q72" s="315"/>
      <c r="R72" s="128"/>
      <c r="S72" s="98"/>
      <c r="T72" s="98"/>
      <c r="U72" s="98"/>
      <c r="V72" s="98"/>
      <c r="W72" s="98"/>
    </row>
    <row r="73" spans="1:23" ht="15.75" customHeight="1" x14ac:dyDescent="0.3">
      <c r="A73" s="98"/>
      <c r="B73" s="255"/>
      <c r="C73" s="407" t="s">
        <v>352</v>
      </c>
      <c r="D73" s="407"/>
      <c r="E73" s="407"/>
      <c r="F73" s="407"/>
      <c r="G73" s="311">
        <f>R78</f>
        <v>0</v>
      </c>
      <c r="H73" s="256"/>
      <c r="I73" s="398" t="s">
        <v>136</v>
      </c>
      <c r="J73" s="399"/>
      <c r="K73" s="399"/>
      <c r="L73" s="399"/>
      <c r="M73" s="399"/>
      <c r="N73" s="400">
        <f>'Indirect Cost Calculator'!D13</f>
        <v>0</v>
      </c>
      <c r="O73" s="401"/>
      <c r="P73" s="402"/>
      <c r="Q73" s="315"/>
      <c r="R73" s="128"/>
      <c r="S73" s="98"/>
      <c r="T73" s="98"/>
      <c r="U73" s="98"/>
      <c r="V73" s="98"/>
      <c r="W73" s="98"/>
    </row>
    <row r="74" spans="1:23" ht="16.5" customHeight="1" x14ac:dyDescent="0.3">
      <c r="A74" s="98"/>
      <c r="B74" s="255"/>
      <c r="C74" s="256"/>
      <c r="D74" s="464"/>
      <c r="E74" s="464"/>
      <c r="F74" s="464"/>
      <c r="G74" s="256"/>
      <c r="H74" s="256"/>
      <c r="I74" s="256"/>
      <c r="J74" s="256"/>
      <c r="K74" s="256"/>
      <c r="L74" s="256"/>
      <c r="M74" s="403"/>
      <c r="N74" s="403"/>
      <c r="O74" s="403"/>
      <c r="P74" s="403"/>
      <c r="Q74" s="403"/>
      <c r="R74" s="319" t="s">
        <v>55</v>
      </c>
      <c r="S74" s="98"/>
      <c r="T74" s="98"/>
      <c r="U74" s="98"/>
      <c r="V74" s="98"/>
      <c r="W74" s="98"/>
    </row>
    <row r="75" spans="1:23" x14ac:dyDescent="0.3">
      <c r="A75" s="98"/>
      <c r="B75" s="308"/>
      <c r="C75" s="383"/>
      <c r="D75" s="383"/>
      <c r="E75" s="383"/>
      <c r="F75" s="309"/>
      <c r="G75" s="309"/>
      <c r="H75" s="309"/>
      <c r="I75" s="384" t="s">
        <v>420</v>
      </c>
      <c r="J75" s="384"/>
      <c r="K75" s="384"/>
      <c r="L75" s="384"/>
      <c r="M75" s="384"/>
      <c r="N75" s="384"/>
      <c r="O75" s="384"/>
      <c r="P75" s="384"/>
      <c r="Q75" s="385"/>
      <c r="R75" s="131"/>
      <c r="S75" s="98"/>
      <c r="T75" s="98"/>
      <c r="U75" s="98"/>
      <c r="V75" s="98"/>
      <c r="W75" s="98"/>
    </row>
    <row r="76" spans="1:23" ht="15.75" customHeight="1" x14ac:dyDescent="0.3">
      <c r="A76" s="98"/>
      <c r="B76" s="386" t="s">
        <v>75</v>
      </c>
      <c r="C76" s="387"/>
      <c r="D76" s="387"/>
      <c r="E76" s="387"/>
      <c r="F76" s="387"/>
      <c r="G76" s="387"/>
      <c r="H76" s="387"/>
      <c r="I76" s="387"/>
      <c r="J76" s="387"/>
      <c r="K76" s="387"/>
      <c r="L76" s="387"/>
      <c r="M76" s="387"/>
      <c r="N76" s="387"/>
      <c r="O76" s="387"/>
      <c r="P76" s="387"/>
      <c r="Q76" s="387"/>
      <c r="R76" s="138"/>
      <c r="S76" s="98"/>
      <c r="T76" s="98"/>
      <c r="U76" s="98"/>
      <c r="V76" s="326"/>
      <c r="W76" s="98"/>
    </row>
    <row r="77" spans="1:23" ht="15.6" customHeight="1" x14ac:dyDescent="0.3">
      <c r="A77" s="98"/>
      <c r="B77" s="388" t="s">
        <v>84</v>
      </c>
      <c r="C77" s="389"/>
      <c r="D77" s="389"/>
      <c r="E77" s="389"/>
      <c r="F77" s="389"/>
      <c r="G77" s="389"/>
      <c r="H77" s="389"/>
      <c r="I77" s="389"/>
      <c r="J77" s="389"/>
      <c r="K77" s="389"/>
      <c r="L77" s="389"/>
      <c r="M77" s="389"/>
      <c r="N77" s="389"/>
      <c r="O77" s="389"/>
      <c r="P77" s="389"/>
      <c r="Q77" s="390"/>
      <c r="R77" s="137" t="s">
        <v>55</v>
      </c>
      <c r="S77" s="98"/>
      <c r="T77" s="98"/>
      <c r="U77" s="98"/>
      <c r="V77" s="163" t="s">
        <v>422</v>
      </c>
      <c r="W77" s="98"/>
    </row>
    <row r="78" spans="1:23" ht="30" customHeight="1" x14ac:dyDescent="0.3">
      <c r="A78" s="98"/>
      <c r="B78" s="391"/>
      <c r="C78" s="392"/>
      <c r="D78" s="392"/>
      <c r="E78" s="392"/>
      <c r="F78" s="392"/>
      <c r="G78" s="392"/>
      <c r="H78" s="392"/>
      <c r="I78" s="392"/>
      <c r="J78" s="392"/>
      <c r="K78" s="392"/>
      <c r="L78" s="392"/>
      <c r="M78" s="392"/>
      <c r="N78" s="392"/>
      <c r="O78" s="392"/>
      <c r="P78" s="392"/>
      <c r="Q78" s="393"/>
      <c r="R78" s="133"/>
      <c r="S78" s="98"/>
      <c r="T78" s="98"/>
      <c r="U78" s="98"/>
      <c r="V78" s="324"/>
      <c r="W78" s="98"/>
    </row>
    <row r="79" spans="1:23" ht="18.600000000000001" customHeight="1" x14ac:dyDescent="0.3">
      <c r="A79" s="98"/>
      <c r="B79" s="394" t="s">
        <v>85</v>
      </c>
      <c r="C79" s="384"/>
      <c r="D79" s="384"/>
      <c r="E79" s="384"/>
      <c r="F79" s="384"/>
      <c r="G79" s="384"/>
      <c r="H79" s="384"/>
      <c r="I79" s="384"/>
      <c r="J79" s="384"/>
      <c r="K79" s="384"/>
      <c r="L79" s="384"/>
      <c r="M79" s="384"/>
      <c r="N79" s="384"/>
      <c r="O79" s="384"/>
      <c r="P79" s="384"/>
      <c r="Q79" s="385"/>
      <c r="R79" s="132">
        <f>SUM(R78:R78)</f>
        <v>0</v>
      </c>
      <c r="S79" s="98"/>
      <c r="T79" s="98"/>
      <c r="U79" s="98"/>
      <c r="V79" s="114">
        <f>SUM(V76:V78)</f>
        <v>0</v>
      </c>
      <c r="W79" s="98"/>
    </row>
    <row r="80" spans="1:23" ht="34.5" customHeight="1" x14ac:dyDescent="0.3">
      <c r="A80" s="98"/>
      <c r="B80" s="380" t="s">
        <v>67</v>
      </c>
      <c r="C80" s="381"/>
      <c r="D80" s="381"/>
      <c r="E80" s="381"/>
      <c r="F80" s="381"/>
      <c r="G80" s="381"/>
      <c r="H80" s="381"/>
      <c r="I80" s="381"/>
      <c r="J80" s="381"/>
      <c r="K80" s="381"/>
      <c r="L80" s="381"/>
      <c r="M80" s="381"/>
      <c r="N80" s="381"/>
      <c r="O80" s="381"/>
      <c r="P80" s="381"/>
      <c r="Q80" s="382"/>
      <c r="R80" s="134">
        <f>SUM(R79+R75+R65+R59+R53+R47+R40+R34+R29+R24+R14)</f>
        <v>0</v>
      </c>
      <c r="S80" s="98"/>
      <c r="T80" s="76"/>
      <c r="U80" s="165" t="s">
        <v>278</v>
      </c>
      <c r="V80" s="114">
        <f>V79+V65+V53+V47+V34+V24</f>
        <v>0</v>
      </c>
      <c r="W80" s="98"/>
    </row>
    <row r="81" spans="1:23" ht="34.5" customHeight="1" x14ac:dyDescent="0.3">
      <c r="A81" s="98"/>
      <c r="B81" s="98"/>
      <c r="C81" s="98"/>
      <c r="D81" s="98"/>
      <c r="E81" s="98"/>
      <c r="F81" s="98"/>
      <c r="G81" s="98"/>
      <c r="H81" s="98"/>
      <c r="I81" s="98"/>
      <c r="J81" s="98"/>
      <c r="K81" s="98"/>
      <c r="L81" s="98"/>
      <c r="M81" s="98"/>
      <c r="N81" s="98"/>
      <c r="O81" s="98"/>
      <c r="P81" s="98"/>
      <c r="Q81" s="98"/>
      <c r="R81" s="98"/>
      <c r="S81" s="98"/>
      <c r="T81" s="76" t="s">
        <v>141</v>
      </c>
      <c r="U81" s="98"/>
      <c r="V81" s="98"/>
      <c r="W81" s="98"/>
    </row>
    <row r="82" spans="1:23" x14ac:dyDescent="0.3">
      <c r="A82" s="98"/>
      <c r="B82" s="98"/>
      <c r="C82" s="98"/>
      <c r="D82" s="98"/>
      <c r="E82" s="98"/>
      <c r="F82" s="98"/>
      <c r="G82" s="98"/>
      <c r="H82" s="98"/>
      <c r="I82" s="98"/>
      <c r="J82" s="98"/>
      <c r="K82" s="98"/>
      <c r="L82" s="98"/>
      <c r="M82" s="98"/>
      <c r="N82" s="98"/>
      <c r="O82" s="98"/>
      <c r="P82" s="98"/>
      <c r="Q82" s="98"/>
      <c r="R82" s="98"/>
      <c r="S82" s="98"/>
      <c r="T82" s="98"/>
      <c r="U82" s="98"/>
      <c r="V82" s="98"/>
      <c r="W82" s="98"/>
    </row>
    <row r="84" spans="1:23" hidden="1" x14ac:dyDescent="0.3"/>
    <row r="85" spans="1:23" hidden="1" x14ac:dyDescent="0.3"/>
    <row r="86" spans="1:23" hidden="1" x14ac:dyDescent="0.3">
      <c r="C86" s="250" t="s">
        <v>357</v>
      </c>
      <c r="D86" s="250"/>
      <c r="E86" s="251"/>
      <c r="F86" s="252"/>
    </row>
    <row r="87" spans="1:23" hidden="1" x14ac:dyDescent="0.3">
      <c r="C87" s="250" t="s">
        <v>351</v>
      </c>
      <c r="D87" s="250"/>
      <c r="E87" s="251"/>
      <c r="F87" s="253">
        <f>R34</f>
        <v>0</v>
      </c>
    </row>
    <row r="88" spans="1:23" hidden="1" x14ac:dyDescent="0.3">
      <c r="C88" s="250" t="s">
        <v>353</v>
      </c>
      <c r="D88" s="250"/>
      <c r="E88" s="253">
        <f>R43</f>
        <v>0</v>
      </c>
      <c r="F88" s="253">
        <f>IF(E88&gt;25000,(E88-25000),0)</f>
        <v>0</v>
      </c>
    </row>
    <row r="89" spans="1:23" hidden="1" x14ac:dyDescent="0.3">
      <c r="C89" s="250" t="s">
        <v>354</v>
      </c>
      <c r="D89" s="250"/>
      <c r="E89" s="253">
        <f>R44</f>
        <v>0</v>
      </c>
      <c r="F89" s="253">
        <f t="shared" ref="F89:F91" si="15">IF(E89&gt;25000,(E89-25000),0)</f>
        <v>0</v>
      </c>
    </row>
    <row r="90" spans="1:23" hidden="1" x14ac:dyDescent="0.3">
      <c r="C90" s="250" t="s">
        <v>355</v>
      </c>
      <c r="D90" s="250"/>
      <c r="E90" s="253">
        <f>R45</f>
        <v>0</v>
      </c>
      <c r="F90" s="253">
        <f t="shared" si="15"/>
        <v>0</v>
      </c>
    </row>
    <row r="91" spans="1:23" hidden="1" x14ac:dyDescent="0.3">
      <c r="C91" s="250" t="s">
        <v>356</v>
      </c>
      <c r="D91" s="250"/>
      <c r="E91" s="253">
        <f>R46</f>
        <v>0</v>
      </c>
      <c r="F91" s="253">
        <f t="shared" si="15"/>
        <v>0</v>
      </c>
    </row>
    <row r="92" spans="1:23" hidden="1" x14ac:dyDescent="0.3">
      <c r="C92" s="250" t="s">
        <v>352</v>
      </c>
      <c r="D92" s="250"/>
      <c r="E92" s="251"/>
      <c r="F92" s="253">
        <f>R79</f>
        <v>0</v>
      </c>
    </row>
    <row r="93" spans="1:23" hidden="1" x14ac:dyDescent="0.3">
      <c r="F93" s="254">
        <f>SUM(F87:F92)</f>
        <v>0</v>
      </c>
    </row>
    <row r="94" spans="1:23" hidden="1" x14ac:dyDescent="0.3"/>
    <row r="95" spans="1:23" hidden="1" x14ac:dyDescent="0.3"/>
  </sheetData>
  <sheetProtection algorithmName="SHA-512" hashValue="htSJdGywrkz8WI4H114/K9ALTqKmLOi2jJlWwBFP2zNC1bBxk5CRn+c2ijgKoEAPa8V5RmoufJUM+SB3TyK0xg==" saltValue="YZ1658vWEcHXm+ST1tqBZw==" spinCount="100000" sheet="1" formatCells="0" formatRows="0" insertRows="0" deleteRows="0" selectLockedCells="1"/>
  <mergeCells count="134">
    <mergeCell ref="C71:F71"/>
    <mergeCell ref="D74:F74"/>
    <mergeCell ref="C72:F72"/>
    <mergeCell ref="C73:F73"/>
    <mergeCell ref="C68:G68"/>
    <mergeCell ref="B11:C11"/>
    <mergeCell ref="D11:G11"/>
    <mergeCell ref="B12:C12"/>
    <mergeCell ref="D12:G12"/>
    <mergeCell ref="B13:C13"/>
    <mergeCell ref="D13:G13"/>
    <mergeCell ref="B19:C19"/>
    <mergeCell ref="D19:G19"/>
    <mergeCell ref="B20:C20"/>
    <mergeCell ref="D20:G20"/>
    <mergeCell ref="B24:P24"/>
    <mergeCell ref="B25:R25"/>
    <mergeCell ref="B26:C26"/>
    <mergeCell ref="D26:G26"/>
    <mergeCell ref="H26:K26"/>
    <mergeCell ref="B27:C27"/>
    <mergeCell ref="D27:G27"/>
    <mergeCell ref="H27:K27"/>
    <mergeCell ref="B21:C21"/>
    <mergeCell ref="B2:R2"/>
    <mergeCell ref="B3:R3"/>
    <mergeCell ref="B5:C5"/>
    <mergeCell ref="B7:C7"/>
    <mergeCell ref="B9:R9"/>
    <mergeCell ref="B10:C10"/>
    <mergeCell ref="D10:G10"/>
    <mergeCell ref="B18:C18"/>
    <mergeCell ref="D18:G18"/>
    <mergeCell ref="B14:P14"/>
    <mergeCell ref="B15:R15"/>
    <mergeCell ref="B16:C16"/>
    <mergeCell ref="D16:G16"/>
    <mergeCell ref="B17:C17"/>
    <mergeCell ref="D17:G17"/>
    <mergeCell ref="D21:G21"/>
    <mergeCell ref="B22:C22"/>
    <mergeCell ref="D22:G22"/>
    <mergeCell ref="B23:C23"/>
    <mergeCell ref="D23:G23"/>
    <mergeCell ref="B32:C32"/>
    <mergeCell ref="D32:P32"/>
    <mergeCell ref="B33:C33"/>
    <mergeCell ref="D33:P33"/>
    <mergeCell ref="B36:C36"/>
    <mergeCell ref="D36:Q36"/>
    <mergeCell ref="B37:C37"/>
    <mergeCell ref="D37:Q37"/>
    <mergeCell ref="B38:C38"/>
    <mergeCell ref="D38:Q38"/>
    <mergeCell ref="B34:Q34"/>
    <mergeCell ref="B35:R35"/>
    <mergeCell ref="B28:C28"/>
    <mergeCell ref="D28:G28"/>
    <mergeCell ref="H28:K28"/>
    <mergeCell ref="B29:P29"/>
    <mergeCell ref="B30:R30"/>
    <mergeCell ref="B31:C31"/>
    <mergeCell ref="D31:P31"/>
    <mergeCell ref="B43:C43"/>
    <mergeCell ref="D43:E43"/>
    <mergeCell ref="F43:M43"/>
    <mergeCell ref="B44:C44"/>
    <mergeCell ref="D44:E44"/>
    <mergeCell ref="F44:M44"/>
    <mergeCell ref="B39:C39"/>
    <mergeCell ref="D39:Q39"/>
    <mergeCell ref="B40:Q40"/>
    <mergeCell ref="B41:R41"/>
    <mergeCell ref="B42:C42"/>
    <mergeCell ref="D42:E42"/>
    <mergeCell ref="F42:M42"/>
    <mergeCell ref="B47:Q47"/>
    <mergeCell ref="B48:R48"/>
    <mergeCell ref="B49:C49"/>
    <mergeCell ref="D49:Q49"/>
    <mergeCell ref="B50:C50"/>
    <mergeCell ref="D50:Q50"/>
    <mergeCell ref="B45:C45"/>
    <mergeCell ref="D45:E45"/>
    <mergeCell ref="F45:M45"/>
    <mergeCell ref="B46:C46"/>
    <mergeCell ref="D46:E46"/>
    <mergeCell ref="F46:M46"/>
    <mergeCell ref="B55:C55"/>
    <mergeCell ref="D55:E55"/>
    <mergeCell ref="F55:M55"/>
    <mergeCell ref="B56:C56"/>
    <mergeCell ref="D56:E56"/>
    <mergeCell ref="F56:M56"/>
    <mergeCell ref="B51:C51"/>
    <mergeCell ref="D51:Q51"/>
    <mergeCell ref="B52:C52"/>
    <mergeCell ref="D52:Q52"/>
    <mergeCell ref="B53:Q53"/>
    <mergeCell ref="B54:R54"/>
    <mergeCell ref="B61:C61"/>
    <mergeCell ref="D61:Q61"/>
    <mergeCell ref="B62:C62"/>
    <mergeCell ref="D62:Q62"/>
    <mergeCell ref="B57:C57"/>
    <mergeCell ref="D57:E57"/>
    <mergeCell ref="F57:M57"/>
    <mergeCell ref="B58:C58"/>
    <mergeCell ref="D58:E58"/>
    <mergeCell ref="F58:M58"/>
    <mergeCell ref="U15:V15"/>
    <mergeCell ref="B80:Q80"/>
    <mergeCell ref="C75:E75"/>
    <mergeCell ref="I75:Q75"/>
    <mergeCell ref="B76:Q76"/>
    <mergeCell ref="B77:Q77"/>
    <mergeCell ref="B78:Q78"/>
    <mergeCell ref="B79:Q79"/>
    <mergeCell ref="N70:P70"/>
    <mergeCell ref="I73:M73"/>
    <mergeCell ref="N73:P73"/>
    <mergeCell ref="M74:Q74"/>
    <mergeCell ref="I68:M68"/>
    <mergeCell ref="N68:P68"/>
    <mergeCell ref="I71:M71"/>
    <mergeCell ref="N71:P71"/>
    <mergeCell ref="B63:C63"/>
    <mergeCell ref="D63:Q63"/>
    <mergeCell ref="B64:C64"/>
    <mergeCell ref="D64:Q64"/>
    <mergeCell ref="B65:Q65"/>
    <mergeCell ref="B66:R66"/>
    <mergeCell ref="B59:P59"/>
    <mergeCell ref="B60:R60"/>
  </mergeCells>
  <conditionalFormatting sqref="R75">
    <cfRule type="cellIs" dxfId="57" priority="15" operator="greaterThan">
      <formula>$N$73</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D4D34ADA-9D0D-4B79-80B1-EC020E555DE6}">
            <xm:f>Cover!$C$7</xm:f>
            <x14:dxf>
              <font>
                <color rgb="FFFF0000"/>
              </font>
            </x14:dxf>
          </x14:cfRule>
          <xm:sqref>R80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B56:C58</xm:sqref>
        </x14:dataValidation>
        <x14:dataValidation type="list" allowBlank="1" showInputMessage="1" showErrorMessage="1" xr:uid="{00000000-0002-0000-0200-000001000000}">
          <x14:formula1>
            <xm:f>'DROP-DOWNS'!$J$2:$J$3</xm:f>
          </x14:formula1>
          <xm:sqref>B43:C46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W96"/>
  <sheetViews>
    <sheetView showGridLines="0" zoomScale="80" zoomScaleNormal="80" zoomScaleSheetLayoutView="9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1" width="20.7109375" hidden="1" customWidth="1"/>
    <col min="22" max="22" width="4.28515625" hidden="1" customWidth="1"/>
    <col min="23" max="23" width="9.140625" customWidth="1"/>
  </cols>
  <sheetData>
    <row r="1" spans="1:22" x14ac:dyDescent="0.3">
      <c r="A1" s="98"/>
      <c r="B1" s="98"/>
      <c r="C1" s="98"/>
      <c r="D1" s="98"/>
      <c r="E1" s="98"/>
      <c r="F1" s="98"/>
      <c r="G1" s="98"/>
      <c r="H1" s="98"/>
      <c r="I1" s="98"/>
      <c r="J1" s="98"/>
      <c r="K1" s="98"/>
      <c r="L1" s="98"/>
      <c r="M1" s="98"/>
      <c r="N1" s="98"/>
      <c r="O1" s="98"/>
      <c r="P1" s="98"/>
      <c r="Q1" s="98"/>
      <c r="R1" s="98"/>
      <c r="S1" s="98"/>
      <c r="T1" s="98"/>
      <c r="U1" s="98"/>
      <c r="V1" s="98"/>
    </row>
    <row r="2" spans="1:22" ht="29.45" customHeight="1" x14ac:dyDescent="0.3">
      <c r="A2" s="98"/>
      <c r="B2" s="466"/>
      <c r="C2" s="467"/>
      <c r="D2" s="467"/>
      <c r="E2" s="467"/>
      <c r="F2" s="467"/>
      <c r="G2" s="467"/>
      <c r="H2" s="467"/>
      <c r="I2" s="467"/>
      <c r="J2" s="467"/>
      <c r="K2" s="467"/>
      <c r="L2" s="467"/>
      <c r="M2" s="467"/>
      <c r="N2" s="467"/>
      <c r="O2" s="467"/>
      <c r="P2" s="467"/>
      <c r="Q2" s="467"/>
      <c r="R2" s="468"/>
      <c r="S2" s="98"/>
      <c r="T2" s="98"/>
      <c r="U2" s="98"/>
      <c r="V2" s="98"/>
    </row>
    <row r="3" spans="1:22" ht="29.45" customHeight="1" x14ac:dyDescent="0.3">
      <c r="A3" s="98"/>
      <c r="B3" s="457" t="s">
        <v>432</v>
      </c>
      <c r="C3" s="458"/>
      <c r="D3" s="458"/>
      <c r="E3" s="458"/>
      <c r="F3" s="458"/>
      <c r="G3" s="458"/>
      <c r="H3" s="458"/>
      <c r="I3" s="458"/>
      <c r="J3" s="458"/>
      <c r="K3" s="458"/>
      <c r="L3" s="458"/>
      <c r="M3" s="458"/>
      <c r="N3" s="458"/>
      <c r="O3" s="458"/>
      <c r="P3" s="458"/>
      <c r="Q3" s="458"/>
      <c r="R3" s="459"/>
      <c r="S3" s="98"/>
      <c r="T3" s="98"/>
      <c r="U3" s="98"/>
      <c r="V3" s="98"/>
    </row>
    <row r="4" spans="1:22" ht="8.25" customHeight="1" x14ac:dyDescent="0.3">
      <c r="A4" s="98"/>
      <c r="B4" s="98"/>
      <c r="C4" s="98"/>
      <c r="D4" s="98"/>
      <c r="E4" s="98"/>
      <c r="F4" s="98"/>
      <c r="G4" s="98"/>
      <c r="H4" s="98"/>
      <c r="I4" s="98"/>
      <c r="J4" s="98"/>
      <c r="K4" s="98"/>
      <c r="L4" s="98"/>
      <c r="M4" s="98"/>
      <c r="N4" s="98"/>
      <c r="O4" s="98"/>
      <c r="P4" s="98"/>
      <c r="Q4" s="98"/>
      <c r="R4" s="98"/>
      <c r="S4" s="98"/>
      <c r="T4" s="98"/>
      <c r="U4" s="98"/>
      <c r="V4" s="98"/>
    </row>
    <row r="5" spans="1:22" ht="21" customHeight="1" x14ac:dyDescent="0.3">
      <c r="A5" s="98"/>
      <c r="B5" s="460" t="s">
        <v>271</v>
      </c>
      <c r="C5" s="460"/>
      <c r="D5" s="160"/>
      <c r="E5" s="98"/>
      <c r="F5" s="98"/>
      <c r="G5" s="98"/>
      <c r="H5" s="98"/>
      <c r="I5" s="98"/>
      <c r="J5" s="98"/>
      <c r="K5" s="98"/>
      <c r="L5" s="98"/>
      <c r="M5" s="98"/>
      <c r="N5" s="98"/>
      <c r="O5" s="98"/>
      <c r="P5" s="98"/>
      <c r="Q5" s="98"/>
      <c r="R5" s="98"/>
      <c r="S5" s="98"/>
      <c r="T5" s="98"/>
      <c r="U5" s="98"/>
    </row>
    <row r="6" spans="1:22" ht="8.25" customHeight="1" x14ac:dyDescent="0.3">
      <c r="A6" s="98"/>
      <c r="B6" s="98"/>
      <c r="C6" s="98"/>
      <c r="D6" s="98"/>
      <c r="E6" s="98"/>
      <c r="F6" s="98"/>
      <c r="G6" s="98"/>
      <c r="H6" s="98"/>
      <c r="I6" s="98"/>
      <c r="J6" s="98"/>
      <c r="K6" s="98"/>
      <c r="L6" s="98"/>
      <c r="M6" s="98"/>
      <c r="N6" s="98"/>
      <c r="O6" s="98"/>
      <c r="P6" s="98"/>
      <c r="Q6" s="98"/>
      <c r="R6" s="98"/>
      <c r="S6" s="98"/>
      <c r="T6" s="98"/>
      <c r="U6" s="98"/>
      <c r="V6" s="98"/>
    </row>
    <row r="7" spans="1:22" x14ac:dyDescent="0.3">
      <c r="A7" s="98"/>
      <c r="B7" s="461" t="s">
        <v>120</v>
      </c>
      <c r="C7" s="461"/>
      <c r="D7" s="240"/>
      <c r="E7" s="98"/>
      <c r="F7" s="98"/>
      <c r="G7" s="98"/>
      <c r="H7" s="98"/>
      <c r="I7" s="98"/>
      <c r="J7" s="98"/>
      <c r="K7" s="98"/>
      <c r="L7" s="98"/>
      <c r="M7" s="98"/>
      <c r="N7" s="98"/>
      <c r="O7" s="98"/>
      <c r="P7" s="98"/>
      <c r="Q7" s="98"/>
      <c r="R7" s="98"/>
      <c r="S7" s="98"/>
      <c r="T7" s="98"/>
      <c r="U7" s="98"/>
      <c r="V7" s="98"/>
    </row>
    <row r="8" spans="1:22" ht="9" customHeight="1" x14ac:dyDescent="0.3">
      <c r="A8" s="98"/>
      <c r="B8" s="98"/>
      <c r="C8" s="98"/>
      <c r="D8" s="98"/>
      <c r="E8" s="98"/>
      <c r="F8" s="98"/>
      <c r="G8" s="98"/>
      <c r="H8" s="98"/>
      <c r="I8" s="98"/>
      <c r="J8" s="98"/>
      <c r="K8" s="98"/>
      <c r="L8" s="98"/>
      <c r="M8" s="98"/>
      <c r="N8" s="98"/>
      <c r="O8" s="98"/>
      <c r="P8" s="98"/>
      <c r="Q8" s="98"/>
      <c r="R8" s="98"/>
      <c r="S8" s="98"/>
      <c r="T8" s="98"/>
      <c r="U8" s="98"/>
      <c r="V8" s="98"/>
    </row>
    <row r="9" spans="1:22" ht="15.75" customHeight="1" x14ac:dyDescent="0.3">
      <c r="A9" s="98"/>
      <c r="B9" s="430" t="s">
        <v>45</v>
      </c>
      <c r="C9" s="431"/>
      <c r="D9" s="431"/>
      <c r="E9" s="431"/>
      <c r="F9" s="431"/>
      <c r="G9" s="431"/>
      <c r="H9" s="431"/>
      <c r="I9" s="431"/>
      <c r="J9" s="431"/>
      <c r="K9" s="431"/>
      <c r="L9" s="431"/>
      <c r="M9" s="431"/>
      <c r="N9" s="431"/>
      <c r="O9" s="431"/>
      <c r="P9" s="431"/>
      <c r="Q9" s="431"/>
      <c r="R9" s="432"/>
      <c r="S9" s="98"/>
      <c r="T9" s="98"/>
      <c r="U9" s="98"/>
      <c r="V9" s="98"/>
    </row>
    <row r="10" spans="1:22" ht="42.75" x14ac:dyDescent="0.3">
      <c r="A10" s="98"/>
      <c r="B10" s="449" t="s">
        <v>46</v>
      </c>
      <c r="C10" s="462"/>
      <c r="D10" s="449" t="s">
        <v>47</v>
      </c>
      <c r="E10" s="450"/>
      <c r="F10" s="450"/>
      <c r="G10" s="462"/>
      <c r="H10" s="137" t="s">
        <v>115</v>
      </c>
      <c r="I10" s="137" t="s">
        <v>117</v>
      </c>
      <c r="J10" s="137" t="s">
        <v>118</v>
      </c>
      <c r="K10" s="137"/>
      <c r="L10" s="139" t="s">
        <v>48</v>
      </c>
      <c r="M10" s="139" t="s">
        <v>49</v>
      </c>
      <c r="N10" s="139" t="s">
        <v>1</v>
      </c>
      <c r="O10" s="139" t="s">
        <v>76</v>
      </c>
      <c r="P10" s="139" t="s">
        <v>4</v>
      </c>
      <c r="Q10" s="139" t="s">
        <v>119</v>
      </c>
      <c r="R10" s="139" t="s">
        <v>50</v>
      </c>
      <c r="S10" s="98"/>
      <c r="T10" s="98"/>
      <c r="U10" s="98"/>
      <c r="V10" s="98"/>
    </row>
    <row r="11" spans="1:22" s="13" customFormat="1" ht="78.599999999999994" customHeight="1" x14ac:dyDescent="0.3">
      <c r="A11" s="98"/>
      <c r="B11" s="451"/>
      <c r="C11" s="452"/>
      <c r="D11" s="424"/>
      <c r="E11" s="426"/>
      <c r="F11" s="426"/>
      <c r="G11" s="425"/>
      <c r="H11" s="140"/>
      <c r="I11" s="140"/>
      <c r="J11" s="140"/>
      <c r="K11" s="137"/>
      <c r="L11" s="102"/>
      <c r="M11" s="103"/>
      <c r="N11" s="104" t="e">
        <f t="shared" ref="N11:N13" si="0">L11/$D$7</f>
        <v>#DIV/0!</v>
      </c>
      <c r="O11" s="105">
        <f>L11*M11</f>
        <v>0</v>
      </c>
      <c r="P11" s="106"/>
      <c r="Q11" s="105">
        <f>O11*P11</f>
        <v>0</v>
      </c>
      <c r="R11" s="107">
        <f>ROUND(O11,0)</f>
        <v>0</v>
      </c>
      <c r="S11" s="98"/>
      <c r="T11" s="98"/>
      <c r="U11" s="98"/>
      <c r="V11" s="98"/>
    </row>
    <row r="12" spans="1:22" s="13" customFormat="1" ht="78.599999999999994" customHeight="1" x14ac:dyDescent="0.3">
      <c r="A12" s="98"/>
      <c r="B12" s="451"/>
      <c r="C12" s="452"/>
      <c r="D12" s="424"/>
      <c r="E12" s="426"/>
      <c r="F12" s="426"/>
      <c r="G12" s="425"/>
      <c r="H12" s="140"/>
      <c r="I12" s="140"/>
      <c r="J12" s="140"/>
      <c r="K12" s="137"/>
      <c r="L12" s="102"/>
      <c r="M12" s="103"/>
      <c r="N12" s="104" t="e">
        <f t="shared" si="0"/>
        <v>#DIV/0!</v>
      </c>
      <c r="O12" s="105">
        <f>L12*M12</f>
        <v>0</v>
      </c>
      <c r="P12" s="106"/>
      <c r="Q12" s="105">
        <f>O12*P12</f>
        <v>0</v>
      </c>
      <c r="R12" s="107">
        <f t="shared" ref="R12:R13" si="1">ROUND(O12,0)</f>
        <v>0</v>
      </c>
      <c r="S12" s="98"/>
      <c r="T12" s="98"/>
      <c r="U12" s="98"/>
      <c r="V12" s="98"/>
    </row>
    <row r="13" spans="1:22" s="13" customFormat="1" ht="78.599999999999994" customHeight="1" x14ac:dyDescent="0.3">
      <c r="A13" s="98"/>
      <c r="B13" s="451"/>
      <c r="C13" s="452"/>
      <c r="D13" s="424"/>
      <c r="E13" s="426"/>
      <c r="F13" s="426"/>
      <c r="G13" s="425"/>
      <c r="H13" s="140"/>
      <c r="I13" s="140"/>
      <c r="J13" s="140"/>
      <c r="K13" s="137"/>
      <c r="L13" s="102"/>
      <c r="M13" s="103"/>
      <c r="N13" s="104" t="e">
        <f t="shared" si="0"/>
        <v>#DIV/0!</v>
      </c>
      <c r="O13" s="105">
        <f>L13*M13</f>
        <v>0</v>
      </c>
      <c r="P13" s="106"/>
      <c r="Q13" s="105">
        <f>O13*P13</f>
        <v>0</v>
      </c>
      <c r="R13" s="107">
        <f t="shared" si="1"/>
        <v>0</v>
      </c>
      <c r="S13" s="98"/>
      <c r="T13" s="98"/>
      <c r="U13" s="98"/>
      <c r="V13" s="98"/>
    </row>
    <row r="14" spans="1:22" ht="18.600000000000001" customHeight="1" x14ac:dyDescent="0.3">
      <c r="A14" s="98"/>
      <c r="B14" s="394" t="s">
        <v>254</v>
      </c>
      <c r="C14" s="384"/>
      <c r="D14" s="384"/>
      <c r="E14" s="384"/>
      <c r="F14" s="384"/>
      <c r="G14" s="384"/>
      <c r="H14" s="384"/>
      <c r="I14" s="384"/>
      <c r="J14" s="384"/>
      <c r="K14" s="384"/>
      <c r="L14" s="384"/>
      <c r="M14" s="384"/>
      <c r="N14" s="384"/>
      <c r="O14" s="384"/>
      <c r="P14" s="385"/>
      <c r="Q14" s="100">
        <f>SUM(Q11:Q13)</f>
        <v>0</v>
      </c>
      <c r="R14" s="108">
        <f>SUM(R11:R13)</f>
        <v>0</v>
      </c>
      <c r="S14" s="98"/>
      <c r="T14" s="98">
        <f>R14+Q14</f>
        <v>0</v>
      </c>
      <c r="U14" s="98"/>
      <c r="V14" s="98"/>
    </row>
    <row r="15" spans="1:22" ht="15.75" customHeight="1" x14ac:dyDescent="0.3">
      <c r="A15" s="98"/>
      <c r="B15" s="430" t="s">
        <v>51</v>
      </c>
      <c r="C15" s="431"/>
      <c r="D15" s="431"/>
      <c r="E15" s="431"/>
      <c r="F15" s="431"/>
      <c r="G15" s="431"/>
      <c r="H15" s="431"/>
      <c r="I15" s="431"/>
      <c r="J15" s="431"/>
      <c r="K15" s="431"/>
      <c r="L15" s="431"/>
      <c r="M15" s="431"/>
      <c r="N15" s="431"/>
      <c r="O15" s="431"/>
      <c r="P15" s="431"/>
      <c r="Q15" s="431"/>
      <c r="R15" s="432"/>
      <c r="S15" s="98"/>
      <c r="T15" s="98"/>
      <c r="U15" s="98"/>
      <c r="V15" s="98"/>
    </row>
    <row r="16" spans="1:22" ht="66" customHeight="1" x14ac:dyDescent="0.3">
      <c r="A16" s="98"/>
      <c r="B16" s="449" t="s">
        <v>46</v>
      </c>
      <c r="C16" s="462"/>
      <c r="D16" s="442" t="s">
        <v>52</v>
      </c>
      <c r="E16" s="443"/>
      <c r="F16" s="443"/>
      <c r="G16" s="444"/>
      <c r="H16" s="139" t="s">
        <v>115</v>
      </c>
      <c r="I16" s="137" t="s">
        <v>117</v>
      </c>
      <c r="J16" s="137" t="s">
        <v>118</v>
      </c>
      <c r="K16" s="145" t="s">
        <v>116</v>
      </c>
      <c r="L16" s="139" t="s">
        <v>48</v>
      </c>
      <c r="M16" s="139" t="s">
        <v>49</v>
      </c>
      <c r="N16" s="139" t="s">
        <v>1</v>
      </c>
      <c r="O16" s="139" t="s">
        <v>76</v>
      </c>
      <c r="P16" s="139" t="s">
        <v>4</v>
      </c>
      <c r="Q16" s="139" t="s">
        <v>36</v>
      </c>
      <c r="R16" s="139" t="s">
        <v>121</v>
      </c>
      <c r="S16" s="98"/>
      <c r="T16" s="98"/>
      <c r="U16" s="98"/>
      <c r="V16" s="98"/>
    </row>
    <row r="17" spans="1:22" s="13" customFormat="1" ht="60" customHeight="1" x14ac:dyDescent="0.3">
      <c r="A17" s="98"/>
      <c r="B17" s="451"/>
      <c r="C17" s="452"/>
      <c r="D17" s="424"/>
      <c r="E17" s="426"/>
      <c r="F17" s="426"/>
      <c r="G17" s="425"/>
      <c r="H17" s="336"/>
      <c r="I17" s="336"/>
      <c r="J17" s="336"/>
      <c r="K17" s="336"/>
      <c r="L17" s="102"/>
      <c r="M17" s="103"/>
      <c r="N17" s="104" t="e">
        <f t="shared" ref="N17:N23" si="2">L17/$D$7</f>
        <v>#DIV/0!</v>
      </c>
      <c r="O17" s="105">
        <f t="shared" ref="O17:O23" si="3">L17*M17</f>
        <v>0</v>
      </c>
      <c r="P17" s="106"/>
      <c r="Q17" s="109">
        <f t="shared" ref="Q17:Q23" si="4">O17*P17</f>
        <v>0</v>
      </c>
      <c r="R17" s="107">
        <f t="shared" ref="R17:R23" si="5">ROUND(O17,0)</f>
        <v>0</v>
      </c>
      <c r="S17" s="98"/>
      <c r="T17" s="98"/>
      <c r="U17" s="98"/>
      <c r="V17" s="98"/>
    </row>
    <row r="18" spans="1:22" s="13" customFormat="1" ht="60" customHeight="1" x14ac:dyDescent="0.3">
      <c r="A18" s="98"/>
      <c r="B18" s="451"/>
      <c r="C18" s="452"/>
      <c r="D18" s="424"/>
      <c r="E18" s="426"/>
      <c r="F18" s="426"/>
      <c r="G18" s="425"/>
      <c r="H18" s="336"/>
      <c r="I18" s="336"/>
      <c r="J18" s="336"/>
      <c r="K18" s="336"/>
      <c r="L18" s="102"/>
      <c r="M18" s="103"/>
      <c r="N18" s="104" t="e">
        <f t="shared" si="2"/>
        <v>#DIV/0!</v>
      </c>
      <c r="O18" s="105">
        <f t="shared" si="3"/>
        <v>0</v>
      </c>
      <c r="P18" s="106"/>
      <c r="Q18" s="109">
        <f t="shared" si="4"/>
        <v>0</v>
      </c>
      <c r="R18" s="107">
        <f t="shared" si="5"/>
        <v>0</v>
      </c>
      <c r="S18" s="98"/>
      <c r="T18" s="98"/>
      <c r="U18" s="98"/>
      <c r="V18" s="98"/>
    </row>
    <row r="19" spans="1:22" s="13" customFormat="1" ht="60" customHeight="1" x14ac:dyDescent="0.3">
      <c r="A19" s="98"/>
      <c r="B19" s="451"/>
      <c r="C19" s="452"/>
      <c r="D19" s="424"/>
      <c r="E19" s="426"/>
      <c r="F19" s="426"/>
      <c r="G19" s="425"/>
      <c r="H19" s="140"/>
      <c r="I19" s="140"/>
      <c r="J19" s="140"/>
      <c r="K19" s="140"/>
      <c r="L19" s="102"/>
      <c r="M19" s="103"/>
      <c r="N19" s="104" t="e">
        <f t="shared" si="2"/>
        <v>#DIV/0!</v>
      </c>
      <c r="O19" s="105">
        <f t="shared" si="3"/>
        <v>0</v>
      </c>
      <c r="P19" s="106"/>
      <c r="Q19" s="109">
        <f t="shared" si="4"/>
        <v>0</v>
      </c>
      <c r="R19" s="107">
        <f t="shared" si="5"/>
        <v>0</v>
      </c>
      <c r="S19" s="98"/>
      <c r="T19" s="98"/>
      <c r="U19" s="98"/>
      <c r="V19" s="98"/>
    </row>
    <row r="20" spans="1:22" s="13" customFormat="1" ht="60" customHeight="1" x14ac:dyDescent="0.3">
      <c r="A20" s="98"/>
      <c r="B20" s="451"/>
      <c r="C20" s="452"/>
      <c r="D20" s="424"/>
      <c r="E20" s="426"/>
      <c r="F20" s="426"/>
      <c r="G20" s="425"/>
      <c r="H20" s="140"/>
      <c r="I20" s="140"/>
      <c r="J20" s="140"/>
      <c r="K20" s="140"/>
      <c r="L20" s="102"/>
      <c r="M20" s="103"/>
      <c r="N20" s="104" t="e">
        <f t="shared" si="2"/>
        <v>#DIV/0!</v>
      </c>
      <c r="O20" s="105">
        <f t="shared" si="3"/>
        <v>0</v>
      </c>
      <c r="P20" s="106"/>
      <c r="Q20" s="109">
        <f t="shared" si="4"/>
        <v>0</v>
      </c>
      <c r="R20" s="107">
        <f t="shared" si="5"/>
        <v>0</v>
      </c>
      <c r="S20" s="98"/>
      <c r="T20" s="98"/>
      <c r="U20" s="98"/>
      <c r="V20" s="98"/>
    </row>
    <row r="21" spans="1:22" s="13" customFormat="1" ht="60" customHeight="1" x14ac:dyDescent="0.3">
      <c r="A21" s="98"/>
      <c r="B21" s="451"/>
      <c r="C21" s="452"/>
      <c r="D21" s="424"/>
      <c r="E21" s="426"/>
      <c r="F21" s="426"/>
      <c r="G21" s="425"/>
      <c r="H21" s="140"/>
      <c r="I21" s="140"/>
      <c r="J21" s="140"/>
      <c r="K21" s="140"/>
      <c r="L21" s="102"/>
      <c r="M21" s="103"/>
      <c r="N21" s="104" t="e">
        <f t="shared" si="2"/>
        <v>#DIV/0!</v>
      </c>
      <c r="O21" s="105">
        <f t="shared" si="3"/>
        <v>0</v>
      </c>
      <c r="P21" s="106"/>
      <c r="Q21" s="109">
        <f t="shared" si="4"/>
        <v>0</v>
      </c>
      <c r="R21" s="107">
        <f t="shared" si="5"/>
        <v>0</v>
      </c>
      <c r="S21" s="98"/>
      <c r="T21" s="98"/>
      <c r="U21" s="98"/>
      <c r="V21" s="98"/>
    </row>
    <row r="22" spans="1:22" s="13" customFormat="1" ht="60" customHeight="1" x14ac:dyDescent="0.3">
      <c r="A22" s="98"/>
      <c r="B22" s="451"/>
      <c r="C22" s="452"/>
      <c r="D22" s="424"/>
      <c r="E22" s="426"/>
      <c r="F22" s="426"/>
      <c r="G22" s="425"/>
      <c r="H22" s="140"/>
      <c r="I22" s="140"/>
      <c r="J22" s="140"/>
      <c r="K22" s="140"/>
      <c r="L22" s="102"/>
      <c r="M22" s="103"/>
      <c r="N22" s="104" t="e">
        <f t="shared" si="2"/>
        <v>#DIV/0!</v>
      </c>
      <c r="O22" s="105">
        <f t="shared" si="3"/>
        <v>0</v>
      </c>
      <c r="P22" s="106"/>
      <c r="Q22" s="109">
        <f t="shared" si="4"/>
        <v>0</v>
      </c>
      <c r="R22" s="107">
        <f t="shared" si="5"/>
        <v>0</v>
      </c>
      <c r="S22" s="98"/>
      <c r="T22" s="98"/>
      <c r="U22" s="98"/>
      <c r="V22" s="98"/>
    </row>
    <row r="23" spans="1:22" s="13" customFormat="1" ht="60" customHeight="1" x14ac:dyDescent="0.3">
      <c r="A23" s="98"/>
      <c r="B23" s="451"/>
      <c r="C23" s="452"/>
      <c r="D23" s="424"/>
      <c r="E23" s="426"/>
      <c r="F23" s="426"/>
      <c r="G23" s="425"/>
      <c r="H23" s="140"/>
      <c r="I23" s="140"/>
      <c r="J23" s="140"/>
      <c r="K23" s="140"/>
      <c r="L23" s="102"/>
      <c r="M23" s="103"/>
      <c r="N23" s="104" t="e">
        <f t="shared" si="2"/>
        <v>#DIV/0!</v>
      </c>
      <c r="O23" s="105">
        <f t="shared" si="3"/>
        <v>0</v>
      </c>
      <c r="P23" s="106"/>
      <c r="Q23" s="109">
        <f t="shared" si="4"/>
        <v>0</v>
      </c>
      <c r="R23" s="107">
        <f t="shared" si="5"/>
        <v>0</v>
      </c>
      <c r="S23" s="98"/>
      <c r="T23" s="98"/>
      <c r="U23" s="98"/>
      <c r="V23" s="98"/>
    </row>
    <row r="24" spans="1:22" ht="18.600000000000001" customHeight="1" x14ac:dyDescent="0.3">
      <c r="A24" s="98"/>
      <c r="B24" s="394" t="s">
        <v>255</v>
      </c>
      <c r="C24" s="384"/>
      <c r="D24" s="384"/>
      <c r="E24" s="384"/>
      <c r="F24" s="384"/>
      <c r="G24" s="384"/>
      <c r="H24" s="384"/>
      <c r="I24" s="384"/>
      <c r="J24" s="384"/>
      <c r="K24" s="384"/>
      <c r="L24" s="384"/>
      <c r="M24" s="384"/>
      <c r="N24" s="384"/>
      <c r="O24" s="384"/>
      <c r="P24" s="385"/>
      <c r="Q24" s="101">
        <f>SUM(Q17:Q23)</f>
        <v>0</v>
      </c>
      <c r="R24" s="108">
        <f>SUM(R17:R23)</f>
        <v>0</v>
      </c>
      <c r="S24" s="98"/>
      <c r="T24" s="98">
        <f>R24+Q24</f>
        <v>0</v>
      </c>
      <c r="U24" s="98"/>
      <c r="V24" s="98"/>
    </row>
    <row r="25" spans="1:22" ht="15.75" customHeight="1" x14ac:dyDescent="0.3">
      <c r="A25" s="98"/>
      <c r="B25" s="413" t="s">
        <v>53</v>
      </c>
      <c r="C25" s="414"/>
      <c r="D25" s="414"/>
      <c r="E25" s="414"/>
      <c r="F25" s="414"/>
      <c r="G25" s="414"/>
      <c r="H25" s="414"/>
      <c r="I25" s="414"/>
      <c r="J25" s="414"/>
      <c r="K25" s="414"/>
      <c r="L25" s="414"/>
      <c r="M25" s="414"/>
      <c r="N25" s="414"/>
      <c r="O25" s="414"/>
      <c r="P25" s="414"/>
      <c r="Q25" s="414"/>
      <c r="R25" s="412"/>
      <c r="S25" s="98"/>
      <c r="T25" s="98"/>
      <c r="U25" s="98"/>
      <c r="V25" s="98"/>
    </row>
    <row r="26" spans="1:22" ht="49.5" customHeight="1" x14ac:dyDescent="0.3">
      <c r="A26" s="98"/>
      <c r="B26" s="449" t="s">
        <v>46</v>
      </c>
      <c r="C26" s="462"/>
      <c r="D26" s="449" t="s">
        <v>47</v>
      </c>
      <c r="E26" s="450"/>
      <c r="F26" s="450"/>
      <c r="G26" s="450"/>
      <c r="H26" s="449"/>
      <c r="I26" s="450"/>
      <c r="J26" s="450"/>
      <c r="K26" s="462"/>
      <c r="L26" s="139" t="s">
        <v>48</v>
      </c>
      <c r="M26" s="139" t="s">
        <v>49</v>
      </c>
      <c r="N26" s="139" t="s">
        <v>1</v>
      </c>
      <c r="O26" s="139" t="s">
        <v>76</v>
      </c>
      <c r="P26" s="139" t="s">
        <v>4</v>
      </c>
      <c r="Q26" s="139" t="s">
        <v>36</v>
      </c>
      <c r="R26" s="139" t="s">
        <v>50</v>
      </c>
      <c r="S26" s="98"/>
      <c r="T26" s="98"/>
      <c r="U26" s="98"/>
      <c r="V26" s="98"/>
    </row>
    <row r="27" spans="1:22" s="13" customFormat="1" ht="60" customHeight="1" x14ac:dyDescent="0.3">
      <c r="A27" s="98"/>
      <c r="B27" s="424"/>
      <c r="C27" s="425"/>
      <c r="D27" s="424"/>
      <c r="E27" s="426"/>
      <c r="F27" s="426"/>
      <c r="G27" s="425"/>
      <c r="H27" s="388"/>
      <c r="I27" s="389"/>
      <c r="J27" s="389"/>
      <c r="K27" s="390"/>
      <c r="L27" s="111"/>
      <c r="M27" s="112"/>
      <c r="N27" s="104" t="e">
        <f t="shared" ref="N27:N28" si="6">L27/$D$7</f>
        <v>#DIV/0!</v>
      </c>
      <c r="O27" s="105">
        <f t="shared" ref="O27:O28" si="7">L27*M27</f>
        <v>0</v>
      </c>
      <c r="P27" s="113"/>
      <c r="Q27" s="109">
        <f t="shared" ref="Q27:Q28" si="8">O27*P27</f>
        <v>0</v>
      </c>
      <c r="R27" s="107">
        <f t="shared" ref="R27:R28" si="9">ROUND(O27,0)</f>
        <v>0</v>
      </c>
      <c r="S27" s="98"/>
      <c r="T27" s="98"/>
      <c r="U27" s="98"/>
      <c r="V27" s="98"/>
    </row>
    <row r="28" spans="1:22" s="13" customFormat="1" ht="60" customHeight="1" x14ac:dyDescent="0.3">
      <c r="A28" s="98"/>
      <c r="B28" s="424"/>
      <c r="C28" s="425"/>
      <c r="D28" s="424"/>
      <c r="E28" s="426"/>
      <c r="F28" s="426"/>
      <c r="G28" s="425"/>
      <c r="H28" s="388"/>
      <c r="I28" s="389"/>
      <c r="J28" s="389"/>
      <c r="K28" s="390"/>
      <c r="L28" s="111"/>
      <c r="M28" s="112"/>
      <c r="N28" s="104" t="e">
        <f t="shared" si="6"/>
        <v>#DIV/0!</v>
      </c>
      <c r="O28" s="105">
        <f t="shared" si="7"/>
        <v>0</v>
      </c>
      <c r="P28" s="113"/>
      <c r="Q28" s="109">
        <f t="shared" si="8"/>
        <v>0</v>
      </c>
      <c r="R28" s="107">
        <f t="shared" si="9"/>
        <v>0</v>
      </c>
      <c r="S28" s="98"/>
      <c r="T28" s="98"/>
      <c r="U28" s="98"/>
      <c r="V28" s="98"/>
    </row>
    <row r="29" spans="1:22" ht="18.600000000000001" customHeight="1" x14ac:dyDescent="0.3">
      <c r="A29" s="98"/>
      <c r="B29" s="445" t="s">
        <v>86</v>
      </c>
      <c r="C29" s="446"/>
      <c r="D29" s="446"/>
      <c r="E29" s="446"/>
      <c r="F29" s="446"/>
      <c r="G29" s="446"/>
      <c r="H29" s="446"/>
      <c r="I29" s="446"/>
      <c r="J29" s="446"/>
      <c r="K29" s="446"/>
      <c r="L29" s="446"/>
      <c r="M29" s="446"/>
      <c r="N29" s="446"/>
      <c r="O29" s="446"/>
      <c r="P29" s="447"/>
      <c r="Q29" s="110">
        <f>SUM(Q27:Q28)</f>
        <v>0</v>
      </c>
      <c r="R29" s="114">
        <f>SUM(R27:R28)</f>
        <v>0</v>
      </c>
      <c r="S29" s="98"/>
      <c r="T29" s="98">
        <f>R29+Q29</f>
        <v>0</v>
      </c>
      <c r="U29" s="98"/>
      <c r="V29" s="98"/>
    </row>
    <row r="30" spans="1:22" ht="15.75" customHeight="1" x14ac:dyDescent="0.3">
      <c r="A30" s="98"/>
      <c r="B30" s="413" t="s">
        <v>68</v>
      </c>
      <c r="C30" s="414"/>
      <c r="D30" s="414"/>
      <c r="E30" s="414"/>
      <c r="F30" s="414"/>
      <c r="G30" s="414"/>
      <c r="H30" s="414"/>
      <c r="I30" s="414"/>
      <c r="J30" s="414"/>
      <c r="K30" s="414"/>
      <c r="L30" s="414"/>
      <c r="M30" s="414"/>
      <c r="N30" s="414"/>
      <c r="O30" s="414"/>
      <c r="P30" s="414"/>
      <c r="Q30" s="414"/>
      <c r="R30" s="412"/>
      <c r="S30" s="98"/>
      <c r="T30" s="98"/>
      <c r="U30" s="98"/>
      <c r="V30" s="98"/>
    </row>
    <row r="31" spans="1:22" ht="15.95" customHeight="1" x14ac:dyDescent="0.3">
      <c r="A31" s="98"/>
      <c r="B31" s="448" t="s">
        <v>451</v>
      </c>
      <c r="C31" s="448"/>
      <c r="D31" s="449" t="s">
        <v>77</v>
      </c>
      <c r="E31" s="450"/>
      <c r="F31" s="450"/>
      <c r="G31" s="450"/>
      <c r="H31" s="450"/>
      <c r="I31" s="450"/>
      <c r="J31" s="450"/>
      <c r="K31" s="450"/>
      <c r="L31" s="450"/>
      <c r="M31" s="450"/>
      <c r="N31" s="450"/>
      <c r="O31" s="450"/>
      <c r="P31" s="450"/>
      <c r="Q31" s="137"/>
      <c r="R31" s="139" t="s">
        <v>50</v>
      </c>
      <c r="S31" s="98"/>
      <c r="T31" s="98"/>
      <c r="U31" s="98"/>
      <c r="V31" s="98"/>
    </row>
    <row r="32" spans="1:22" s="13" customFormat="1" ht="30" customHeight="1" x14ac:dyDescent="0.3">
      <c r="A32" s="98"/>
      <c r="B32" s="453"/>
      <c r="C32" s="453"/>
      <c r="D32" s="424"/>
      <c r="E32" s="426"/>
      <c r="F32" s="426"/>
      <c r="G32" s="426"/>
      <c r="H32" s="426"/>
      <c r="I32" s="426"/>
      <c r="J32" s="426"/>
      <c r="K32" s="426"/>
      <c r="L32" s="426"/>
      <c r="M32" s="426"/>
      <c r="N32" s="426"/>
      <c r="O32" s="426"/>
      <c r="P32" s="426"/>
      <c r="Q32" s="136"/>
      <c r="R32" s="117"/>
      <c r="S32" s="98"/>
      <c r="T32" s="98"/>
      <c r="U32" s="98"/>
      <c r="V32" s="98"/>
    </row>
    <row r="33" spans="1:22" s="13" customFormat="1" ht="30" customHeight="1" x14ac:dyDescent="0.3">
      <c r="A33" s="98"/>
      <c r="B33" s="453"/>
      <c r="C33" s="453"/>
      <c r="D33" s="424"/>
      <c r="E33" s="426"/>
      <c r="F33" s="426"/>
      <c r="G33" s="426"/>
      <c r="H33" s="426"/>
      <c r="I33" s="426"/>
      <c r="J33" s="426"/>
      <c r="K33" s="426"/>
      <c r="L33" s="426"/>
      <c r="M33" s="426"/>
      <c r="N33" s="426"/>
      <c r="O33" s="426"/>
      <c r="P33" s="426"/>
      <c r="Q33" s="136"/>
      <c r="R33" s="117"/>
      <c r="S33" s="98"/>
      <c r="T33" s="98"/>
      <c r="U33" s="98"/>
      <c r="V33" s="98"/>
    </row>
    <row r="34" spans="1:22" ht="18.600000000000001" customHeight="1" x14ac:dyDescent="0.3">
      <c r="A34" s="98"/>
      <c r="B34" s="445" t="s">
        <v>56</v>
      </c>
      <c r="C34" s="446"/>
      <c r="D34" s="446"/>
      <c r="E34" s="446"/>
      <c r="F34" s="446"/>
      <c r="G34" s="446"/>
      <c r="H34" s="446"/>
      <c r="I34" s="446"/>
      <c r="J34" s="446"/>
      <c r="K34" s="446"/>
      <c r="L34" s="446"/>
      <c r="M34" s="446"/>
      <c r="N34" s="446"/>
      <c r="O34" s="446"/>
      <c r="P34" s="446"/>
      <c r="Q34" s="447"/>
      <c r="R34" s="114">
        <f>R32+R33</f>
        <v>0</v>
      </c>
      <c r="S34" s="98"/>
      <c r="T34" s="98"/>
      <c r="U34" s="98"/>
      <c r="V34" s="98"/>
    </row>
    <row r="35" spans="1:22" ht="15.75" customHeight="1" x14ac:dyDescent="0.3">
      <c r="A35" s="98"/>
      <c r="B35" s="413" t="s">
        <v>69</v>
      </c>
      <c r="C35" s="414"/>
      <c r="D35" s="414"/>
      <c r="E35" s="414"/>
      <c r="F35" s="414"/>
      <c r="G35" s="414"/>
      <c r="H35" s="414"/>
      <c r="I35" s="414"/>
      <c r="J35" s="414"/>
      <c r="K35" s="414"/>
      <c r="L35" s="414"/>
      <c r="M35" s="414"/>
      <c r="N35" s="414"/>
      <c r="O35" s="414"/>
      <c r="P35" s="414"/>
      <c r="Q35" s="414"/>
      <c r="R35" s="412"/>
      <c r="S35" s="98"/>
      <c r="T35" s="98"/>
      <c r="U35" s="98"/>
      <c r="V35" s="98"/>
    </row>
    <row r="36" spans="1:22" ht="16.5" customHeight="1" x14ac:dyDescent="0.3">
      <c r="A36" s="98"/>
      <c r="B36" s="442"/>
      <c r="C36" s="443"/>
      <c r="D36" s="443" t="s">
        <v>54</v>
      </c>
      <c r="E36" s="443"/>
      <c r="F36" s="443"/>
      <c r="G36" s="443"/>
      <c r="H36" s="443"/>
      <c r="I36" s="443"/>
      <c r="J36" s="443"/>
      <c r="K36" s="443"/>
      <c r="L36" s="443"/>
      <c r="M36" s="443"/>
      <c r="N36" s="443"/>
      <c r="O36" s="443"/>
      <c r="P36" s="443"/>
      <c r="Q36" s="444"/>
      <c r="R36" s="139" t="s">
        <v>55</v>
      </c>
      <c r="S36" s="98"/>
      <c r="T36" s="98"/>
      <c r="U36" s="98"/>
      <c r="V36" s="98"/>
    </row>
    <row r="37" spans="1:22" s="13" customFormat="1" ht="30" customHeight="1" x14ac:dyDescent="0.3">
      <c r="A37" s="98"/>
      <c r="B37" s="435" t="s">
        <v>79</v>
      </c>
      <c r="C37" s="435"/>
      <c r="D37" s="436"/>
      <c r="E37" s="436"/>
      <c r="F37" s="436"/>
      <c r="G37" s="436"/>
      <c r="H37" s="436"/>
      <c r="I37" s="436"/>
      <c r="J37" s="436"/>
      <c r="K37" s="436"/>
      <c r="L37" s="436"/>
      <c r="M37" s="436"/>
      <c r="N37" s="436"/>
      <c r="O37" s="436"/>
      <c r="P37" s="436"/>
      <c r="Q37" s="436"/>
      <c r="R37" s="118">
        <f>Q14</f>
        <v>0</v>
      </c>
      <c r="S37" s="98"/>
      <c r="T37" s="98"/>
      <c r="U37" s="98"/>
      <c r="V37" s="98"/>
    </row>
    <row r="38" spans="1:22" s="13" customFormat="1" ht="30" customHeight="1" x14ac:dyDescent="0.3">
      <c r="A38" s="98"/>
      <c r="B38" s="435" t="s">
        <v>80</v>
      </c>
      <c r="C38" s="435"/>
      <c r="D38" s="436"/>
      <c r="E38" s="436"/>
      <c r="F38" s="436"/>
      <c r="G38" s="436"/>
      <c r="H38" s="436"/>
      <c r="I38" s="436"/>
      <c r="J38" s="436"/>
      <c r="K38" s="436"/>
      <c r="L38" s="436"/>
      <c r="M38" s="436"/>
      <c r="N38" s="436"/>
      <c r="O38" s="436"/>
      <c r="P38" s="436"/>
      <c r="Q38" s="436"/>
      <c r="R38" s="118">
        <f>ROUND(Q24,0)</f>
        <v>0</v>
      </c>
      <c r="S38" s="98"/>
      <c r="T38" s="98"/>
      <c r="U38" s="98"/>
      <c r="V38" s="98"/>
    </row>
    <row r="39" spans="1:22" s="13" customFormat="1" ht="30" customHeight="1" x14ac:dyDescent="0.3">
      <c r="A39" s="98"/>
      <c r="B39" s="435" t="s">
        <v>81</v>
      </c>
      <c r="C39" s="435"/>
      <c r="D39" s="436"/>
      <c r="E39" s="436"/>
      <c r="F39" s="436"/>
      <c r="G39" s="436"/>
      <c r="H39" s="436"/>
      <c r="I39" s="436"/>
      <c r="J39" s="436"/>
      <c r="K39" s="436"/>
      <c r="L39" s="436"/>
      <c r="M39" s="436"/>
      <c r="N39" s="436"/>
      <c r="O39" s="436"/>
      <c r="P39" s="436"/>
      <c r="Q39" s="436"/>
      <c r="R39" s="118">
        <f>ROUND(Q29,0)</f>
        <v>0</v>
      </c>
      <c r="S39" s="98"/>
      <c r="T39" s="98"/>
      <c r="U39" s="98"/>
      <c r="V39" s="98"/>
    </row>
    <row r="40" spans="1:22" ht="18.600000000000001" customHeight="1" x14ac:dyDescent="0.3">
      <c r="A40" s="98"/>
      <c r="B40" s="394" t="s">
        <v>60</v>
      </c>
      <c r="C40" s="384"/>
      <c r="D40" s="384"/>
      <c r="E40" s="384"/>
      <c r="F40" s="384"/>
      <c r="G40" s="384"/>
      <c r="H40" s="384"/>
      <c r="I40" s="384"/>
      <c r="J40" s="384"/>
      <c r="K40" s="384"/>
      <c r="L40" s="384"/>
      <c r="M40" s="384"/>
      <c r="N40" s="384"/>
      <c r="O40" s="384"/>
      <c r="P40" s="384"/>
      <c r="Q40" s="385"/>
      <c r="R40" s="119">
        <f>SUM(R37:R39)</f>
        <v>0</v>
      </c>
      <c r="S40" s="98"/>
      <c r="T40" s="98"/>
      <c r="U40" s="98"/>
      <c r="V40" s="98"/>
    </row>
    <row r="41" spans="1:22" ht="15.75" customHeight="1" x14ac:dyDescent="0.3">
      <c r="A41" s="98"/>
      <c r="B41" s="430" t="s">
        <v>70</v>
      </c>
      <c r="C41" s="431"/>
      <c r="D41" s="431"/>
      <c r="E41" s="431"/>
      <c r="F41" s="431"/>
      <c r="G41" s="431"/>
      <c r="H41" s="431"/>
      <c r="I41" s="431"/>
      <c r="J41" s="431"/>
      <c r="K41" s="431"/>
      <c r="L41" s="431"/>
      <c r="M41" s="431"/>
      <c r="N41" s="431"/>
      <c r="O41" s="431"/>
      <c r="P41" s="431"/>
      <c r="Q41" s="431"/>
      <c r="R41" s="432"/>
      <c r="S41" s="98"/>
      <c r="T41" s="98"/>
      <c r="U41" s="98"/>
      <c r="V41" s="98"/>
    </row>
    <row r="42" spans="1:22" ht="49.5" customHeight="1" x14ac:dyDescent="0.3">
      <c r="A42" s="98"/>
      <c r="B42" s="437" t="s">
        <v>263</v>
      </c>
      <c r="C42" s="438"/>
      <c r="D42" s="439" t="s">
        <v>264</v>
      </c>
      <c r="E42" s="440"/>
      <c r="F42" s="440" t="s">
        <v>122</v>
      </c>
      <c r="G42" s="440"/>
      <c r="H42" s="440"/>
      <c r="I42" s="440"/>
      <c r="J42" s="440"/>
      <c r="K42" s="440"/>
      <c r="L42" s="440"/>
      <c r="M42" s="441"/>
      <c r="N42" s="143" t="s">
        <v>58</v>
      </c>
      <c r="O42" s="144"/>
      <c r="P42" s="120" t="s">
        <v>59</v>
      </c>
      <c r="Q42" s="121"/>
      <c r="R42" s="99" t="s">
        <v>50</v>
      </c>
      <c r="S42" s="98"/>
      <c r="T42" s="98"/>
      <c r="U42" s="98"/>
      <c r="V42" s="98"/>
    </row>
    <row r="43" spans="1:22" ht="39.950000000000003" customHeight="1" x14ac:dyDescent="0.3">
      <c r="A43" s="98"/>
      <c r="B43" s="433"/>
      <c r="C43" s="433"/>
      <c r="D43" s="434"/>
      <c r="E43" s="434"/>
      <c r="F43" s="434"/>
      <c r="G43" s="434"/>
      <c r="H43" s="434"/>
      <c r="I43" s="434"/>
      <c r="J43" s="434"/>
      <c r="K43" s="434"/>
      <c r="L43" s="434"/>
      <c r="M43" s="434"/>
      <c r="N43" s="141"/>
      <c r="O43" s="142"/>
      <c r="P43" s="162"/>
      <c r="Q43" s="115"/>
      <c r="R43" s="122">
        <f>ROUND(N43*P43,0)</f>
        <v>0</v>
      </c>
      <c r="S43" s="98"/>
      <c r="T43" s="156">
        <f>IF(B43="Sub Grantee",R43,0)</f>
        <v>0</v>
      </c>
      <c r="U43" s="156">
        <f>IF(B43="Sub Grantee",D43,0)</f>
        <v>0</v>
      </c>
      <c r="V43" s="98"/>
    </row>
    <row r="44" spans="1:22" ht="39.950000000000003" customHeight="1" x14ac:dyDescent="0.3">
      <c r="A44" s="98"/>
      <c r="B44" s="433"/>
      <c r="C44" s="433"/>
      <c r="D44" s="434"/>
      <c r="E44" s="434"/>
      <c r="F44" s="434"/>
      <c r="G44" s="434"/>
      <c r="H44" s="434"/>
      <c r="I44" s="434"/>
      <c r="J44" s="434"/>
      <c r="K44" s="434"/>
      <c r="L44" s="434"/>
      <c r="M44" s="434"/>
      <c r="N44" s="141"/>
      <c r="O44" s="142"/>
      <c r="P44" s="162"/>
      <c r="Q44" s="115"/>
      <c r="R44" s="122">
        <f t="shared" ref="R44:R46" si="10">ROUND(N44*P44,0)</f>
        <v>0</v>
      </c>
      <c r="S44" s="98"/>
      <c r="T44" s="156">
        <f t="shared" ref="T44:T46" si="11">IF(B44="Sub Grantee",R44,0)</f>
        <v>0</v>
      </c>
      <c r="U44" s="156">
        <f t="shared" ref="U44:U46" si="12">IF(B44="Sub Grantee",D44,0)</f>
        <v>0</v>
      </c>
      <c r="V44" s="98"/>
    </row>
    <row r="45" spans="1:22" ht="39.950000000000003" customHeight="1" x14ac:dyDescent="0.3">
      <c r="A45" s="98"/>
      <c r="B45" s="433"/>
      <c r="C45" s="433"/>
      <c r="D45" s="434"/>
      <c r="E45" s="434"/>
      <c r="F45" s="434"/>
      <c r="G45" s="434"/>
      <c r="H45" s="434"/>
      <c r="I45" s="434"/>
      <c r="J45" s="434"/>
      <c r="K45" s="434"/>
      <c r="L45" s="434"/>
      <c r="M45" s="434"/>
      <c r="N45" s="141"/>
      <c r="O45" s="142"/>
      <c r="P45" s="162"/>
      <c r="Q45" s="115"/>
      <c r="R45" s="122">
        <f t="shared" si="10"/>
        <v>0</v>
      </c>
      <c r="S45" s="98"/>
      <c r="T45" s="156">
        <f t="shared" si="11"/>
        <v>0</v>
      </c>
      <c r="U45" s="156">
        <f t="shared" si="12"/>
        <v>0</v>
      </c>
      <c r="V45" s="98"/>
    </row>
    <row r="46" spans="1:22"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0"/>
        <v>0</v>
      </c>
      <c r="S46" s="98"/>
      <c r="T46" s="156">
        <f t="shared" si="11"/>
        <v>0</v>
      </c>
      <c r="U46" s="156">
        <f t="shared" si="12"/>
        <v>0</v>
      </c>
      <c r="V46" s="98"/>
    </row>
    <row r="47" spans="1:22" ht="18.600000000000001" customHeight="1" x14ac:dyDescent="0.3">
      <c r="A47" s="98"/>
      <c r="B47" s="427" t="s">
        <v>62</v>
      </c>
      <c r="C47" s="428"/>
      <c r="D47" s="428"/>
      <c r="E47" s="428"/>
      <c r="F47" s="428"/>
      <c r="G47" s="428"/>
      <c r="H47" s="428"/>
      <c r="I47" s="428"/>
      <c r="J47" s="428"/>
      <c r="K47" s="428"/>
      <c r="L47" s="428"/>
      <c r="M47" s="428"/>
      <c r="N47" s="428"/>
      <c r="O47" s="428"/>
      <c r="P47" s="428"/>
      <c r="Q47" s="429"/>
      <c r="R47" s="122">
        <f>SUM(R43:R46)</f>
        <v>0</v>
      </c>
      <c r="S47" s="98"/>
      <c r="T47" s="156">
        <f>SUM(T43:T46)</f>
        <v>0</v>
      </c>
      <c r="U47" s="98"/>
      <c r="V47" s="98"/>
    </row>
    <row r="48" spans="1:22" ht="15.75" customHeight="1" x14ac:dyDescent="0.3">
      <c r="A48" s="98"/>
      <c r="B48" s="430" t="s">
        <v>71</v>
      </c>
      <c r="C48" s="431"/>
      <c r="D48" s="431"/>
      <c r="E48" s="431"/>
      <c r="F48" s="431"/>
      <c r="G48" s="431"/>
      <c r="H48" s="431"/>
      <c r="I48" s="431"/>
      <c r="J48" s="431"/>
      <c r="K48" s="431"/>
      <c r="L48" s="431"/>
      <c r="M48" s="431"/>
      <c r="N48" s="431"/>
      <c r="O48" s="431"/>
      <c r="P48" s="431"/>
      <c r="Q48" s="431"/>
      <c r="R48" s="432"/>
      <c r="S48" s="98"/>
      <c r="T48" s="98"/>
      <c r="U48" s="98"/>
      <c r="V48" s="98"/>
    </row>
    <row r="49" spans="1:22" ht="49.5" customHeight="1" x14ac:dyDescent="0.3">
      <c r="A49" s="98"/>
      <c r="B49" s="388" t="s">
        <v>57</v>
      </c>
      <c r="C49" s="390"/>
      <c r="D49" s="388" t="s">
        <v>61</v>
      </c>
      <c r="E49" s="389"/>
      <c r="F49" s="389"/>
      <c r="G49" s="389"/>
      <c r="H49" s="389"/>
      <c r="I49" s="389"/>
      <c r="J49" s="389"/>
      <c r="K49" s="389"/>
      <c r="L49" s="389"/>
      <c r="M49" s="389"/>
      <c r="N49" s="389"/>
      <c r="O49" s="389"/>
      <c r="P49" s="389"/>
      <c r="Q49" s="390"/>
      <c r="R49" s="139" t="s">
        <v>50</v>
      </c>
      <c r="S49" s="98"/>
      <c r="T49" s="98"/>
      <c r="U49" s="98"/>
      <c r="V49" s="98"/>
    </row>
    <row r="50" spans="1:22" ht="50.1" customHeight="1" x14ac:dyDescent="0.3">
      <c r="A50" s="98"/>
      <c r="B50" s="424"/>
      <c r="C50" s="425"/>
      <c r="D50" s="424"/>
      <c r="E50" s="426"/>
      <c r="F50" s="426"/>
      <c r="G50" s="426"/>
      <c r="H50" s="426"/>
      <c r="I50" s="426"/>
      <c r="J50" s="426"/>
      <c r="K50" s="426"/>
      <c r="L50" s="426"/>
      <c r="M50" s="426"/>
      <c r="N50" s="426"/>
      <c r="O50" s="426"/>
      <c r="P50" s="426"/>
      <c r="Q50" s="425"/>
      <c r="R50" s="123"/>
      <c r="S50" s="98"/>
      <c r="T50" s="98"/>
      <c r="U50" s="98"/>
      <c r="V50" s="98"/>
    </row>
    <row r="51" spans="1:22"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98"/>
    </row>
    <row r="52" spans="1:22"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98"/>
    </row>
    <row r="53" spans="1:22" ht="18" customHeight="1" x14ac:dyDescent="0.3">
      <c r="A53" s="98"/>
      <c r="B53" s="394" t="s">
        <v>64</v>
      </c>
      <c r="C53" s="384"/>
      <c r="D53" s="384"/>
      <c r="E53" s="384"/>
      <c r="F53" s="384"/>
      <c r="G53" s="384"/>
      <c r="H53" s="384"/>
      <c r="I53" s="384"/>
      <c r="J53" s="384"/>
      <c r="K53" s="384"/>
      <c r="L53" s="384"/>
      <c r="M53" s="384"/>
      <c r="N53" s="384"/>
      <c r="O53" s="384"/>
      <c r="P53" s="384"/>
      <c r="Q53" s="385"/>
      <c r="R53" s="108">
        <f>SUM(R50:R52)</f>
        <v>0</v>
      </c>
      <c r="S53" s="98"/>
      <c r="T53" s="98"/>
      <c r="U53" s="98"/>
      <c r="V53" s="98"/>
    </row>
    <row r="54" spans="1:22" ht="15.75" customHeight="1" x14ac:dyDescent="0.3">
      <c r="A54" s="98"/>
      <c r="B54" s="413" t="s">
        <v>72</v>
      </c>
      <c r="C54" s="414"/>
      <c r="D54" s="414"/>
      <c r="E54" s="414"/>
      <c r="F54" s="414"/>
      <c r="G54" s="414"/>
      <c r="H54" s="414"/>
      <c r="I54" s="414"/>
      <c r="J54" s="414"/>
      <c r="K54" s="414"/>
      <c r="L54" s="414"/>
      <c r="M54" s="414"/>
      <c r="N54" s="414"/>
      <c r="O54" s="414"/>
      <c r="P54" s="414"/>
      <c r="Q54" s="414"/>
      <c r="R54" s="412"/>
      <c r="S54" s="98"/>
      <c r="T54" s="98"/>
      <c r="U54" s="98"/>
      <c r="V54" s="98"/>
    </row>
    <row r="55" spans="1:22" s="13" customFormat="1" ht="33.75" customHeight="1" x14ac:dyDescent="0.3">
      <c r="A55" s="98"/>
      <c r="B55" s="420" t="s">
        <v>267</v>
      </c>
      <c r="C55" s="420"/>
      <c r="D55" s="420" t="s">
        <v>265</v>
      </c>
      <c r="E55" s="420"/>
      <c r="F55" s="421" t="s">
        <v>266</v>
      </c>
      <c r="G55" s="422"/>
      <c r="H55" s="422"/>
      <c r="I55" s="422"/>
      <c r="J55" s="422"/>
      <c r="K55" s="422"/>
      <c r="L55" s="422"/>
      <c r="M55" s="423"/>
      <c r="N55" s="157" t="s">
        <v>63</v>
      </c>
      <c r="O55" s="124"/>
      <c r="P55" s="157" t="s">
        <v>142</v>
      </c>
      <c r="Q55" s="157" t="s">
        <v>59</v>
      </c>
      <c r="R55" s="158" t="s">
        <v>55</v>
      </c>
      <c r="S55" s="98"/>
      <c r="T55" s="98"/>
      <c r="U55" s="98"/>
      <c r="V55" s="98"/>
    </row>
    <row r="56" spans="1:22" s="13" customFormat="1" ht="33.75" customHeight="1" x14ac:dyDescent="0.3">
      <c r="A56" s="98"/>
      <c r="B56" s="419"/>
      <c r="C56" s="419"/>
      <c r="D56" s="419"/>
      <c r="E56" s="419"/>
      <c r="F56" s="419"/>
      <c r="G56" s="419"/>
      <c r="H56" s="419"/>
      <c r="I56" s="419"/>
      <c r="J56" s="419"/>
      <c r="K56" s="419"/>
      <c r="L56" s="419"/>
      <c r="M56" s="419"/>
      <c r="N56" s="235"/>
      <c r="O56" s="241"/>
      <c r="P56" s="234"/>
      <c r="Q56" s="159"/>
      <c r="R56" s="122">
        <f>ROUND(N56*P56,0)</f>
        <v>0</v>
      </c>
      <c r="S56" s="98"/>
      <c r="T56" s="156">
        <f>IF(B56="Yes",R56,0)</f>
        <v>0</v>
      </c>
      <c r="U56" s="98"/>
      <c r="V56" s="98"/>
    </row>
    <row r="57" spans="1:22" s="13" customFormat="1" ht="33.75" customHeight="1" x14ac:dyDescent="0.3">
      <c r="A57" s="98"/>
      <c r="B57" s="419"/>
      <c r="C57" s="419"/>
      <c r="D57" s="419"/>
      <c r="E57" s="419"/>
      <c r="F57" s="419"/>
      <c r="G57" s="419"/>
      <c r="H57" s="419"/>
      <c r="I57" s="419"/>
      <c r="J57" s="419"/>
      <c r="K57" s="419"/>
      <c r="L57" s="419"/>
      <c r="M57" s="419"/>
      <c r="N57" s="236"/>
      <c r="O57" s="241"/>
      <c r="P57" s="233"/>
      <c r="Q57" s="159"/>
      <c r="R57" s="122">
        <f t="shared" ref="R57:R58" si="13">ROUND(N57*P57,0)</f>
        <v>0</v>
      </c>
      <c r="S57" s="98"/>
      <c r="T57" s="156">
        <f t="shared" ref="T57:T58" si="14">IF(B57="Yes",R57,0)</f>
        <v>0</v>
      </c>
      <c r="U57" s="98"/>
      <c r="V57" s="98"/>
    </row>
    <row r="58" spans="1:22" s="13" customFormat="1" ht="33.75" customHeight="1" x14ac:dyDescent="0.3">
      <c r="A58" s="98"/>
      <c r="B58" s="419"/>
      <c r="C58" s="419"/>
      <c r="D58" s="419"/>
      <c r="E58" s="419"/>
      <c r="F58" s="419"/>
      <c r="G58" s="419"/>
      <c r="H58" s="419"/>
      <c r="I58" s="419"/>
      <c r="J58" s="419"/>
      <c r="K58" s="419"/>
      <c r="L58" s="419"/>
      <c r="M58" s="419"/>
      <c r="N58" s="236"/>
      <c r="O58" s="241"/>
      <c r="P58" s="234"/>
      <c r="Q58" s="159"/>
      <c r="R58" s="122">
        <f t="shared" si="13"/>
        <v>0</v>
      </c>
      <c r="S58" s="98"/>
      <c r="T58" s="156">
        <f t="shared" si="14"/>
        <v>0</v>
      </c>
      <c r="U58" s="98"/>
      <c r="V58" s="98"/>
    </row>
    <row r="59" spans="1:22" ht="18" customHeight="1" x14ac:dyDescent="0.3">
      <c r="A59" s="98"/>
      <c r="B59" s="394" t="s">
        <v>66</v>
      </c>
      <c r="C59" s="384"/>
      <c r="D59" s="384"/>
      <c r="E59" s="384"/>
      <c r="F59" s="384"/>
      <c r="G59" s="384"/>
      <c r="H59" s="384"/>
      <c r="I59" s="384"/>
      <c r="J59" s="384"/>
      <c r="K59" s="384"/>
      <c r="L59" s="384"/>
      <c r="M59" s="384"/>
      <c r="N59" s="384"/>
      <c r="O59" s="384"/>
      <c r="P59" s="385"/>
      <c r="Q59" s="116"/>
      <c r="R59" s="108">
        <f>SUM(R56:R58)</f>
        <v>0</v>
      </c>
      <c r="S59" s="98"/>
      <c r="T59" s="135">
        <f>SUM(T56:T58)</f>
        <v>0</v>
      </c>
      <c r="U59" s="98"/>
      <c r="V59" s="98"/>
    </row>
    <row r="60" spans="1:22" ht="15.75" customHeight="1" x14ac:dyDescent="0.3">
      <c r="A60" s="98"/>
      <c r="B60" s="413" t="s">
        <v>73</v>
      </c>
      <c r="C60" s="414"/>
      <c r="D60" s="414"/>
      <c r="E60" s="414"/>
      <c r="F60" s="414"/>
      <c r="G60" s="414"/>
      <c r="H60" s="414"/>
      <c r="I60" s="414"/>
      <c r="J60" s="414"/>
      <c r="K60" s="414"/>
      <c r="L60" s="414"/>
      <c r="M60" s="414"/>
      <c r="N60" s="414"/>
      <c r="O60" s="414"/>
      <c r="P60" s="414"/>
      <c r="Q60" s="414"/>
      <c r="R60" s="412"/>
      <c r="S60" s="98"/>
      <c r="T60" s="98"/>
      <c r="U60" s="98"/>
      <c r="V60" s="98"/>
    </row>
    <row r="61" spans="1:22" ht="27.75" customHeight="1" x14ac:dyDescent="0.3">
      <c r="A61" s="98"/>
      <c r="B61" s="415" t="s">
        <v>82</v>
      </c>
      <c r="C61" s="415"/>
      <c r="D61" s="416" t="s">
        <v>65</v>
      </c>
      <c r="E61" s="417"/>
      <c r="F61" s="417"/>
      <c r="G61" s="417"/>
      <c r="H61" s="417"/>
      <c r="I61" s="417"/>
      <c r="J61" s="417"/>
      <c r="K61" s="417"/>
      <c r="L61" s="417"/>
      <c r="M61" s="417"/>
      <c r="N61" s="417"/>
      <c r="O61" s="417"/>
      <c r="P61" s="417"/>
      <c r="Q61" s="418"/>
      <c r="R61" s="139" t="s">
        <v>50</v>
      </c>
      <c r="S61" s="98"/>
      <c r="T61" s="98"/>
      <c r="U61" s="98"/>
      <c r="V61" s="98"/>
    </row>
    <row r="62" spans="1:22" ht="39.950000000000003" customHeight="1" x14ac:dyDescent="0.3">
      <c r="A62" s="98"/>
      <c r="B62" s="409"/>
      <c r="C62" s="410"/>
      <c r="D62" s="409"/>
      <c r="E62" s="411"/>
      <c r="F62" s="411"/>
      <c r="G62" s="411"/>
      <c r="H62" s="411"/>
      <c r="I62" s="411"/>
      <c r="J62" s="411"/>
      <c r="K62" s="411"/>
      <c r="L62" s="411"/>
      <c r="M62" s="411"/>
      <c r="N62" s="411"/>
      <c r="O62" s="411"/>
      <c r="P62" s="411"/>
      <c r="Q62" s="410"/>
      <c r="R62" s="123"/>
      <c r="S62" s="98"/>
      <c r="T62" s="98"/>
      <c r="U62" s="98"/>
      <c r="V62" s="98"/>
    </row>
    <row r="63" spans="1:22"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98"/>
    </row>
    <row r="64" spans="1:22"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98"/>
    </row>
    <row r="65" spans="1:23" ht="18" customHeight="1" x14ac:dyDescent="0.3">
      <c r="A65" s="98"/>
      <c r="B65" s="394" t="s">
        <v>83</v>
      </c>
      <c r="C65" s="384"/>
      <c r="D65" s="384"/>
      <c r="E65" s="384"/>
      <c r="F65" s="384"/>
      <c r="G65" s="384"/>
      <c r="H65" s="384"/>
      <c r="I65" s="384"/>
      <c r="J65" s="384"/>
      <c r="K65" s="384"/>
      <c r="L65" s="384"/>
      <c r="M65" s="384"/>
      <c r="N65" s="384"/>
      <c r="O65" s="384"/>
      <c r="P65" s="385"/>
      <c r="Q65" s="116"/>
      <c r="R65" s="108">
        <f>SUM(R62:R64)</f>
        <v>0</v>
      </c>
      <c r="S65" s="98"/>
      <c r="T65" s="135">
        <f>SUM(T62:T64)</f>
        <v>0</v>
      </c>
      <c r="U65" s="98"/>
      <c r="V65" s="98"/>
    </row>
    <row r="66" spans="1:23" ht="15.75" customHeight="1" x14ac:dyDescent="0.3">
      <c r="A66" s="98"/>
      <c r="B66" s="386" t="s">
        <v>74</v>
      </c>
      <c r="C66" s="387"/>
      <c r="D66" s="387"/>
      <c r="E66" s="387"/>
      <c r="F66" s="387"/>
      <c r="G66" s="387"/>
      <c r="H66" s="387"/>
      <c r="I66" s="387"/>
      <c r="J66" s="387"/>
      <c r="K66" s="387"/>
      <c r="L66" s="387"/>
      <c r="M66" s="387"/>
      <c r="N66" s="387"/>
      <c r="O66" s="387"/>
      <c r="P66" s="387"/>
      <c r="Q66" s="387"/>
      <c r="R66" s="412"/>
      <c r="S66" s="98"/>
      <c r="T66" s="98"/>
      <c r="U66" s="98"/>
      <c r="V66" s="98"/>
      <c r="W66" s="98"/>
    </row>
    <row r="67" spans="1:23" ht="15.75" customHeight="1" x14ac:dyDescent="0.3">
      <c r="A67" s="98"/>
      <c r="B67" s="337"/>
      <c r="C67" s="338"/>
      <c r="D67" s="338"/>
      <c r="E67" s="338"/>
      <c r="F67" s="338"/>
      <c r="G67" s="338"/>
      <c r="H67" s="338"/>
      <c r="I67" s="338"/>
      <c r="J67" s="338"/>
      <c r="K67" s="338"/>
      <c r="L67" s="338"/>
      <c r="M67" s="338"/>
      <c r="N67" s="338"/>
      <c r="O67" s="338"/>
      <c r="P67" s="338"/>
      <c r="Q67" s="338"/>
      <c r="R67" s="312"/>
      <c r="S67" s="98"/>
      <c r="T67" s="98"/>
      <c r="U67" s="98"/>
      <c r="V67" s="98"/>
      <c r="W67" s="98"/>
    </row>
    <row r="68" spans="1:23" ht="15.75" customHeight="1" x14ac:dyDescent="0.3">
      <c r="A68" s="98"/>
      <c r="B68" s="339"/>
      <c r="C68" s="407" t="s">
        <v>416</v>
      </c>
      <c r="D68" s="407"/>
      <c r="E68" s="407"/>
      <c r="F68" s="407"/>
      <c r="G68" s="407"/>
      <c r="H68" s="335"/>
      <c r="I68" s="398" t="s">
        <v>417</v>
      </c>
      <c r="J68" s="399"/>
      <c r="K68" s="399"/>
      <c r="L68" s="399"/>
      <c r="M68" s="399"/>
      <c r="N68" s="469"/>
      <c r="O68" s="470"/>
      <c r="P68" s="471"/>
      <c r="Q68" s="315"/>
      <c r="R68" s="128"/>
      <c r="S68" s="98"/>
      <c r="T68" s="98"/>
      <c r="U68" s="98"/>
      <c r="V68" s="98"/>
      <c r="W68" s="98"/>
    </row>
    <row r="69" spans="1:23" ht="15.75" hidden="1" customHeight="1" x14ac:dyDescent="0.3">
      <c r="A69" s="98"/>
      <c r="B69" s="339"/>
      <c r="C69" s="306"/>
      <c r="D69" s="306"/>
      <c r="E69" s="306"/>
      <c r="F69" s="306"/>
      <c r="G69" s="310"/>
      <c r="H69" s="335"/>
      <c r="I69" s="465" t="s">
        <v>442</v>
      </c>
      <c r="J69" s="464"/>
      <c r="K69" s="464"/>
      <c r="L69" s="464"/>
      <c r="M69" s="464"/>
      <c r="N69" s="396">
        <f>R65+R59+R53+R47+R40+R34+R29+R24+R14-F95</f>
        <v>0</v>
      </c>
      <c r="O69" s="396"/>
      <c r="P69" s="397"/>
      <c r="Q69" s="315"/>
      <c r="R69" s="128"/>
      <c r="S69" s="98"/>
      <c r="T69" s="98"/>
      <c r="U69" s="98"/>
      <c r="V69" s="98"/>
      <c r="W69" s="98"/>
    </row>
    <row r="70" spans="1:23" ht="15.75" hidden="1" customHeight="1" x14ac:dyDescent="0.3">
      <c r="A70" s="98"/>
      <c r="B70" s="339" t="s">
        <v>139</v>
      </c>
      <c r="C70" s="306"/>
      <c r="D70" s="306"/>
      <c r="E70" s="306"/>
      <c r="F70" s="306"/>
      <c r="G70" s="310"/>
      <c r="H70" s="335"/>
      <c r="I70" s="465" t="s">
        <v>431</v>
      </c>
      <c r="J70" s="464"/>
      <c r="K70" s="464"/>
      <c r="L70" s="464"/>
      <c r="M70" s="464"/>
      <c r="N70" s="396">
        <f>R66+R60+R54+R48+R41+R35+R30+R25+R15-F96</f>
        <v>0</v>
      </c>
      <c r="O70" s="396"/>
      <c r="P70" s="397"/>
      <c r="Q70" s="315"/>
      <c r="R70" s="128"/>
      <c r="S70" s="98"/>
      <c r="T70" s="98"/>
      <c r="U70" s="98"/>
      <c r="V70" s="98"/>
      <c r="W70" s="98"/>
    </row>
    <row r="71" spans="1:23" ht="15.75" customHeight="1" x14ac:dyDescent="0.3">
      <c r="A71" s="98"/>
      <c r="B71" s="339"/>
      <c r="C71" s="407" t="s">
        <v>351</v>
      </c>
      <c r="D71" s="407"/>
      <c r="E71" s="407"/>
      <c r="F71" s="407"/>
      <c r="G71" s="311">
        <f>F90</f>
        <v>0</v>
      </c>
      <c r="H71" s="335"/>
      <c r="I71" s="465" t="s">
        <v>442</v>
      </c>
      <c r="J71" s="464"/>
      <c r="K71" s="464"/>
      <c r="L71" s="464"/>
      <c r="M71" s="464"/>
      <c r="N71" s="396">
        <f>R79+R65+R59+R53+R47+R40+R34+R29+R24+R14</f>
        <v>0</v>
      </c>
      <c r="O71" s="396"/>
      <c r="P71" s="397"/>
      <c r="Q71" s="315"/>
      <c r="R71" s="128"/>
      <c r="S71" s="98"/>
      <c r="T71" s="98"/>
      <c r="U71" s="98"/>
      <c r="V71" s="98"/>
      <c r="W71" s="98"/>
    </row>
    <row r="72" spans="1:23" ht="15.75" customHeight="1" x14ac:dyDescent="0.3">
      <c r="A72" s="98"/>
      <c r="B72" s="339"/>
      <c r="C72" s="407" t="s">
        <v>418</v>
      </c>
      <c r="D72" s="407"/>
      <c r="E72" s="407"/>
      <c r="F72" s="407"/>
      <c r="G72" s="311">
        <f>F90+F91+F92+F93</f>
        <v>0</v>
      </c>
      <c r="H72" s="335"/>
      <c r="I72" s="398" t="s">
        <v>430</v>
      </c>
      <c r="J72" s="399"/>
      <c r="K72" s="399"/>
      <c r="L72" s="399"/>
      <c r="M72" s="399"/>
      <c r="N72" s="400">
        <f>'Indirect Cost Calculator'!D13</f>
        <v>0</v>
      </c>
      <c r="O72" s="401"/>
      <c r="P72" s="402"/>
      <c r="Q72" s="315"/>
      <c r="R72" s="128"/>
      <c r="S72" s="98"/>
      <c r="T72" s="98"/>
      <c r="U72" s="98"/>
      <c r="V72" s="98"/>
      <c r="W72" s="98"/>
    </row>
    <row r="73" spans="1:23" ht="15.75" customHeight="1" x14ac:dyDescent="0.3">
      <c r="A73" s="98"/>
      <c r="B73" s="339"/>
      <c r="C73" s="407" t="s">
        <v>352</v>
      </c>
      <c r="D73" s="407"/>
      <c r="E73" s="407"/>
      <c r="F73" s="407"/>
      <c r="G73" s="311">
        <f>F94</f>
        <v>0</v>
      </c>
      <c r="H73" s="335"/>
      <c r="I73" s="398" t="s">
        <v>136</v>
      </c>
      <c r="J73" s="399"/>
      <c r="K73" s="399"/>
      <c r="L73" s="399"/>
      <c r="M73" s="399"/>
      <c r="N73" s="400">
        <f>'Sub Indirect Cost Calculator'!D13</f>
        <v>0</v>
      </c>
      <c r="O73" s="401"/>
      <c r="P73" s="402"/>
      <c r="Q73" s="315"/>
      <c r="R73" s="128"/>
      <c r="S73" s="98"/>
      <c r="T73" s="98"/>
      <c r="U73" s="98"/>
      <c r="V73" s="98"/>
      <c r="W73" s="98"/>
    </row>
    <row r="74" spans="1:23" ht="16.5" customHeight="1" x14ac:dyDescent="0.3">
      <c r="A74" s="98"/>
      <c r="B74" s="339"/>
      <c r="C74" s="335"/>
      <c r="D74" s="464"/>
      <c r="E74" s="464"/>
      <c r="F74" s="464"/>
      <c r="G74" s="335"/>
      <c r="H74" s="335"/>
      <c r="I74" s="335"/>
      <c r="J74" s="335"/>
      <c r="K74" s="335"/>
      <c r="L74" s="335"/>
      <c r="M74" s="403"/>
      <c r="N74" s="403"/>
      <c r="O74" s="403"/>
      <c r="P74" s="403"/>
      <c r="Q74" s="403"/>
      <c r="R74" s="319" t="s">
        <v>55</v>
      </c>
      <c r="S74" s="98"/>
      <c r="T74" s="98"/>
      <c r="U74" s="98"/>
      <c r="V74" s="98"/>
      <c r="W74" s="98"/>
    </row>
    <row r="75" spans="1:23" x14ac:dyDescent="0.3">
      <c r="A75" s="98"/>
      <c r="B75" s="308"/>
      <c r="C75" s="383"/>
      <c r="D75" s="383"/>
      <c r="E75" s="383"/>
      <c r="F75" s="334"/>
      <c r="G75" s="334"/>
      <c r="H75" s="334"/>
      <c r="I75" s="384" t="s">
        <v>420</v>
      </c>
      <c r="J75" s="384"/>
      <c r="K75" s="384"/>
      <c r="L75" s="384"/>
      <c r="M75" s="384"/>
      <c r="N75" s="384"/>
      <c r="O75" s="384"/>
      <c r="P75" s="384"/>
      <c r="Q75" s="385"/>
      <c r="R75" s="131"/>
      <c r="S75" s="98"/>
      <c r="T75" s="98"/>
      <c r="U75" s="98"/>
      <c r="V75" s="98"/>
      <c r="W75" s="98"/>
    </row>
    <row r="76" spans="1:23" ht="15.75" customHeight="1" x14ac:dyDescent="0.3">
      <c r="A76" s="98"/>
      <c r="B76" s="386" t="s">
        <v>75</v>
      </c>
      <c r="C76" s="387"/>
      <c r="D76" s="387"/>
      <c r="E76" s="387"/>
      <c r="F76" s="387"/>
      <c r="G76" s="387"/>
      <c r="H76" s="387"/>
      <c r="I76" s="387"/>
      <c r="J76" s="387"/>
      <c r="K76" s="387"/>
      <c r="L76" s="387"/>
      <c r="M76" s="387"/>
      <c r="N76" s="387"/>
      <c r="O76" s="387"/>
      <c r="P76" s="387"/>
      <c r="Q76" s="387"/>
      <c r="R76" s="138"/>
      <c r="S76" s="98"/>
      <c r="T76" s="98"/>
      <c r="U76" s="98"/>
      <c r="V76" s="98"/>
    </row>
    <row r="77" spans="1:23" ht="15.6" customHeight="1" x14ac:dyDescent="0.3">
      <c r="A77" s="98"/>
      <c r="B77" s="388" t="s">
        <v>84</v>
      </c>
      <c r="C77" s="389"/>
      <c r="D77" s="389"/>
      <c r="E77" s="389"/>
      <c r="F77" s="389"/>
      <c r="G77" s="389"/>
      <c r="H77" s="389"/>
      <c r="I77" s="389"/>
      <c r="J77" s="389"/>
      <c r="K77" s="389"/>
      <c r="L77" s="389"/>
      <c r="M77" s="389"/>
      <c r="N77" s="389"/>
      <c r="O77" s="389"/>
      <c r="P77" s="389"/>
      <c r="Q77" s="390"/>
      <c r="R77" s="137" t="s">
        <v>55</v>
      </c>
      <c r="S77" s="98"/>
      <c r="T77" s="98"/>
      <c r="U77" s="98"/>
      <c r="V77" s="98"/>
    </row>
    <row r="78" spans="1:23" ht="30" customHeight="1" x14ac:dyDescent="0.3">
      <c r="A78" s="98"/>
      <c r="B78" s="391"/>
      <c r="C78" s="392"/>
      <c r="D78" s="392"/>
      <c r="E78" s="392"/>
      <c r="F78" s="392"/>
      <c r="G78" s="392"/>
      <c r="H78" s="392"/>
      <c r="I78" s="392"/>
      <c r="J78" s="392"/>
      <c r="K78" s="392"/>
      <c r="L78" s="392"/>
      <c r="M78" s="392"/>
      <c r="N78" s="392"/>
      <c r="O78" s="392"/>
      <c r="P78" s="392"/>
      <c r="Q78" s="393"/>
      <c r="R78" s="133"/>
      <c r="S78" s="98"/>
      <c r="T78" s="98"/>
      <c r="U78" s="98"/>
      <c r="V78" s="98"/>
    </row>
    <row r="79" spans="1:23" ht="18.600000000000001" customHeight="1" x14ac:dyDescent="0.3">
      <c r="A79" s="98"/>
      <c r="B79" s="394" t="s">
        <v>85</v>
      </c>
      <c r="C79" s="384"/>
      <c r="D79" s="384"/>
      <c r="E79" s="384"/>
      <c r="F79" s="384"/>
      <c r="G79" s="384"/>
      <c r="H79" s="384"/>
      <c r="I79" s="384"/>
      <c r="J79" s="384"/>
      <c r="K79" s="384"/>
      <c r="L79" s="384"/>
      <c r="M79" s="384"/>
      <c r="N79" s="384"/>
      <c r="O79" s="384"/>
      <c r="P79" s="384"/>
      <c r="Q79" s="385"/>
      <c r="R79" s="132">
        <f>SUM(R78:R78)</f>
        <v>0</v>
      </c>
      <c r="S79" s="98"/>
      <c r="T79" s="98"/>
      <c r="U79" s="98"/>
      <c r="V79" s="98"/>
    </row>
    <row r="80" spans="1:23" ht="34.5" customHeight="1" x14ac:dyDescent="0.3">
      <c r="A80" s="98"/>
      <c r="B80" s="380" t="s">
        <v>67</v>
      </c>
      <c r="C80" s="381"/>
      <c r="D80" s="381"/>
      <c r="E80" s="381"/>
      <c r="F80" s="381"/>
      <c r="G80" s="381"/>
      <c r="H80" s="381"/>
      <c r="I80" s="381"/>
      <c r="J80" s="381"/>
      <c r="K80" s="381"/>
      <c r="L80" s="381"/>
      <c r="M80" s="381"/>
      <c r="N80" s="381"/>
      <c r="O80" s="381"/>
      <c r="P80" s="381"/>
      <c r="Q80" s="382"/>
      <c r="R80" s="134">
        <f>R79+R75+R65+R59+R53+R47+R40+R34+R29+R24+R14</f>
        <v>0</v>
      </c>
      <c r="S80" s="98"/>
      <c r="T80" s="76"/>
      <c r="U80" s="77"/>
      <c r="V80" s="98"/>
    </row>
    <row r="81" spans="1:22" ht="34.5" customHeight="1" x14ac:dyDescent="0.3">
      <c r="A81" s="98"/>
      <c r="B81" s="98"/>
      <c r="C81" s="98"/>
      <c r="D81" s="98"/>
      <c r="E81" s="98"/>
      <c r="F81" s="98"/>
      <c r="G81" s="98"/>
      <c r="H81" s="98"/>
      <c r="I81" s="98"/>
      <c r="J81" s="98"/>
      <c r="K81" s="98"/>
      <c r="L81" s="98"/>
      <c r="M81" s="98"/>
      <c r="N81" s="98"/>
      <c r="O81" s="98"/>
      <c r="P81" s="98"/>
      <c r="Q81" s="98"/>
      <c r="R81" s="98"/>
      <c r="S81" s="98"/>
      <c r="T81" s="76" t="s">
        <v>141</v>
      </c>
      <c r="U81" s="77">
        <f>T59</f>
        <v>0</v>
      </c>
      <c r="V81" s="98"/>
    </row>
    <row r="82" spans="1:22" x14ac:dyDescent="0.3">
      <c r="A82" s="98"/>
      <c r="B82" s="98"/>
      <c r="C82" s="98"/>
      <c r="D82" s="98"/>
      <c r="E82" s="98"/>
      <c r="F82" s="98"/>
      <c r="G82" s="98"/>
      <c r="H82" s="98"/>
      <c r="I82" s="98"/>
      <c r="J82" s="98"/>
      <c r="K82" s="98"/>
      <c r="L82" s="98"/>
      <c r="M82" s="98"/>
      <c r="N82" s="98"/>
      <c r="O82" s="98"/>
      <c r="P82" s="98"/>
      <c r="Q82" s="98"/>
      <c r="R82" s="98"/>
      <c r="S82" s="98"/>
      <c r="T82" s="98"/>
      <c r="U82" s="98"/>
      <c r="V82" s="98"/>
    </row>
    <row r="86" spans="1:22" hidden="1" x14ac:dyDescent="0.3"/>
    <row r="87" spans="1:22" hidden="1" x14ac:dyDescent="0.3"/>
    <row r="88" spans="1:22" hidden="1" x14ac:dyDescent="0.3">
      <c r="C88" s="250" t="s">
        <v>357</v>
      </c>
      <c r="D88" s="250"/>
      <c r="E88" s="251"/>
      <c r="F88" s="252"/>
    </row>
    <row r="89" spans="1:22" hidden="1" x14ac:dyDescent="0.3">
      <c r="C89" s="250" t="s">
        <v>351</v>
      </c>
      <c r="D89" s="250"/>
      <c r="E89" s="251"/>
      <c r="F89" s="253">
        <f>R34</f>
        <v>0</v>
      </c>
    </row>
    <row r="90" spans="1:22" hidden="1" x14ac:dyDescent="0.3">
      <c r="C90" s="250" t="s">
        <v>353</v>
      </c>
      <c r="D90" s="250"/>
      <c r="E90" s="251">
        <f>R43</f>
        <v>0</v>
      </c>
      <c r="F90" s="252">
        <f>IF(E90&gt;25000,(E90-25000),0)</f>
        <v>0</v>
      </c>
    </row>
    <row r="91" spans="1:22" hidden="1" x14ac:dyDescent="0.3">
      <c r="C91" s="250" t="s">
        <v>354</v>
      </c>
      <c r="D91" s="250"/>
      <c r="E91" s="251">
        <f>R44</f>
        <v>0</v>
      </c>
      <c r="F91" s="252">
        <f>IF(E91&gt;25000,(E91-25000),0)</f>
        <v>0</v>
      </c>
    </row>
    <row r="92" spans="1:22" hidden="1" x14ac:dyDescent="0.3">
      <c r="C92" s="250" t="s">
        <v>355</v>
      </c>
      <c r="D92" s="250"/>
      <c r="E92" s="251">
        <f>R45</f>
        <v>0</v>
      </c>
      <c r="F92" s="252">
        <f>IF(E92&gt;25000,(E92-25000),0)</f>
        <v>0</v>
      </c>
    </row>
    <row r="93" spans="1:22" hidden="1" x14ac:dyDescent="0.3">
      <c r="C93" s="250" t="s">
        <v>356</v>
      </c>
      <c r="D93" s="250"/>
      <c r="E93" s="251">
        <f>R46</f>
        <v>0</v>
      </c>
      <c r="F93" s="252">
        <f>IF(E93&gt;25000,(E93-25000),0)</f>
        <v>0</v>
      </c>
    </row>
    <row r="94" spans="1:22" hidden="1" x14ac:dyDescent="0.3">
      <c r="C94" s="250" t="s">
        <v>352</v>
      </c>
      <c r="D94" s="250"/>
      <c r="E94" s="251"/>
      <c r="F94" s="253">
        <f>R79</f>
        <v>0</v>
      </c>
    </row>
    <row r="95" spans="1:22" hidden="1" x14ac:dyDescent="0.3">
      <c r="F95" s="254">
        <f>SUM(F89:F94)</f>
        <v>0</v>
      </c>
    </row>
    <row r="96" spans="1:22" hidden="1" x14ac:dyDescent="0.3"/>
  </sheetData>
  <sheetProtection algorithmName="SHA-512" hashValue="XQ59QQXUDut838qASmb2AN0WQvtdrFYSrVF/Vz5CGdSKlhgEedhfPzeK/LP9L3vdPPzMFSlFrpSkVSi/hK1jZg==" saltValue="pnkyfdJWOxlvJDO2ATr+1Q==" spinCount="100000" sheet="1" formatCells="0" formatRows="0" insertRows="0" deleteRows="0" selectLockedCells="1"/>
  <mergeCells count="138">
    <mergeCell ref="C75:E75"/>
    <mergeCell ref="I75:Q75"/>
    <mergeCell ref="I72:M72"/>
    <mergeCell ref="N72:P72"/>
    <mergeCell ref="B65:P65"/>
    <mergeCell ref="B66:R66"/>
    <mergeCell ref="C68:G68"/>
    <mergeCell ref="I68:M68"/>
    <mergeCell ref="N68:P68"/>
    <mergeCell ref="I69:M69"/>
    <mergeCell ref="N69:P69"/>
    <mergeCell ref="N70:P70"/>
    <mergeCell ref="C71:F71"/>
    <mergeCell ref="B11:C11"/>
    <mergeCell ref="D11:G11"/>
    <mergeCell ref="B12:C12"/>
    <mergeCell ref="D12:G12"/>
    <mergeCell ref="B13:C13"/>
    <mergeCell ref="D13:G13"/>
    <mergeCell ref="B2:R2"/>
    <mergeCell ref="B3:R3"/>
    <mergeCell ref="B7:C7"/>
    <mergeCell ref="B9:R9"/>
    <mergeCell ref="B10:C10"/>
    <mergeCell ref="D10:G10"/>
    <mergeCell ref="B5:C5"/>
    <mergeCell ref="B18:C18"/>
    <mergeCell ref="D18:G18"/>
    <mergeCell ref="B19:C19"/>
    <mergeCell ref="D19:G19"/>
    <mergeCell ref="B20:C20"/>
    <mergeCell ref="D20:G20"/>
    <mergeCell ref="B14:P14"/>
    <mergeCell ref="B15:R15"/>
    <mergeCell ref="B16:C16"/>
    <mergeCell ref="D16:G16"/>
    <mergeCell ref="B17:C17"/>
    <mergeCell ref="D17:G17"/>
    <mergeCell ref="B24:P24"/>
    <mergeCell ref="B25:R25"/>
    <mergeCell ref="B26:C26"/>
    <mergeCell ref="D26:G26"/>
    <mergeCell ref="H26:K26"/>
    <mergeCell ref="B27:C27"/>
    <mergeCell ref="D27:G27"/>
    <mergeCell ref="H27:K27"/>
    <mergeCell ref="B21:C21"/>
    <mergeCell ref="D21:G21"/>
    <mergeCell ref="B22:C22"/>
    <mergeCell ref="D22:G22"/>
    <mergeCell ref="B23:C23"/>
    <mergeCell ref="D23:G23"/>
    <mergeCell ref="B32:C32"/>
    <mergeCell ref="D32:P32"/>
    <mergeCell ref="B33:C33"/>
    <mergeCell ref="D33:P33"/>
    <mergeCell ref="B34:Q34"/>
    <mergeCell ref="B35:R35"/>
    <mergeCell ref="B28:C28"/>
    <mergeCell ref="D28:G28"/>
    <mergeCell ref="H28:K28"/>
    <mergeCell ref="B29:P29"/>
    <mergeCell ref="B30:R30"/>
    <mergeCell ref="B31:C31"/>
    <mergeCell ref="D31:P31"/>
    <mergeCell ref="B39:C39"/>
    <mergeCell ref="D39:Q39"/>
    <mergeCell ref="B40:Q40"/>
    <mergeCell ref="B41:R41"/>
    <mergeCell ref="B42:C42"/>
    <mergeCell ref="D42:E42"/>
    <mergeCell ref="F42:M42"/>
    <mergeCell ref="B36:C36"/>
    <mergeCell ref="D36:Q36"/>
    <mergeCell ref="B37:C37"/>
    <mergeCell ref="D37:Q37"/>
    <mergeCell ref="B38:C38"/>
    <mergeCell ref="D38:Q38"/>
    <mergeCell ref="B45:C45"/>
    <mergeCell ref="D45:E45"/>
    <mergeCell ref="F45:M45"/>
    <mergeCell ref="B46:C46"/>
    <mergeCell ref="D46:E46"/>
    <mergeCell ref="F46:M46"/>
    <mergeCell ref="B43:C43"/>
    <mergeCell ref="D43:E43"/>
    <mergeCell ref="F43:M43"/>
    <mergeCell ref="B44:C44"/>
    <mergeCell ref="D44:E44"/>
    <mergeCell ref="F44:M44"/>
    <mergeCell ref="B51:C51"/>
    <mergeCell ref="D51:Q51"/>
    <mergeCell ref="B52:C52"/>
    <mergeCell ref="D52:Q52"/>
    <mergeCell ref="B53:Q53"/>
    <mergeCell ref="B54:R54"/>
    <mergeCell ref="B47:Q47"/>
    <mergeCell ref="B48:R48"/>
    <mergeCell ref="B49:C49"/>
    <mergeCell ref="D49:Q49"/>
    <mergeCell ref="B50:C50"/>
    <mergeCell ref="D50:Q50"/>
    <mergeCell ref="B57:C57"/>
    <mergeCell ref="D57:E57"/>
    <mergeCell ref="F57:M57"/>
    <mergeCell ref="B58:C58"/>
    <mergeCell ref="D58:E58"/>
    <mergeCell ref="F58:M58"/>
    <mergeCell ref="B55:C55"/>
    <mergeCell ref="D55:E55"/>
    <mergeCell ref="F55:M55"/>
    <mergeCell ref="B56:C56"/>
    <mergeCell ref="D56:E56"/>
    <mergeCell ref="F56:M56"/>
    <mergeCell ref="B64:C64"/>
    <mergeCell ref="D64:Q64"/>
    <mergeCell ref="B59:P59"/>
    <mergeCell ref="B60:R60"/>
    <mergeCell ref="B61:C61"/>
    <mergeCell ref="D61:Q61"/>
    <mergeCell ref="B62:C62"/>
    <mergeCell ref="D62:Q62"/>
    <mergeCell ref="B80:Q80"/>
    <mergeCell ref="B76:Q76"/>
    <mergeCell ref="B77:Q77"/>
    <mergeCell ref="B78:Q78"/>
    <mergeCell ref="B79:Q79"/>
    <mergeCell ref="B63:C63"/>
    <mergeCell ref="D63:Q63"/>
    <mergeCell ref="I70:M70"/>
    <mergeCell ref="I71:M71"/>
    <mergeCell ref="N71:P71"/>
    <mergeCell ref="C72:F72"/>
    <mergeCell ref="C73:F73"/>
    <mergeCell ref="I73:M73"/>
    <mergeCell ref="N73:P73"/>
    <mergeCell ref="D74:F74"/>
    <mergeCell ref="M74:Q74"/>
  </mergeCells>
  <conditionalFormatting sqref="R80">
    <cfRule type="cellIs" dxfId="55" priority="2" operator="notEqual">
      <formula>$D$5</formula>
    </cfRule>
  </conditionalFormatting>
  <conditionalFormatting sqref="R75">
    <cfRule type="cellIs" dxfId="54" priority="1" operator="greaterThan">
      <formula>$N$73</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'DROP-DOWNS'!$L$2:$L$3</xm:f>
          </x14:formula1>
          <xm:sqref>B56:C58</xm:sqref>
        </x14:dataValidation>
        <x14:dataValidation type="list" allowBlank="1" showInputMessage="1" showErrorMessage="1" xr:uid="{00000000-0002-0000-0300-000001000000}">
          <x14:formula1>
            <xm:f>'DROP-DOWNS'!$J$2:$J$3</xm:f>
          </x14:formula1>
          <xm:sqref>B43:C46</xm:sqref>
        </x14:dataValidation>
        <x14:dataValidation type="list" allowBlank="1" showInputMessage="1" showErrorMessage="1" xr:uid="{00000000-0002-0000-0300-000002000000}">
          <x14:formula1>
            <xm:f>Budget!$T$43:$T$46</xm:f>
          </x14:formula1>
          <xm:sqref>D5</xm:sqref>
        </x14:dataValidation>
        <x14:dataValidation type="list" allowBlank="1" showInputMessage="1" showErrorMessage="1" xr:uid="{00000000-0002-0000-0300-000003000000}">
          <x14:formula1>
            <xm:f>Budget!$Z$43:$Z$46</xm:f>
          </x14:formula1>
          <xm:sqref>B2:R2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W96"/>
  <sheetViews>
    <sheetView showGridLines="0" zoomScale="80" zoomScaleNormal="80" zoomScaleSheetLayoutView="9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1" width="20.7109375" hidden="1" customWidth="1"/>
    <col min="22" max="22" width="4.28515625" customWidth="1"/>
    <col min="23" max="23" width="9.140625" customWidth="1"/>
  </cols>
  <sheetData>
    <row r="1" spans="1:22" x14ac:dyDescent="0.3">
      <c r="A1" s="98"/>
      <c r="B1" s="98"/>
      <c r="C1" s="98"/>
      <c r="D1" s="98"/>
      <c r="E1" s="98"/>
      <c r="F1" s="98"/>
      <c r="G1" s="98"/>
      <c r="H1" s="98"/>
      <c r="I1" s="98"/>
      <c r="J1" s="98"/>
      <c r="K1" s="98"/>
      <c r="L1" s="98"/>
      <c r="M1" s="98"/>
      <c r="N1" s="98"/>
      <c r="O1" s="98"/>
      <c r="P1" s="98"/>
      <c r="Q1" s="98"/>
      <c r="R1" s="98"/>
      <c r="S1" s="98"/>
      <c r="T1" s="98"/>
      <c r="U1" s="98"/>
      <c r="V1" s="98"/>
    </row>
    <row r="2" spans="1:22" ht="29.45" customHeight="1" x14ac:dyDescent="0.3">
      <c r="A2" s="98"/>
      <c r="B2" s="466"/>
      <c r="C2" s="467"/>
      <c r="D2" s="467"/>
      <c r="E2" s="467"/>
      <c r="F2" s="467"/>
      <c r="G2" s="467"/>
      <c r="H2" s="467"/>
      <c r="I2" s="467"/>
      <c r="J2" s="467"/>
      <c r="K2" s="467"/>
      <c r="L2" s="467"/>
      <c r="M2" s="467"/>
      <c r="N2" s="467"/>
      <c r="O2" s="467"/>
      <c r="P2" s="467"/>
      <c r="Q2" s="467"/>
      <c r="R2" s="468"/>
      <c r="S2" s="98"/>
      <c r="T2" s="98"/>
      <c r="U2" s="98"/>
      <c r="V2" s="98"/>
    </row>
    <row r="3" spans="1:22" ht="29.45" customHeight="1" x14ac:dyDescent="0.3">
      <c r="A3" s="98"/>
      <c r="B3" s="457" t="s">
        <v>432</v>
      </c>
      <c r="C3" s="458"/>
      <c r="D3" s="458"/>
      <c r="E3" s="458"/>
      <c r="F3" s="458"/>
      <c r="G3" s="458"/>
      <c r="H3" s="458"/>
      <c r="I3" s="458"/>
      <c r="J3" s="458"/>
      <c r="K3" s="458"/>
      <c r="L3" s="458"/>
      <c r="M3" s="458"/>
      <c r="N3" s="458"/>
      <c r="O3" s="458"/>
      <c r="P3" s="458"/>
      <c r="Q3" s="458"/>
      <c r="R3" s="459"/>
      <c r="S3" s="98"/>
      <c r="T3" s="98"/>
      <c r="U3" s="98"/>
      <c r="V3" s="98"/>
    </row>
    <row r="4" spans="1:22" ht="8.25" customHeight="1" x14ac:dyDescent="0.3">
      <c r="A4" s="98"/>
      <c r="B4" s="98"/>
      <c r="C4" s="98"/>
      <c r="D4" s="98"/>
      <c r="E4" s="98"/>
      <c r="F4" s="98"/>
      <c r="G4" s="98"/>
      <c r="H4" s="98"/>
      <c r="I4" s="98"/>
      <c r="J4" s="98"/>
      <c r="K4" s="98"/>
      <c r="L4" s="98"/>
      <c r="M4" s="98"/>
      <c r="N4" s="98"/>
      <c r="O4" s="98"/>
      <c r="P4" s="98"/>
      <c r="Q4" s="98"/>
      <c r="R4" s="98"/>
      <c r="S4" s="98"/>
      <c r="T4" s="98"/>
      <c r="U4" s="98"/>
      <c r="V4" s="98"/>
    </row>
    <row r="5" spans="1:22" ht="21" customHeight="1" x14ac:dyDescent="0.3">
      <c r="A5" s="98"/>
      <c r="B5" s="460" t="s">
        <v>271</v>
      </c>
      <c r="C5" s="460"/>
      <c r="D5" s="160"/>
      <c r="E5" s="98"/>
      <c r="F5" s="98"/>
      <c r="G5" s="98"/>
      <c r="H5" s="98"/>
      <c r="I5" s="98"/>
      <c r="J5" s="98"/>
      <c r="K5" s="98"/>
      <c r="L5" s="98"/>
      <c r="M5" s="98"/>
      <c r="N5" s="98"/>
      <c r="O5" s="98"/>
      <c r="P5" s="98"/>
      <c r="Q5" s="98"/>
      <c r="R5" s="98"/>
      <c r="S5" s="98"/>
      <c r="T5" s="98"/>
      <c r="U5" s="98"/>
    </row>
    <row r="6" spans="1:22" ht="8.25" customHeight="1" x14ac:dyDescent="0.3">
      <c r="A6" s="98"/>
      <c r="B6" s="98"/>
      <c r="C6" s="98"/>
      <c r="D6" s="98"/>
      <c r="E6" s="98"/>
      <c r="F6" s="98"/>
      <c r="G6" s="98"/>
      <c r="H6" s="98"/>
      <c r="I6" s="98"/>
      <c r="J6" s="98"/>
      <c r="K6" s="98"/>
      <c r="L6" s="98"/>
      <c r="M6" s="98"/>
      <c r="N6" s="98"/>
      <c r="O6" s="98"/>
      <c r="P6" s="98"/>
      <c r="Q6" s="98"/>
      <c r="R6" s="98"/>
      <c r="S6" s="98"/>
      <c r="T6" s="98"/>
      <c r="U6" s="98"/>
      <c r="V6" s="98"/>
    </row>
    <row r="7" spans="1:22" x14ac:dyDescent="0.3">
      <c r="A7" s="98"/>
      <c r="B7" s="461" t="s">
        <v>120</v>
      </c>
      <c r="C7" s="461"/>
      <c r="D7" s="240"/>
      <c r="E7" s="98"/>
      <c r="F7" s="98"/>
      <c r="G7" s="98"/>
      <c r="H7" s="98"/>
      <c r="I7" s="98"/>
      <c r="J7" s="98"/>
      <c r="K7" s="98"/>
      <c r="L7" s="98"/>
      <c r="M7" s="98"/>
      <c r="N7" s="98"/>
      <c r="O7" s="98"/>
      <c r="P7" s="98"/>
      <c r="Q7" s="98"/>
      <c r="R7" s="98"/>
      <c r="S7" s="98"/>
      <c r="T7" s="98"/>
      <c r="U7" s="98"/>
      <c r="V7" s="98"/>
    </row>
    <row r="8" spans="1:22" ht="9" customHeight="1" x14ac:dyDescent="0.3">
      <c r="A8" s="98"/>
      <c r="B8" s="98"/>
      <c r="C8" s="98"/>
      <c r="D8" s="98"/>
      <c r="E8" s="98"/>
      <c r="F8" s="98"/>
      <c r="G8" s="98"/>
      <c r="H8" s="98"/>
      <c r="I8" s="98"/>
      <c r="J8" s="98"/>
      <c r="K8" s="98"/>
      <c r="L8" s="98"/>
      <c r="M8" s="98"/>
      <c r="N8" s="98"/>
      <c r="O8" s="98"/>
      <c r="P8" s="98"/>
      <c r="Q8" s="98"/>
      <c r="R8" s="98"/>
      <c r="S8" s="98"/>
      <c r="T8" s="98"/>
      <c r="U8" s="98"/>
      <c r="V8" s="98"/>
    </row>
    <row r="9" spans="1:22" ht="15.75" customHeight="1" x14ac:dyDescent="0.3">
      <c r="A9" s="98"/>
      <c r="B9" s="430" t="s">
        <v>45</v>
      </c>
      <c r="C9" s="431"/>
      <c r="D9" s="431"/>
      <c r="E9" s="431"/>
      <c r="F9" s="431"/>
      <c r="G9" s="431"/>
      <c r="H9" s="431"/>
      <c r="I9" s="431"/>
      <c r="J9" s="431"/>
      <c r="K9" s="431"/>
      <c r="L9" s="431"/>
      <c r="M9" s="431"/>
      <c r="N9" s="431"/>
      <c r="O9" s="431"/>
      <c r="P9" s="431"/>
      <c r="Q9" s="431"/>
      <c r="R9" s="432"/>
      <c r="S9" s="98"/>
      <c r="T9" s="98"/>
      <c r="U9" s="98"/>
      <c r="V9" s="98"/>
    </row>
    <row r="10" spans="1:22" ht="42.75" x14ac:dyDescent="0.3">
      <c r="A10" s="98"/>
      <c r="B10" s="449" t="s">
        <v>46</v>
      </c>
      <c r="C10" s="462"/>
      <c r="D10" s="449" t="s">
        <v>47</v>
      </c>
      <c r="E10" s="450"/>
      <c r="F10" s="450"/>
      <c r="G10" s="462"/>
      <c r="H10" s="344" t="s">
        <v>115</v>
      </c>
      <c r="I10" s="344" t="s">
        <v>117</v>
      </c>
      <c r="J10" s="344" t="s">
        <v>118</v>
      </c>
      <c r="K10" s="344"/>
      <c r="L10" s="345" t="s">
        <v>48</v>
      </c>
      <c r="M10" s="345" t="s">
        <v>49</v>
      </c>
      <c r="N10" s="345" t="s">
        <v>1</v>
      </c>
      <c r="O10" s="345" t="s">
        <v>76</v>
      </c>
      <c r="P10" s="345" t="s">
        <v>4</v>
      </c>
      <c r="Q10" s="345" t="s">
        <v>119</v>
      </c>
      <c r="R10" s="345" t="s">
        <v>50</v>
      </c>
      <c r="S10" s="98"/>
      <c r="T10" s="98"/>
      <c r="U10" s="98"/>
      <c r="V10" s="98"/>
    </row>
    <row r="11" spans="1:22" s="13" customFormat="1" ht="78.599999999999994" customHeight="1" x14ac:dyDescent="0.3">
      <c r="A11" s="98"/>
      <c r="B11" s="451"/>
      <c r="C11" s="452"/>
      <c r="D11" s="424"/>
      <c r="E11" s="426"/>
      <c r="F11" s="426"/>
      <c r="G11" s="425"/>
      <c r="H11" s="346"/>
      <c r="I11" s="346"/>
      <c r="J11" s="346"/>
      <c r="K11" s="344"/>
      <c r="L11" s="102"/>
      <c r="M11" s="103"/>
      <c r="N11" s="104" t="e">
        <f t="shared" ref="N11:N13" si="0">L11/$D$7</f>
        <v>#DIV/0!</v>
      </c>
      <c r="O11" s="105">
        <f>L11*M11</f>
        <v>0</v>
      </c>
      <c r="P11" s="106"/>
      <c r="Q11" s="105">
        <f>O11*P11</f>
        <v>0</v>
      </c>
      <c r="R11" s="107">
        <f>ROUND(O11,0)</f>
        <v>0</v>
      </c>
      <c r="S11" s="98"/>
      <c r="T11" s="98"/>
      <c r="U11" s="98"/>
      <c r="V11" s="98"/>
    </row>
    <row r="12" spans="1:22" s="13" customFormat="1" ht="78.599999999999994" customHeight="1" x14ac:dyDescent="0.3">
      <c r="A12" s="98"/>
      <c r="B12" s="451"/>
      <c r="C12" s="452"/>
      <c r="D12" s="424"/>
      <c r="E12" s="426"/>
      <c r="F12" s="426"/>
      <c r="G12" s="425"/>
      <c r="H12" s="346"/>
      <c r="I12" s="346"/>
      <c r="J12" s="346"/>
      <c r="K12" s="344"/>
      <c r="L12" s="102"/>
      <c r="M12" s="103"/>
      <c r="N12" s="104" t="e">
        <f t="shared" si="0"/>
        <v>#DIV/0!</v>
      </c>
      <c r="O12" s="105">
        <f>L12*M12</f>
        <v>0</v>
      </c>
      <c r="P12" s="106"/>
      <c r="Q12" s="105">
        <f>O12*P12</f>
        <v>0</v>
      </c>
      <c r="R12" s="107">
        <f t="shared" ref="R12:R13" si="1">ROUND(O12,0)</f>
        <v>0</v>
      </c>
      <c r="S12" s="98"/>
      <c r="T12" s="98"/>
      <c r="U12" s="98"/>
      <c r="V12" s="98"/>
    </row>
    <row r="13" spans="1:22" s="13" customFormat="1" ht="78.599999999999994" customHeight="1" x14ac:dyDescent="0.3">
      <c r="A13" s="98"/>
      <c r="B13" s="451"/>
      <c r="C13" s="452"/>
      <c r="D13" s="424"/>
      <c r="E13" s="426"/>
      <c r="F13" s="426"/>
      <c r="G13" s="425"/>
      <c r="H13" s="346"/>
      <c r="I13" s="346"/>
      <c r="J13" s="346"/>
      <c r="K13" s="344"/>
      <c r="L13" s="102"/>
      <c r="M13" s="103"/>
      <c r="N13" s="104" t="e">
        <f t="shared" si="0"/>
        <v>#DIV/0!</v>
      </c>
      <c r="O13" s="105">
        <f>L13*M13</f>
        <v>0</v>
      </c>
      <c r="P13" s="106"/>
      <c r="Q13" s="105">
        <f>O13*P13</f>
        <v>0</v>
      </c>
      <c r="R13" s="107">
        <f t="shared" si="1"/>
        <v>0</v>
      </c>
      <c r="S13" s="98"/>
      <c r="T13" s="98"/>
      <c r="U13" s="98"/>
      <c r="V13" s="98"/>
    </row>
    <row r="14" spans="1:22" ht="18.600000000000001" customHeight="1" x14ac:dyDescent="0.3">
      <c r="A14" s="98"/>
      <c r="B14" s="394" t="s">
        <v>254</v>
      </c>
      <c r="C14" s="384"/>
      <c r="D14" s="384"/>
      <c r="E14" s="384"/>
      <c r="F14" s="384"/>
      <c r="G14" s="384"/>
      <c r="H14" s="384"/>
      <c r="I14" s="384"/>
      <c r="J14" s="384"/>
      <c r="K14" s="384"/>
      <c r="L14" s="384"/>
      <c r="M14" s="384"/>
      <c r="N14" s="384"/>
      <c r="O14" s="384"/>
      <c r="P14" s="385"/>
      <c r="Q14" s="100">
        <f>SUM(Q11:Q13)</f>
        <v>0</v>
      </c>
      <c r="R14" s="108">
        <f>SUM(R11:R13)</f>
        <v>0</v>
      </c>
      <c r="S14" s="98"/>
      <c r="T14" s="98">
        <f>R14+Q14</f>
        <v>0</v>
      </c>
      <c r="U14" s="98"/>
      <c r="V14" s="98"/>
    </row>
    <row r="15" spans="1:22" ht="15.75" customHeight="1" x14ac:dyDescent="0.3">
      <c r="A15" s="98"/>
      <c r="B15" s="430" t="s">
        <v>51</v>
      </c>
      <c r="C15" s="431"/>
      <c r="D15" s="431"/>
      <c r="E15" s="431"/>
      <c r="F15" s="431"/>
      <c r="G15" s="431"/>
      <c r="H15" s="431"/>
      <c r="I15" s="431"/>
      <c r="J15" s="431"/>
      <c r="K15" s="431"/>
      <c r="L15" s="431"/>
      <c r="M15" s="431"/>
      <c r="N15" s="431"/>
      <c r="O15" s="431"/>
      <c r="P15" s="431"/>
      <c r="Q15" s="431"/>
      <c r="R15" s="432"/>
      <c r="S15" s="98"/>
      <c r="T15" s="98"/>
      <c r="U15" s="98"/>
      <c r="V15" s="98"/>
    </row>
    <row r="16" spans="1:22" ht="66" customHeight="1" x14ac:dyDescent="0.3">
      <c r="A16" s="98"/>
      <c r="B16" s="449" t="s">
        <v>46</v>
      </c>
      <c r="C16" s="462"/>
      <c r="D16" s="442" t="s">
        <v>52</v>
      </c>
      <c r="E16" s="443"/>
      <c r="F16" s="443"/>
      <c r="G16" s="444"/>
      <c r="H16" s="345" t="s">
        <v>115</v>
      </c>
      <c r="I16" s="344" t="s">
        <v>117</v>
      </c>
      <c r="J16" s="344" t="s">
        <v>118</v>
      </c>
      <c r="K16" s="145" t="s">
        <v>116</v>
      </c>
      <c r="L16" s="345" t="s">
        <v>48</v>
      </c>
      <c r="M16" s="345" t="s">
        <v>49</v>
      </c>
      <c r="N16" s="345" t="s">
        <v>1</v>
      </c>
      <c r="O16" s="345" t="s">
        <v>76</v>
      </c>
      <c r="P16" s="345" t="s">
        <v>4</v>
      </c>
      <c r="Q16" s="345" t="s">
        <v>36</v>
      </c>
      <c r="R16" s="345" t="s">
        <v>121</v>
      </c>
      <c r="S16" s="98"/>
      <c r="T16" s="98"/>
      <c r="U16" s="98"/>
      <c r="V16" s="98"/>
    </row>
    <row r="17" spans="1:22" s="13" customFormat="1" ht="60" customHeight="1" x14ac:dyDescent="0.3">
      <c r="A17" s="98"/>
      <c r="B17" s="451"/>
      <c r="C17" s="452"/>
      <c r="D17" s="424"/>
      <c r="E17" s="426"/>
      <c r="F17" s="426"/>
      <c r="G17" s="425"/>
      <c r="H17" s="346"/>
      <c r="I17" s="346"/>
      <c r="J17" s="346"/>
      <c r="K17" s="346"/>
      <c r="L17" s="102"/>
      <c r="M17" s="103"/>
      <c r="N17" s="104" t="e">
        <f t="shared" ref="N17:N23" si="2">L17/$D$7</f>
        <v>#DIV/0!</v>
      </c>
      <c r="O17" s="105">
        <f t="shared" ref="O17:O23" si="3">L17*M17</f>
        <v>0</v>
      </c>
      <c r="P17" s="106"/>
      <c r="Q17" s="109">
        <f t="shared" ref="Q17:Q23" si="4">O17*P17</f>
        <v>0</v>
      </c>
      <c r="R17" s="107">
        <f t="shared" ref="R17:R23" si="5">ROUND(O17,0)</f>
        <v>0</v>
      </c>
      <c r="S17" s="98"/>
      <c r="T17" s="98"/>
      <c r="U17" s="98"/>
      <c r="V17" s="98"/>
    </row>
    <row r="18" spans="1:22" s="13" customFormat="1" ht="60" customHeight="1" x14ac:dyDescent="0.3">
      <c r="A18" s="98"/>
      <c r="B18" s="451"/>
      <c r="C18" s="452"/>
      <c r="D18" s="424"/>
      <c r="E18" s="426"/>
      <c r="F18" s="426"/>
      <c r="G18" s="425"/>
      <c r="H18" s="346"/>
      <c r="I18" s="346"/>
      <c r="J18" s="346"/>
      <c r="K18" s="346"/>
      <c r="L18" s="102"/>
      <c r="M18" s="103"/>
      <c r="N18" s="104" t="e">
        <f t="shared" si="2"/>
        <v>#DIV/0!</v>
      </c>
      <c r="O18" s="105">
        <f t="shared" si="3"/>
        <v>0</v>
      </c>
      <c r="P18" s="106"/>
      <c r="Q18" s="109">
        <f t="shared" si="4"/>
        <v>0</v>
      </c>
      <c r="R18" s="107">
        <f t="shared" si="5"/>
        <v>0</v>
      </c>
      <c r="S18" s="98"/>
      <c r="T18" s="98"/>
      <c r="U18" s="98"/>
      <c r="V18" s="98"/>
    </row>
    <row r="19" spans="1:22" s="13" customFormat="1" ht="60" customHeight="1" x14ac:dyDescent="0.3">
      <c r="A19" s="98"/>
      <c r="B19" s="451"/>
      <c r="C19" s="452"/>
      <c r="D19" s="424"/>
      <c r="E19" s="426"/>
      <c r="F19" s="426"/>
      <c r="G19" s="425"/>
      <c r="H19" s="346"/>
      <c r="I19" s="346"/>
      <c r="J19" s="346"/>
      <c r="K19" s="346"/>
      <c r="L19" s="102"/>
      <c r="M19" s="103"/>
      <c r="N19" s="104" t="e">
        <f t="shared" si="2"/>
        <v>#DIV/0!</v>
      </c>
      <c r="O19" s="105">
        <f t="shared" si="3"/>
        <v>0</v>
      </c>
      <c r="P19" s="106"/>
      <c r="Q19" s="109">
        <f t="shared" si="4"/>
        <v>0</v>
      </c>
      <c r="R19" s="107">
        <f t="shared" si="5"/>
        <v>0</v>
      </c>
      <c r="S19" s="98"/>
      <c r="T19" s="98"/>
      <c r="U19" s="98"/>
      <c r="V19" s="98"/>
    </row>
    <row r="20" spans="1:22" s="13" customFormat="1" ht="60" customHeight="1" x14ac:dyDescent="0.3">
      <c r="A20" s="98"/>
      <c r="B20" s="451"/>
      <c r="C20" s="452"/>
      <c r="D20" s="424"/>
      <c r="E20" s="426"/>
      <c r="F20" s="426"/>
      <c r="G20" s="425"/>
      <c r="H20" s="346"/>
      <c r="I20" s="346"/>
      <c r="J20" s="346"/>
      <c r="K20" s="346"/>
      <c r="L20" s="102"/>
      <c r="M20" s="103"/>
      <c r="N20" s="104" t="e">
        <f t="shared" si="2"/>
        <v>#DIV/0!</v>
      </c>
      <c r="O20" s="105">
        <f t="shared" si="3"/>
        <v>0</v>
      </c>
      <c r="P20" s="106"/>
      <c r="Q20" s="109">
        <f t="shared" si="4"/>
        <v>0</v>
      </c>
      <c r="R20" s="107">
        <f t="shared" si="5"/>
        <v>0</v>
      </c>
      <c r="S20" s="98"/>
      <c r="T20" s="98"/>
      <c r="U20" s="98"/>
      <c r="V20" s="98"/>
    </row>
    <row r="21" spans="1:22" s="13" customFormat="1" ht="60" customHeight="1" x14ac:dyDescent="0.3">
      <c r="A21" s="98"/>
      <c r="B21" s="451"/>
      <c r="C21" s="452"/>
      <c r="D21" s="424"/>
      <c r="E21" s="426"/>
      <c r="F21" s="426"/>
      <c r="G21" s="425"/>
      <c r="H21" s="346"/>
      <c r="I21" s="346"/>
      <c r="J21" s="346"/>
      <c r="K21" s="346"/>
      <c r="L21" s="102"/>
      <c r="M21" s="103"/>
      <c r="N21" s="104" t="e">
        <f t="shared" si="2"/>
        <v>#DIV/0!</v>
      </c>
      <c r="O21" s="105">
        <f t="shared" si="3"/>
        <v>0</v>
      </c>
      <c r="P21" s="106"/>
      <c r="Q21" s="109">
        <f t="shared" si="4"/>
        <v>0</v>
      </c>
      <c r="R21" s="107">
        <f t="shared" si="5"/>
        <v>0</v>
      </c>
      <c r="S21" s="98"/>
      <c r="T21" s="98"/>
      <c r="U21" s="98"/>
      <c r="V21" s="98"/>
    </row>
    <row r="22" spans="1:22" s="13" customFormat="1" ht="60" customHeight="1" x14ac:dyDescent="0.3">
      <c r="A22" s="98"/>
      <c r="B22" s="451"/>
      <c r="C22" s="452"/>
      <c r="D22" s="424"/>
      <c r="E22" s="426"/>
      <c r="F22" s="426"/>
      <c r="G22" s="425"/>
      <c r="H22" s="346"/>
      <c r="I22" s="346"/>
      <c r="J22" s="346"/>
      <c r="K22" s="346"/>
      <c r="L22" s="102"/>
      <c r="M22" s="103"/>
      <c r="N22" s="104" t="e">
        <f t="shared" si="2"/>
        <v>#DIV/0!</v>
      </c>
      <c r="O22" s="105">
        <f t="shared" si="3"/>
        <v>0</v>
      </c>
      <c r="P22" s="106"/>
      <c r="Q22" s="109">
        <f t="shared" si="4"/>
        <v>0</v>
      </c>
      <c r="R22" s="107">
        <f t="shared" si="5"/>
        <v>0</v>
      </c>
      <c r="S22" s="98"/>
      <c r="T22" s="98"/>
      <c r="U22" s="98"/>
      <c r="V22" s="98"/>
    </row>
    <row r="23" spans="1:22" s="13" customFormat="1" ht="60" customHeight="1" x14ac:dyDescent="0.3">
      <c r="A23" s="98"/>
      <c r="B23" s="451"/>
      <c r="C23" s="452"/>
      <c r="D23" s="424"/>
      <c r="E23" s="426"/>
      <c r="F23" s="426"/>
      <c r="G23" s="425"/>
      <c r="H23" s="346"/>
      <c r="I23" s="346"/>
      <c r="J23" s="346"/>
      <c r="K23" s="346"/>
      <c r="L23" s="102"/>
      <c r="M23" s="103"/>
      <c r="N23" s="104" t="e">
        <f t="shared" si="2"/>
        <v>#DIV/0!</v>
      </c>
      <c r="O23" s="105">
        <f t="shared" si="3"/>
        <v>0</v>
      </c>
      <c r="P23" s="106"/>
      <c r="Q23" s="109">
        <f t="shared" si="4"/>
        <v>0</v>
      </c>
      <c r="R23" s="107">
        <f t="shared" si="5"/>
        <v>0</v>
      </c>
      <c r="S23" s="98"/>
      <c r="T23" s="98"/>
      <c r="U23" s="98"/>
      <c r="V23" s="98"/>
    </row>
    <row r="24" spans="1:22" ht="18.600000000000001" customHeight="1" x14ac:dyDescent="0.3">
      <c r="A24" s="98"/>
      <c r="B24" s="394" t="s">
        <v>255</v>
      </c>
      <c r="C24" s="384"/>
      <c r="D24" s="384"/>
      <c r="E24" s="384"/>
      <c r="F24" s="384"/>
      <c r="G24" s="384"/>
      <c r="H24" s="384"/>
      <c r="I24" s="384"/>
      <c r="J24" s="384"/>
      <c r="K24" s="384"/>
      <c r="L24" s="384"/>
      <c r="M24" s="384"/>
      <c r="N24" s="384"/>
      <c r="O24" s="384"/>
      <c r="P24" s="385"/>
      <c r="Q24" s="101">
        <f>SUM(Q17:Q23)</f>
        <v>0</v>
      </c>
      <c r="R24" s="108">
        <f>SUM(R17:R23)</f>
        <v>0</v>
      </c>
      <c r="S24" s="98"/>
      <c r="T24" s="98">
        <f>R24+Q24</f>
        <v>0</v>
      </c>
      <c r="U24" s="98"/>
      <c r="V24" s="98"/>
    </row>
    <row r="25" spans="1:22" ht="15.75" customHeight="1" x14ac:dyDescent="0.3">
      <c r="A25" s="98"/>
      <c r="B25" s="413" t="s">
        <v>53</v>
      </c>
      <c r="C25" s="414"/>
      <c r="D25" s="414"/>
      <c r="E25" s="414"/>
      <c r="F25" s="414"/>
      <c r="G25" s="414"/>
      <c r="H25" s="414"/>
      <c r="I25" s="414"/>
      <c r="J25" s="414"/>
      <c r="K25" s="414"/>
      <c r="L25" s="414"/>
      <c r="M25" s="414"/>
      <c r="N25" s="414"/>
      <c r="O25" s="414"/>
      <c r="P25" s="414"/>
      <c r="Q25" s="414"/>
      <c r="R25" s="412"/>
      <c r="S25" s="98"/>
      <c r="T25" s="98"/>
      <c r="U25" s="98"/>
      <c r="V25" s="98"/>
    </row>
    <row r="26" spans="1:22" ht="49.5" customHeight="1" x14ac:dyDescent="0.3">
      <c r="A26" s="98"/>
      <c r="B26" s="449" t="s">
        <v>46</v>
      </c>
      <c r="C26" s="462"/>
      <c r="D26" s="449" t="s">
        <v>47</v>
      </c>
      <c r="E26" s="450"/>
      <c r="F26" s="450"/>
      <c r="G26" s="450"/>
      <c r="H26" s="449"/>
      <c r="I26" s="450"/>
      <c r="J26" s="450"/>
      <c r="K26" s="462"/>
      <c r="L26" s="345" t="s">
        <v>48</v>
      </c>
      <c r="M26" s="345" t="s">
        <v>49</v>
      </c>
      <c r="N26" s="345" t="s">
        <v>1</v>
      </c>
      <c r="O26" s="345" t="s">
        <v>76</v>
      </c>
      <c r="P26" s="345" t="s">
        <v>4</v>
      </c>
      <c r="Q26" s="345" t="s">
        <v>36</v>
      </c>
      <c r="R26" s="345" t="s">
        <v>50</v>
      </c>
      <c r="S26" s="98"/>
      <c r="T26" s="98"/>
      <c r="U26" s="98"/>
      <c r="V26" s="98"/>
    </row>
    <row r="27" spans="1:22" s="13" customFormat="1" ht="60" customHeight="1" x14ac:dyDescent="0.3">
      <c r="A27" s="98"/>
      <c r="B27" s="424"/>
      <c r="C27" s="425"/>
      <c r="D27" s="424"/>
      <c r="E27" s="426"/>
      <c r="F27" s="426"/>
      <c r="G27" s="425"/>
      <c r="H27" s="388"/>
      <c r="I27" s="389"/>
      <c r="J27" s="389"/>
      <c r="K27" s="390"/>
      <c r="L27" s="111"/>
      <c r="M27" s="112"/>
      <c r="N27" s="104" t="e">
        <f t="shared" ref="N27:N28" si="6">L27/$D$7</f>
        <v>#DIV/0!</v>
      </c>
      <c r="O27" s="105">
        <f t="shared" ref="O27:O28" si="7">L27*M27</f>
        <v>0</v>
      </c>
      <c r="P27" s="113"/>
      <c r="Q27" s="109">
        <f t="shared" ref="Q27:Q28" si="8">O27*P27</f>
        <v>0</v>
      </c>
      <c r="R27" s="107">
        <f t="shared" ref="R27:R28" si="9">ROUND(O27,0)</f>
        <v>0</v>
      </c>
      <c r="S27" s="98"/>
      <c r="T27" s="98"/>
      <c r="U27" s="98"/>
      <c r="V27" s="98"/>
    </row>
    <row r="28" spans="1:22" s="13" customFormat="1" ht="60" customHeight="1" x14ac:dyDescent="0.3">
      <c r="A28" s="98"/>
      <c r="B28" s="424"/>
      <c r="C28" s="425"/>
      <c r="D28" s="424"/>
      <c r="E28" s="426"/>
      <c r="F28" s="426"/>
      <c r="G28" s="425"/>
      <c r="H28" s="388"/>
      <c r="I28" s="389"/>
      <c r="J28" s="389"/>
      <c r="K28" s="390"/>
      <c r="L28" s="111"/>
      <c r="M28" s="112"/>
      <c r="N28" s="104" t="e">
        <f t="shared" si="6"/>
        <v>#DIV/0!</v>
      </c>
      <c r="O28" s="105">
        <f t="shared" si="7"/>
        <v>0</v>
      </c>
      <c r="P28" s="113"/>
      <c r="Q28" s="109">
        <f t="shared" si="8"/>
        <v>0</v>
      </c>
      <c r="R28" s="107">
        <f t="shared" si="9"/>
        <v>0</v>
      </c>
      <c r="S28" s="98"/>
      <c r="T28" s="98"/>
      <c r="U28" s="98"/>
      <c r="V28" s="98"/>
    </row>
    <row r="29" spans="1:22" ht="18.600000000000001" customHeight="1" x14ac:dyDescent="0.3">
      <c r="A29" s="98"/>
      <c r="B29" s="445" t="s">
        <v>86</v>
      </c>
      <c r="C29" s="446"/>
      <c r="D29" s="446"/>
      <c r="E29" s="446"/>
      <c r="F29" s="446"/>
      <c r="G29" s="446"/>
      <c r="H29" s="446"/>
      <c r="I29" s="446"/>
      <c r="J29" s="446"/>
      <c r="K29" s="446"/>
      <c r="L29" s="446"/>
      <c r="M29" s="446"/>
      <c r="N29" s="446"/>
      <c r="O29" s="446"/>
      <c r="P29" s="447"/>
      <c r="Q29" s="110">
        <f>SUM(Q27:Q28)</f>
        <v>0</v>
      </c>
      <c r="R29" s="114">
        <f>SUM(R27:R28)</f>
        <v>0</v>
      </c>
      <c r="S29" s="98"/>
      <c r="T29" s="98">
        <f>R29+Q29</f>
        <v>0</v>
      </c>
      <c r="U29" s="98"/>
      <c r="V29" s="98"/>
    </row>
    <row r="30" spans="1:22" ht="15.75" customHeight="1" x14ac:dyDescent="0.3">
      <c r="A30" s="98"/>
      <c r="B30" s="413" t="s">
        <v>68</v>
      </c>
      <c r="C30" s="414"/>
      <c r="D30" s="414"/>
      <c r="E30" s="414"/>
      <c r="F30" s="414"/>
      <c r="G30" s="414"/>
      <c r="H30" s="414"/>
      <c r="I30" s="414"/>
      <c r="J30" s="414"/>
      <c r="K30" s="414"/>
      <c r="L30" s="414"/>
      <c r="M30" s="414"/>
      <c r="N30" s="414"/>
      <c r="O30" s="414"/>
      <c r="P30" s="414"/>
      <c r="Q30" s="414"/>
      <c r="R30" s="412"/>
      <c r="S30" s="98"/>
      <c r="T30" s="98"/>
      <c r="U30" s="98"/>
      <c r="V30" s="98"/>
    </row>
    <row r="31" spans="1:22" ht="15.95" customHeight="1" x14ac:dyDescent="0.3">
      <c r="A31" s="98"/>
      <c r="B31" s="448" t="s">
        <v>451</v>
      </c>
      <c r="C31" s="448"/>
      <c r="D31" s="449" t="s">
        <v>77</v>
      </c>
      <c r="E31" s="450"/>
      <c r="F31" s="450"/>
      <c r="G31" s="450"/>
      <c r="H31" s="450"/>
      <c r="I31" s="450"/>
      <c r="J31" s="450"/>
      <c r="K31" s="450"/>
      <c r="L31" s="450"/>
      <c r="M31" s="450"/>
      <c r="N31" s="450"/>
      <c r="O31" s="450"/>
      <c r="P31" s="450"/>
      <c r="Q31" s="344"/>
      <c r="R31" s="345" t="s">
        <v>50</v>
      </c>
      <c r="S31" s="98"/>
      <c r="T31" s="98"/>
      <c r="U31" s="98"/>
      <c r="V31" s="98"/>
    </row>
    <row r="32" spans="1:22" s="13" customFormat="1" ht="30" customHeight="1" x14ac:dyDescent="0.3">
      <c r="A32" s="98"/>
      <c r="B32" s="453"/>
      <c r="C32" s="453"/>
      <c r="D32" s="424"/>
      <c r="E32" s="426"/>
      <c r="F32" s="426"/>
      <c r="G32" s="426"/>
      <c r="H32" s="426"/>
      <c r="I32" s="426"/>
      <c r="J32" s="426"/>
      <c r="K32" s="426"/>
      <c r="L32" s="426"/>
      <c r="M32" s="426"/>
      <c r="N32" s="426"/>
      <c r="O32" s="426"/>
      <c r="P32" s="426"/>
      <c r="Q32" s="343"/>
      <c r="R32" s="117"/>
      <c r="S32" s="98"/>
      <c r="T32" s="98"/>
      <c r="U32" s="98"/>
      <c r="V32" s="98"/>
    </row>
    <row r="33" spans="1:22" s="13" customFormat="1" ht="30" customHeight="1" x14ac:dyDescent="0.3">
      <c r="A33" s="98"/>
      <c r="B33" s="453"/>
      <c r="C33" s="453"/>
      <c r="D33" s="424"/>
      <c r="E33" s="426"/>
      <c r="F33" s="426"/>
      <c r="G33" s="426"/>
      <c r="H33" s="426"/>
      <c r="I33" s="426"/>
      <c r="J33" s="426"/>
      <c r="K33" s="426"/>
      <c r="L33" s="426"/>
      <c r="M33" s="426"/>
      <c r="N33" s="426"/>
      <c r="O33" s="426"/>
      <c r="P33" s="426"/>
      <c r="Q33" s="343"/>
      <c r="R33" s="117"/>
      <c r="S33" s="98"/>
      <c r="T33" s="98"/>
      <c r="U33" s="98"/>
      <c r="V33" s="98"/>
    </row>
    <row r="34" spans="1:22" ht="18.600000000000001" customHeight="1" x14ac:dyDescent="0.3">
      <c r="A34" s="98"/>
      <c r="B34" s="445" t="s">
        <v>56</v>
      </c>
      <c r="C34" s="446"/>
      <c r="D34" s="446"/>
      <c r="E34" s="446"/>
      <c r="F34" s="446"/>
      <c r="G34" s="446"/>
      <c r="H34" s="446"/>
      <c r="I34" s="446"/>
      <c r="J34" s="446"/>
      <c r="K34" s="446"/>
      <c r="L34" s="446"/>
      <c r="M34" s="446"/>
      <c r="N34" s="446"/>
      <c r="O34" s="446"/>
      <c r="P34" s="446"/>
      <c r="Q34" s="447"/>
      <c r="R34" s="114">
        <f>R32+R33</f>
        <v>0</v>
      </c>
      <c r="S34" s="98"/>
      <c r="T34" s="98"/>
      <c r="U34" s="98"/>
      <c r="V34" s="98"/>
    </row>
    <row r="35" spans="1:22" ht="15.75" customHeight="1" x14ac:dyDescent="0.3">
      <c r="A35" s="98"/>
      <c r="B35" s="413" t="s">
        <v>69</v>
      </c>
      <c r="C35" s="414"/>
      <c r="D35" s="414"/>
      <c r="E35" s="414"/>
      <c r="F35" s="414"/>
      <c r="G35" s="414"/>
      <c r="H35" s="414"/>
      <c r="I35" s="414"/>
      <c r="J35" s="414"/>
      <c r="K35" s="414"/>
      <c r="L35" s="414"/>
      <c r="M35" s="414"/>
      <c r="N35" s="414"/>
      <c r="O35" s="414"/>
      <c r="P35" s="414"/>
      <c r="Q35" s="414"/>
      <c r="R35" s="412"/>
      <c r="S35" s="98"/>
      <c r="T35" s="98"/>
      <c r="U35" s="98"/>
      <c r="V35" s="98"/>
    </row>
    <row r="36" spans="1:22" ht="16.5" customHeight="1" x14ac:dyDescent="0.3">
      <c r="A36" s="98"/>
      <c r="B36" s="442"/>
      <c r="C36" s="443"/>
      <c r="D36" s="443" t="s">
        <v>54</v>
      </c>
      <c r="E36" s="443"/>
      <c r="F36" s="443"/>
      <c r="G36" s="443"/>
      <c r="H36" s="443"/>
      <c r="I36" s="443"/>
      <c r="J36" s="443"/>
      <c r="K36" s="443"/>
      <c r="L36" s="443"/>
      <c r="M36" s="443"/>
      <c r="N36" s="443"/>
      <c r="O36" s="443"/>
      <c r="P36" s="443"/>
      <c r="Q36" s="444"/>
      <c r="R36" s="345" t="s">
        <v>55</v>
      </c>
      <c r="S36" s="98"/>
      <c r="T36" s="98"/>
      <c r="U36" s="98"/>
      <c r="V36" s="98"/>
    </row>
    <row r="37" spans="1:22" s="13" customFormat="1" ht="30" customHeight="1" x14ac:dyDescent="0.3">
      <c r="A37" s="98"/>
      <c r="B37" s="435" t="s">
        <v>79</v>
      </c>
      <c r="C37" s="435"/>
      <c r="D37" s="436"/>
      <c r="E37" s="436"/>
      <c r="F37" s="436"/>
      <c r="G37" s="436"/>
      <c r="H37" s="436"/>
      <c r="I37" s="436"/>
      <c r="J37" s="436"/>
      <c r="K37" s="436"/>
      <c r="L37" s="436"/>
      <c r="M37" s="436"/>
      <c r="N37" s="436"/>
      <c r="O37" s="436"/>
      <c r="P37" s="436"/>
      <c r="Q37" s="436"/>
      <c r="R37" s="118">
        <f>Q14</f>
        <v>0</v>
      </c>
      <c r="S37" s="98"/>
      <c r="T37" s="98"/>
      <c r="U37" s="98"/>
      <c r="V37" s="98"/>
    </row>
    <row r="38" spans="1:22" s="13" customFormat="1" ht="30" customHeight="1" x14ac:dyDescent="0.3">
      <c r="A38" s="98"/>
      <c r="B38" s="435" t="s">
        <v>80</v>
      </c>
      <c r="C38" s="435"/>
      <c r="D38" s="436"/>
      <c r="E38" s="436"/>
      <c r="F38" s="436"/>
      <c r="G38" s="436"/>
      <c r="H38" s="436"/>
      <c r="I38" s="436"/>
      <c r="J38" s="436"/>
      <c r="K38" s="436"/>
      <c r="L38" s="436"/>
      <c r="M38" s="436"/>
      <c r="N38" s="436"/>
      <c r="O38" s="436"/>
      <c r="P38" s="436"/>
      <c r="Q38" s="436"/>
      <c r="R38" s="118">
        <f>ROUND(Q24,0)</f>
        <v>0</v>
      </c>
      <c r="S38" s="98"/>
      <c r="T38" s="98"/>
      <c r="U38" s="98"/>
      <c r="V38" s="98"/>
    </row>
    <row r="39" spans="1:22" s="13" customFormat="1" ht="30" customHeight="1" x14ac:dyDescent="0.3">
      <c r="A39" s="98"/>
      <c r="B39" s="435" t="s">
        <v>81</v>
      </c>
      <c r="C39" s="435"/>
      <c r="D39" s="436"/>
      <c r="E39" s="436"/>
      <c r="F39" s="436"/>
      <c r="G39" s="436"/>
      <c r="H39" s="436"/>
      <c r="I39" s="436"/>
      <c r="J39" s="436"/>
      <c r="K39" s="436"/>
      <c r="L39" s="436"/>
      <c r="M39" s="436"/>
      <c r="N39" s="436"/>
      <c r="O39" s="436"/>
      <c r="P39" s="436"/>
      <c r="Q39" s="436"/>
      <c r="R39" s="118">
        <f>ROUND(Q29,0)</f>
        <v>0</v>
      </c>
      <c r="S39" s="98"/>
      <c r="T39" s="98"/>
      <c r="U39" s="98"/>
      <c r="V39" s="98"/>
    </row>
    <row r="40" spans="1:22" ht="18.600000000000001" customHeight="1" x14ac:dyDescent="0.3">
      <c r="A40" s="98"/>
      <c r="B40" s="394" t="s">
        <v>60</v>
      </c>
      <c r="C40" s="384"/>
      <c r="D40" s="384"/>
      <c r="E40" s="384"/>
      <c r="F40" s="384"/>
      <c r="G40" s="384"/>
      <c r="H40" s="384"/>
      <c r="I40" s="384"/>
      <c r="J40" s="384"/>
      <c r="K40" s="384"/>
      <c r="L40" s="384"/>
      <c r="M40" s="384"/>
      <c r="N40" s="384"/>
      <c r="O40" s="384"/>
      <c r="P40" s="384"/>
      <c r="Q40" s="385"/>
      <c r="R40" s="119">
        <f>SUM(R37:R39)</f>
        <v>0</v>
      </c>
      <c r="S40" s="98"/>
      <c r="T40" s="98"/>
      <c r="U40" s="98"/>
      <c r="V40" s="98"/>
    </row>
    <row r="41" spans="1:22" ht="15.75" customHeight="1" x14ac:dyDescent="0.3">
      <c r="A41" s="98"/>
      <c r="B41" s="430" t="s">
        <v>70</v>
      </c>
      <c r="C41" s="431"/>
      <c r="D41" s="431"/>
      <c r="E41" s="431"/>
      <c r="F41" s="431"/>
      <c r="G41" s="431"/>
      <c r="H41" s="431"/>
      <c r="I41" s="431"/>
      <c r="J41" s="431"/>
      <c r="K41" s="431"/>
      <c r="L41" s="431"/>
      <c r="M41" s="431"/>
      <c r="N41" s="431"/>
      <c r="O41" s="431"/>
      <c r="P41" s="431"/>
      <c r="Q41" s="431"/>
      <c r="R41" s="432"/>
      <c r="S41" s="98"/>
      <c r="T41" s="98"/>
      <c r="U41" s="98"/>
      <c r="V41" s="98"/>
    </row>
    <row r="42" spans="1:22" ht="49.5" customHeight="1" x14ac:dyDescent="0.3">
      <c r="A42" s="98"/>
      <c r="B42" s="437" t="s">
        <v>263</v>
      </c>
      <c r="C42" s="438"/>
      <c r="D42" s="439" t="s">
        <v>264</v>
      </c>
      <c r="E42" s="440"/>
      <c r="F42" s="440" t="s">
        <v>122</v>
      </c>
      <c r="G42" s="440"/>
      <c r="H42" s="440"/>
      <c r="I42" s="440"/>
      <c r="J42" s="440"/>
      <c r="K42" s="440"/>
      <c r="L42" s="440"/>
      <c r="M42" s="441"/>
      <c r="N42" s="143" t="s">
        <v>58</v>
      </c>
      <c r="O42" s="144"/>
      <c r="P42" s="120" t="s">
        <v>59</v>
      </c>
      <c r="Q42" s="121"/>
      <c r="R42" s="99" t="s">
        <v>50</v>
      </c>
      <c r="S42" s="98"/>
      <c r="T42" s="98"/>
      <c r="U42" s="98"/>
      <c r="V42" s="98"/>
    </row>
    <row r="43" spans="1:22" ht="39.950000000000003" customHeight="1" x14ac:dyDescent="0.3">
      <c r="A43" s="98"/>
      <c r="B43" s="433"/>
      <c r="C43" s="433"/>
      <c r="D43" s="434"/>
      <c r="E43" s="434"/>
      <c r="F43" s="434"/>
      <c r="G43" s="434"/>
      <c r="H43" s="434"/>
      <c r="I43" s="434"/>
      <c r="J43" s="434"/>
      <c r="K43" s="434"/>
      <c r="L43" s="434"/>
      <c r="M43" s="434"/>
      <c r="N43" s="141"/>
      <c r="O43" s="142"/>
      <c r="P43" s="162"/>
      <c r="Q43" s="115"/>
      <c r="R43" s="122">
        <f>ROUND(N43*P43,0)</f>
        <v>0</v>
      </c>
      <c r="S43" s="98"/>
      <c r="T43" s="156">
        <f>IF(B43="Sub Grantee",R43,0)</f>
        <v>0</v>
      </c>
      <c r="U43" s="156">
        <f>IF(B43="Sub Grantee",D43,0)</f>
        <v>0</v>
      </c>
      <c r="V43" s="98"/>
    </row>
    <row r="44" spans="1:22" ht="39.950000000000003" customHeight="1" x14ac:dyDescent="0.3">
      <c r="A44" s="98"/>
      <c r="B44" s="433"/>
      <c r="C44" s="433"/>
      <c r="D44" s="434"/>
      <c r="E44" s="434"/>
      <c r="F44" s="434"/>
      <c r="G44" s="434"/>
      <c r="H44" s="434"/>
      <c r="I44" s="434"/>
      <c r="J44" s="434"/>
      <c r="K44" s="434"/>
      <c r="L44" s="434"/>
      <c r="M44" s="434"/>
      <c r="N44" s="141"/>
      <c r="O44" s="142"/>
      <c r="P44" s="162"/>
      <c r="Q44" s="115"/>
      <c r="R44" s="122">
        <f t="shared" ref="R44:R46" si="10">ROUND(N44*P44,0)</f>
        <v>0</v>
      </c>
      <c r="S44" s="98"/>
      <c r="T44" s="156">
        <f t="shared" ref="T44:T46" si="11">IF(B44="Sub Grantee",R44,0)</f>
        <v>0</v>
      </c>
      <c r="U44" s="156">
        <f t="shared" ref="U44:U46" si="12">IF(B44="Sub Grantee",D44,0)</f>
        <v>0</v>
      </c>
      <c r="V44" s="98"/>
    </row>
    <row r="45" spans="1:22" ht="39.950000000000003" customHeight="1" x14ac:dyDescent="0.3">
      <c r="A45" s="98"/>
      <c r="B45" s="433"/>
      <c r="C45" s="433"/>
      <c r="D45" s="434"/>
      <c r="E45" s="434"/>
      <c r="F45" s="434"/>
      <c r="G45" s="434"/>
      <c r="H45" s="434"/>
      <c r="I45" s="434"/>
      <c r="J45" s="434"/>
      <c r="K45" s="434"/>
      <c r="L45" s="434"/>
      <c r="M45" s="434"/>
      <c r="N45" s="141"/>
      <c r="O45" s="142"/>
      <c r="P45" s="162"/>
      <c r="Q45" s="115"/>
      <c r="R45" s="122">
        <f t="shared" si="10"/>
        <v>0</v>
      </c>
      <c r="S45" s="98"/>
      <c r="T45" s="156">
        <f t="shared" si="11"/>
        <v>0</v>
      </c>
      <c r="U45" s="156">
        <f t="shared" si="12"/>
        <v>0</v>
      </c>
      <c r="V45" s="98"/>
    </row>
    <row r="46" spans="1:22"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0"/>
        <v>0</v>
      </c>
      <c r="S46" s="98"/>
      <c r="T46" s="156">
        <f t="shared" si="11"/>
        <v>0</v>
      </c>
      <c r="U46" s="156">
        <f t="shared" si="12"/>
        <v>0</v>
      </c>
      <c r="V46" s="98"/>
    </row>
    <row r="47" spans="1:22" ht="18.600000000000001" customHeight="1" x14ac:dyDescent="0.3">
      <c r="A47" s="98"/>
      <c r="B47" s="427" t="s">
        <v>62</v>
      </c>
      <c r="C47" s="428"/>
      <c r="D47" s="428"/>
      <c r="E47" s="428"/>
      <c r="F47" s="428"/>
      <c r="G47" s="428"/>
      <c r="H47" s="428"/>
      <c r="I47" s="428"/>
      <c r="J47" s="428"/>
      <c r="K47" s="428"/>
      <c r="L47" s="428"/>
      <c r="M47" s="428"/>
      <c r="N47" s="428"/>
      <c r="O47" s="428"/>
      <c r="P47" s="428"/>
      <c r="Q47" s="429"/>
      <c r="R47" s="122">
        <f>SUM(R43:R46)</f>
        <v>0</v>
      </c>
      <c r="S47" s="98"/>
      <c r="T47" s="156">
        <f>SUM(T43:T46)</f>
        <v>0</v>
      </c>
      <c r="U47" s="98"/>
      <c r="V47" s="98"/>
    </row>
    <row r="48" spans="1:22" ht="15.75" customHeight="1" x14ac:dyDescent="0.3">
      <c r="A48" s="98"/>
      <c r="B48" s="430" t="s">
        <v>71</v>
      </c>
      <c r="C48" s="431"/>
      <c r="D48" s="431"/>
      <c r="E48" s="431"/>
      <c r="F48" s="431"/>
      <c r="G48" s="431"/>
      <c r="H48" s="431"/>
      <c r="I48" s="431"/>
      <c r="J48" s="431"/>
      <c r="K48" s="431"/>
      <c r="L48" s="431"/>
      <c r="M48" s="431"/>
      <c r="N48" s="431"/>
      <c r="O48" s="431"/>
      <c r="P48" s="431"/>
      <c r="Q48" s="431"/>
      <c r="R48" s="432"/>
      <c r="S48" s="98"/>
      <c r="T48" s="98"/>
      <c r="U48" s="98"/>
      <c r="V48" s="98"/>
    </row>
    <row r="49" spans="1:22" ht="49.5" customHeight="1" x14ac:dyDescent="0.3">
      <c r="A49" s="98"/>
      <c r="B49" s="388" t="s">
        <v>57</v>
      </c>
      <c r="C49" s="390"/>
      <c r="D49" s="388" t="s">
        <v>61</v>
      </c>
      <c r="E49" s="389"/>
      <c r="F49" s="389"/>
      <c r="G49" s="389"/>
      <c r="H49" s="389"/>
      <c r="I49" s="389"/>
      <c r="J49" s="389"/>
      <c r="K49" s="389"/>
      <c r="L49" s="389"/>
      <c r="M49" s="389"/>
      <c r="N49" s="389"/>
      <c r="O49" s="389"/>
      <c r="P49" s="389"/>
      <c r="Q49" s="390"/>
      <c r="R49" s="345" t="s">
        <v>50</v>
      </c>
      <c r="S49" s="98"/>
      <c r="T49" s="98"/>
      <c r="U49" s="98"/>
      <c r="V49" s="98"/>
    </row>
    <row r="50" spans="1:22" ht="50.1" customHeight="1" x14ac:dyDescent="0.3">
      <c r="A50" s="98"/>
      <c r="B50" s="424"/>
      <c r="C50" s="425"/>
      <c r="D50" s="424"/>
      <c r="E50" s="426"/>
      <c r="F50" s="426"/>
      <c r="G50" s="426"/>
      <c r="H50" s="426"/>
      <c r="I50" s="426"/>
      <c r="J50" s="426"/>
      <c r="K50" s="426"/>
      <c r="L50" s="426"/>
      <c r="M50" s="426"/>
      <c r="N50" s="426"/>
      <c r="O50" s="426"/>
      <c r="P50" s="426"/>
      <c r="Q50" s="425"/>
      <c r="R50" s="123"/>
      <c r="S50" s="98"/>
      <c r="T50" s="98"/>
      <c r="U50" s="98"/>
      <c r="V50" s="98"/>
    </row>
    <row r="51" spans="1:22"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98"/>
    </row>
    <row r="52" spans="1:22"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98"/>
    </row>
    <row r="53" spans="1:22" ht="18" customHeight="1" x14ac:dyDescent="0.3">
      <c r="A53" s="98"/>
      <c r="B53" s="394" t="s">
        <v>64</v>
      </c>
      <c r="C53" s="384"/>
      <c r="D53" s="384"/>
      <c r="E53" s="384"/>
      <c r="F53" s="384"/>
      <c r="G53" s="384"/>
      <c r="H53" s="384"/>
      <c r="I53" s="384"/>
      <c r="J53" s="384"/>
      <c r="K53" s="384"/>
      <c r="L53" s="384"/>
      <c r="M53" s="384"/>
      <c r="N53" s="384"/>
      <c r="O53" s="384"/>
      <c r="P53" s="384"/>
      <c r="Q53" s="385"/>
      <c r="R53" s="108">
        <f>SUM(R50:R52)</f>
        <v>0</v>
      </c>
      <c r="S53" s="98"/>
      <c r="T53" s="98"/>
      <c r="U53" s="98"/>
      <c r="V53" s="98"/>
    </row>
    <row r="54" spans="1:22" ht="15.75" customHeight="1" x14ac:dyDescent="0.3">
      <c r="A54" s="98"/>
      <c r="B54" s="413" t="s">
        <v>72</v>
      </c>
      <c r="C54" s="414"/>
      <c r="D54" s="414"/>
      <c r="E54" s="414"/>
      <c r="F54" s="414"/>
      <c r="G54" s="414"/>
      <c r="H54" s="414"/>
      <c r="I54" s="414"/>
      <c r="J54" s="414"/>
      <c r="K54" s="414"/>
      <c r="L54" s="414"/>
      <c r="M54" s="414"/>
      <c r="N54" s="414"/>
      <c r="O54" s="414"/>
      <c r="P54" s="414"/>
      <c r="Q54" s="414"/>
      <c r="R54" s="412"/>
      <c r="S54" s="98"/>
      <c r="T54" s="98"/>
      <c r="U54" s="98"/>
      <c r="V54" s="98"/>
    </row>
    <row r="55" spans="1:22" s="13" customFormat="1" ht="33.75" customHeight="1" x14ac:dyDescent="0.3">
      <c r="A55" s="98"/>
      <c r="B55" s="420" t="s">
        <v>267</v>
      </c>
      <c r="C55" s="420"/>
      <c r="D55" s="420" t="s">
        <v>265</v>
      </c>
      <c r="E55" s="420"/>
      <c r="F55" s="421" t="s">
        <v>266</v>
      </c>
      <c r="G55" s="422"/>
      <c r="H55" s="422"/>
      <c r="I55" s="422"/>
      <c r="J55" s="422"/>
      <c r="K55" s="422"/>
      <c r="L55" s="422"/>
      <c r="M55" s="423"/>
      <c r="N55" s="157" t="s">
        <v>63</v>
      </c>
      <c r="O55" s="124"/>
      <c r="P55" s="157" t="s">
        <v>142</v>
      </c>
      <c r="Q55" s="157" t="s">
        <v>59</v>
      </c>
      <c r="R55" s="158" t="s">
        <v>55</v>
      </c>
      <c r="S55" s="98"/>
      <c r="T55" s="98"/>
      <c r="U55" s="98"/>
      <c r="V55" s="98"/>
    </row>
    <row r="56" spans="1:22" s="13" customFormat="1" ht="33.75" customHeight="1" x14ac:dyDescent="0.3">
      <c r="A56" s="98"/>
      <c r="B56" s="419"/>
      <c r="C56" s="419"/>
      <c r="D56" s="419"/>
      <c r="E56" s="419"/>
      <c r="F56" s="419"/>
      <c r="G56" s="419"/>
      <c r="H56" s="419"/>
      <c r="I56" s="419"/>
      <c r="J56" s="419"/>
      <c r="K56" s="419"/>
      <c r="L56" s="419"/>
      <c r="M56" s="419"/>
      <c r="N56" s="235"/>
      <c r="O56" s="241"/>
      <c r="P56" s="234"/>
      <c r="Q56" s="159"/>
      <c r="R56" s="122">
        <f>ROUND(N56*P56,0)</f>
        <v>0</v>
      </c>
      <c r="S56" s="98"/>
      <c r="T56" s="156">
        <f>IF(B56="Yes",R56,0)</f>
        <v>0</v>
      </c>
      <c r="U56" s="98"/>
      <c r="V56" s="98"/>
    </row>
    <row r="57" spans="1:22" s="13" customFormat="1" ht="33.75" customHeight="1" x14ac:dyDescent="0.3">
      <c r="A57" s="98"/>
      <c r="B57" s="419"/>
      <c r="C57" s="419"/>
      <c r="D57" s="419"/>
      <c r="E57" s="419"/>
      <c r="F57" s="419"/>
      <c r="G57" s="419"/>
      <c r="H57" s="419"/>
      <c r="I57" s="419"/>
      <c r="J57" s="419"/>
      <c r="K57" s="419"/>
      <c r="L57" s="419"/>
      <c r="M57" s="419"/>
      <c r="N57" s="236"/>
      <c r="O57" s="241"/>
      <c r="P57" s="233"/>
      <c r="Q57" s="159"/>
      <c r="R57" s="122">
        <f t="shared" ref="R57:R58" si="13">ROUND(N57*P57,0)</f>
        <v>0</v>
      </c>
      <c r="S57" s="98"/>
      <c r="T57" s="156">
        <f t="shared" ref="T57:T58" si="14">IF(B57="Yes",R57,0)</f>
        <v>0</v>
      </c>
      <c r="U57" s="98"/>
      <c r="V57" s="98"/>
    </row>
    <row r="58" spans="1:22" s="13" customFormat="1" ht="33.75" customHeight="1" x14ac:dyDescent="0.3">
      <c r="A58" s="98"/>
      <c r="B58" s="419"/>
      <c r="C58" s="419"/>
      <c r="D58" s="419"/>
      <c r="E58" s="419"/>
      <c r="F58" s="419"/>
      <c r="G58" s="419"/>
      <c r="H58" s="419"/>
      <c r="I58" s="419"/>
      <c r="J58" s="419"/>
      <c r="K58" s="419"/>
      <c r="L58" s="419"/>
      <c r="M58" s="419"/>
      <c r="N58" s="236"/>
      <c r="O58" s="241"/>
      <c r="P58" s="234"/>
      <c r="Q58" s="159"/>
      <c r="R58" s="122">
        <f t="shared" si="13"/>
        <v>0</v>
      </c>
      <c r="S58" s="98"/>
      <c r="T58" s="156">
        <f t="shared" si="14"/>
        <v>0</v>
      </c>
      <c r="U58" s="98"/>
      <c r="V58" s="98"/>
    </row>
    <row r="59" spans="1:22" ht="18" customHeight="1" x14ac:dyDescent="0.3">
      <c r="A59" s="98"/>
      <c r="B59" s="394" t="s">
        <v>66</v>
      </c>
      <c r="C59" s="384"/>
      <c r="D59" s="384"/>
      <c r="E59" s="384"/>
      <c r="F59" s="384"/>
      <c r="G59" s="384"/>
      <c r="H59" s="384"/>
      <c r="I59" s="384"/>
      <c r="J59" s="384"/>
      <c r="K59" s="384"/>
      <c r="L59" s="384"/>
      <c r="M59" s="384"/>
      <c r="N59" s="384"/>
      <c r="O59" s="384"/>
      <c r="P59" s="385"/>
      <c r="Q59" s="116"/>
      <c r="R59" s="108">
        <f>SUM(R56:R58)</f>
        <v>0</v>
      </c>
      <c r="S59" s="98"/>
      <c r="T59" s="135">
        <f>SUM(T56:T58)</f>
        <v>0</v>
      </c>
      <c r="U59" s="98"/>
      <c r="V59" s="98"/>
    </row>
    <row r="60" spans="1:22" ht="15.75" customHeight="1" x14ac:dyDescent="0.3">
      <c r="A60" s="98"/>
      <c r="B60" s="413" t="s">
        <v>73</v>
      </c>
      <c r="C60" s="414"/>
      <c r="D60" s="414"/>
      <c r="E60" s="414"/>
      <c r="F60" s="414"/>
      <c r="G60" s="414"/>
      <c r="H60" s="414"/>
      <c r="I60" s="414"/>
      <c r="J60" s="414"/>
      <c r="K60" s="414"/>
      <c r="L60" s="414"/>
      <c r="M60" s="414"/>
      <c r="N60" s="414"/>
      <c r="O60" s="414"/>
      <c r="P60" s="414"/>
      <c r="Q60" s="414"/>
      <c r="R60" s="412"/>
      <c r="S60" s="98"/>
      <c r="T60" s="98"/>
      <c r="U60" s="98"/>
      <c r="V60" s="98"/>
    </row>
    <row r="61" spans="1:22" ht="27.75" customHeight="1" x14ac:dyDescent="0.3">
      <c r="A61" s="98"/>
      <c r="B61" s="415" t="s">
        <v>82</v>
      </c>
      <c r="C61" s="415"/>
      <c r="D61" s="416" t="s">
        <v>65</v>
      </c>
      <c r="E61" s="417"/>
      <c r="F61" s="417"/>
      <c r="G61" s="417"/>
      <c r="H61" s="417"/>
      <c r="I61" s="417"/>
      <c r="J61" s="417"/>
      <c r="K61" s="417"/>
      <c r="L61" s="417"/>
      <c r="M61" s="417"/>
      <c r="N61" s="417"/>
      <c r="O61" s="417"/>
      <c r="P61" s="417"/>
      <c r="Q61" s="418"/>
      <c r="R61" s="345" t="s">
        <v>50</v>
      </c>
      <c r="S61" s="98"/>
      <c r="T61" s="98"/>
      <c r="U61" s="98"/>
      <c r="V61" s="98"/>
    </row>
    <row r="62" spans="1:22" ht="39.950000000000003" customHeight="1" x14ac:dyDescent="0.3">
      <c r="A62" s="98"/>
      <c r="B62" s="409"/>
      <c r="C62" s="410"/>
      <c r="D62" s="409"/>
      <c r="E62" s="411"/>
      <c r="F62" s="411"/>
      <c r="G62" s="411"/>
      <c r="H62" s="411"/>
      <c r="I62" s="411"/>
      <c r="J62" s="411"/>
      <c r="K62" s="411"/>
      <c r="L62" s="411"/>
      <c r="M62" s="411"/>
      <c r="N62" s="411"/>
      <c r="O62" s="411"/>
      <c r="P62" s="411"/>
      <c r="Q62" s="410"/>
      <c r="R62" s="123"/>
      <c r="S62" s="98"/>
      <c r="T62" s="98"/>
      <c r="U62" s="98"/>
      <c r="V62" s="98"/>
    </row>
    <row r="63" spans="1:22"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98"/>
    </row>
    <row r="64" spans="1:22"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98"/>
    </row>
    <row r="65" spans="1:23" ht="18" customHeight="1" x14ac:dyDescent="0.3">
      <c r="A65" s="98"/>
      <c r="B65" s="394" t="s">
        <v>83</v>
      </c>
      <c r="C65" s="384"/>
      <c r="D65" s="384"/>
      <c r="E65" s="384"/>
      <c r="F65" s="384"/>
      <c r="G65" s="384"/>
      <c r="H65" s="384"/>
      <c r="I65" s="384"/>
      <c r="J65" s="384"/>
      <c r="K65" s="384"/>
      <c r="L65" s="384"/>
      <c r="M65" s="384"/>
      <c r="N65" s="384"/>
      <c r="O65" s="384"/>
      <c r="P65" s="385"/>
      <c r="Q65" s="116"/>
      <c r="R65" s="108">
        <f>SUM(R62:R64)</f>
        <v>0</v>
      </c>
      <c r="S65" s="98"/>
      <c r="T65" s="135">
        <f>SUM(T62:T64)</f>
        <v>0</v>
      </c>
      <c r="U65" s="98"/>
      <c r="V65" s="98"/>
    </row>
    <row r="66" spans="1:23" ht="15.75" customHeight="1" x14ac:dyDescent="0.3">
      <c r="A66" s="98"/>
      <c r="B66" s="386" t="s">
        <v>74</v>
      </c>
      <c r="C66" s="387"/>
      <c r="D66" s="387"/>
      <c r="E66" s="387"/>
      <c r="F66" s="387"/>
      <c r="G66" s="387"/>
      <c r="H66" s="387"/>
      <c r="I66" s="387"/>
      <c r="J66" s="387"/>
      <c r="K66" s="387"/>
      <c r="L66" s="387"/>
      <c r="M66" s="387"/>
      <c r="N66" s="387"/>
      <c r="O66" s="387"/>
      <c r="P66" s="387"/>
      <c r="Q66" s="387"/>
      <c r="R66" s="412"/>
      <c r="S66" s="98"/>
      <c r="T66" s="98"/>
      <c r="U66" s="98"/>
      <c r="V66" s="98"/>
      <c r="W66" s="98"/>
    </row>
    <row r="67" spans="1:23" ht="15.75" customHeight="1" x14ac:dyDescent="0.3">
      <c r="A67" s="98"/>
      <c r="B67" s="352"/>
      <c r="C67" s="353"/>
      <c r="D67" s="353"/>
      <c r="E67" s="353"/>
      <c r="F67" s="353"/>
      <c r="G67" s="353"/>
      <c r="H67" s="353"/>
      <c r="I67" s="353"/>
      <c r="J67" s="353"/>
      <c r="K67" s="353"/>
      <c r="L67" s="353"/>
      <c r="M67" s="353"/>
      <c r="N67" s="353"/>
      <c r="O67" s="353"/>
      <c r="P67" s="353"/>
      <c r="Q67" s="353"/>
      <c r="R67" s="312"/>
      <c r="S67" s="98"/>
      <c r="T67" s="98"/>
      <c r="U67" s="98"/>
      <c r="V67" s="98"/>
      <c r="W67" s="98"/>
    </row>
    <row r="68" spans="1:23" ht="15.75" customHeight="1" x14ac:dyDescent="0.3">
      <c r="A68" s="98"/>
      <c r="B68" s="351"/>
      <c r="C68" s="407" t="s">
        <v>416</v>
      </c>
      <c r="D68" s="407"/>
      <c r="E68" s="407"/>
      <c r="F68" s="407"/>
      <c r="G68" s="407"/>
      <c r="H68" s="348"/>
      <c r="I68" s="398" t="s">
        <v>417</v>
      </c>
      <c r="J68" s="399"/>
      <c r="K68" s="399"/>
      <c r="L68" s="399"/>
      <c r="M68" s="399"/>
      <c r="N68" s="469"/>
      <c r="O68" s="470"/>
      <c r="P68" s="471"/>
      <c r="Q68" s="315"/>
      <c r="R68" s="128"/>
      <c r="S68" s="98"/>
      <c r="T68" s="98"/>
      <c r="U68" s="98"/>
      <c r="V68" s="98"/>
      <c r="W68" s="98"/>
    </row>
    <row r="69" spans="1:23" ht="15.75" hidden="1" customHeight="1" x14ac:dyDescent="0.3">
      <c r="A69" s="98"/>
      <c r="B69" s="351"/>
      <c r="C69" s="306"/>
      <c r="D69" s="306"/>
      <c r="E69" s="306"/>
      <c r="F69" s="306"/>
      <c r="G69" s="310"/>
      <c r="H69" s="348"/>
      <c r="I69" s="465" t="s">
        <v>442</v>
      </c>
      <c r="J69" s="464"/>
      <c r="K69" s="464"/>
      <c r="L69" s="464"/>
      <c r="M69" s="464"/>
      <c r="N69" s="396">
        <f>R65+R59+R53+R47+R40+R34+R29+R24+R14-F95</f>
        <v>0</v>
      </c>
      <c r="O69" s="396"/>
      <c r="P69" s="397"/>
      <c r="Q69" s="315"/>
      <c r="R69" s="128"/>
      <c r="S69" s="98"/>
      <c r="T69" s="98"/>
      <c r="U69" s="98"/>
      <c r="V69" s="98"/>
      <c r="W69" s="98"/>
    </row>
    <row r="70" spans="1:23" ht="15.75" hidden="1" customHeight="1" x14ac:dyDescent="0.3">
      <c r="A70" s="98"/>
      <c r="B70" s="351" t="s">
        <v>139</v>
      </c>
      <c r="C70" s="306"/>
      <c r="D70" s="306"/>
      <c r="E70" s="306"/>
      <c r="F70" s="306"/>
      <c r="G70" s="310"/>
      <c r="H70" s="348"/>
      <c r="I70" s="465" t="s">
        <v>431</v>
      </c>
      <c r="J70" s="464"/>
      <c r="K70" s="464"/>
      <c r="L70" s="464"/>
      <c r="M70" s="464"/>
      <c r="N70" s="396">
        <f>R66+R60+R54+R48+R41+R35+R30+R25+R15-F96</f>
        <v>0</v>
      </c>
      <c r="O70" s="396"/>
      <c r="P70" s="397"/>
      <c r="Q70" s="315"/>
      <c r="R70" s="128"/>
      <c r="S70" s="98"/>
      <c r="T70" s="98"/>
      <c r="U70" s="98"/>
      <c r="V70" s="98"/>
      <c r="W70" s="98"/>
    </row>
    <row r="71" spans="1:23" ht="15.75" customHeight="1" x14ac:dyDescent="0.3">
      <c r="A71" s="98"/>
      <c r="B71" s="351"/>
      <c r="C71" s="407" t="s">
        <v>351</v>
      </c>
      <c r="D71" s="407"/>
      <c r="E71" s="407"/>
      <c r="F71" s="407"/>
      <c r="G71" s="311">
        <f>F90</f>
        <v>0</v>
      </c>
      <c r="H71" s="348"/>
      <c r="I71" s="465" t="s">
        <v>442</v>
      </c>
      <c r="J71" s="464"/>
      <c r="K71" s="464"/>
      <c r="L71" s="464"/>
      <c r="M71" s="464"/>
      <c r="N71" s="396">
        <f>R79+R65+R59+R53+R47+R40+R34+R29+R24+R14</f>
        <v>0</v>
      </c>
      <c r="O71" s="396"/>
      <c r="P71" s="397"/>
      <c r="Q71" s="315"/>
      <c r="R71" s="128"/>
      <c r="S71" s="98"/>
      <c r="T71" s="98"/>
      <c r="U71" s="98"/>
      <c r="V71" s="98"/>
      <c r="W71" s="98"/>
    </row>
    <row r="72" spans="1:23" ht="15.75" customHeight="1" x14ac:dyDescent="0.3">
      <c r="A72" s="98"/>
      <c r="B72" s="351"/>
      <c r="C72" s="407" t="s">
        <v>418</v>
      </c>
      <c r="D72" s="407"/>
      <c r="E72" s="407"/>
      <c r="F72" s="407"/>
      <c r="G72" s="311">
        <f>F90+F91+F92+F93</f>
        <v>0</v>
      </c>
      <c r="H72" s="348"/>
      <c r="I72" s="398" t="s">
        <v>430</v>
      </c>
      <c r="J72" s="399"/>
      <c r="K72" s="399"/>
      <c r="L72" s="399"/>
      <c r="M72" s="399"/>
      <c r="N72" s="400">
        <f>'Indirect Cost Calculator'!D13</f>
        <v>0</v>
      </c>
      <c r="O72" s="401"/>
      <c r="P72" s="402"/>
      <c r="Q72" s="315"/>
      <c r="R72" s="128"/>
      <c r="S72" s="98"/>
      <c r="T72" s="98"/>
      <c r="U72" s="98"/>
      <c r="V72" s="98"/>
      <c r="W72" s="98"/>
    </row>
    <row r="73" spans="1:23" ht="15.75" customHeight="1" x14ac:dyDescent="0.3">
      <c r="A73" s="98"/>
      <c r="B73" s="351"/>
      <c r="C73" s="407" t="s">
        <v>352</v>
      </c>
      <c r="D73" s="407"/>
      <c r="E73" s="407"/>
      <c r="F73" s="407"/>
      <c r="G73" s="311">
        <f>F94</f>
        <v>0</v>
      </c>
      <c r="H73" s="348"/>
      <c r="I73" s="398" t="s">
        <v>136</v>
      </c>
      <c r="J73" s="399"/>
      <c r="K73" s="399"/>
      <c r="L73" s="399"/>
      <c r="M73" s="399"/>
      <c r="N73" s="400">
        <f>'Sub Indirect Cost Calculator 2'!D13</f>
        <v>0</v>
      </c>
      <c r="O73" s="401"/>
      <c r="P73" s="402"/>
      <c r="Q73" s="315"/>
      <c r="R73" s="128"/>
      <c r="S73" s="98"/>
      <c r="T73" s="98"/>
      <c r="U73" s="98"/>
      <c r="V73" s="98"/>
      <c r="W73" s="98"/>
    </row>
    <row r="74" spans="1:23" ht="16.5" customHeight="1" x14ac:dyDescent="0.3">
      <c r="A74" s="98"/>
      <c r="B74" s="351"/>
      <c r="C74" s="348"/>
      <c r="D74" s="464"/>
      <c r="E74" s="464"/>
      <c r="F74" s="464"/>
      <c r="G74" s="348"/>
      <c r="H74" s="348"/>
      <c r="I74" s="348"/>
      <c r="J74" s="348"/>
      <c r="K74" s="348"/>
      <c r="L74" s="348"/>
      <c r="M74" s="403"/>
      <c r="N74" s="403"/>
      <c r="O74" s="403"/>
      <c r="P74" s="403"/>
      <c r="Q74" s="403"/>
      <c r="R74" s="319" t="s">
        <v>55</v>
      </c>
      <c r="S74" s="98"/>
      <c r="T74" s="98"/>
      <c r="U74" s="98"/>
      <c r="V74" s="98"/>
      <c r="W74" s="98"/>
    </row>
    <row r="75" spans="1:23" x14ac:dyDescent="0.3">
      <c r="A75" s="98"/>
      <c r="B75" s="308"/>
      <c r="C75" s="383"/>
      <c r="D75" s="383"/>
      <c r="E75" s="383"/>
      <c r="F75" s="349"/>
      <c r="G75" s="349"/>
      <c r="H75" s="349"/>
      <c r="I75" s="384" t="s">
        <v>420</v>
      </c>
      <c r="J75" s="384"/>
      <c r="K75" s="384"/>
      <c r="L75" s="384"/>
      <c r="M75" s="384"/>
      <c r="N75" s="384"/>
      <c r="O75" s="384"/>
      <c r="P75" s="384"/>
      <c r="Q75" s="385"/>
      <c r="R75" s="131"/>
      <c r="S75" s="98"/>
      <c r="T75" s="98"/>
      <c r="U75" s="98"/>
      <c r="V75" s="98"/>
      <c r="W75" s="98"/>
    </row>
    <row r="76" spans="1:23" ht="15.75" customHeight="1" x14ac:dyDescent="0.3">
      <c r="A76" s="98"/>
      <c r="B76" s="386" t="s">
        <v>75</v>
      </c>
      <c r="C76" s="387"/>
      <c r="D76" s="387"/>
      <c r="E76" s="387"/>
      <c r="F76" s="387"/>
      <c r="G76" s="387"/>
      <c r="H76" s="387"/>
      <c r="I76" s="387"/>
      <c r="J76" s="387"/>
      <c r="K76" s="387"/>
      <c r="L76" s="387"/>
      <c r="M76" s="387"/>
      <c r="N76" s="387"/>
      <c r="O76" s="387"/>
      <c r="P76" s="387"/>
      <c r="Q76" s="387"/>
      <c r="R76" s="342"/>
      <c r="S76" s="98"/>
      <c r="T76" s="98"/>
      <c r="U76" s="98"/>
      <c r="V76" s="98"/>
    </row>
    <row r="77" spans="1:23" ht="15.6" customHeight="1" x14ac:dyDescent="0.3">
      <c r="A77" s="98"/>
      <c r="B77" s="388" t="s">
        <v>84</v>
      </c>
      <c r="C77" s="389"/>
      <c r="D77" s="389"/>
      <c r="E77" s="389"/>
      <c r="F77" s="389"/>
      <c r="G77" s="389"/>
      <c r="H77" s="389"/>
      <c r="I77" s="389"/>
      <c r="J77" s="389"/>
      <c r="K77" s="389"/>
      <c r="L77" s="389"/>
      <c r="M77" s="389"/>
      <c r="N77" s="389"/>
      <c r="O77" s="389"/>
      <c r="P77" s="389"/>
      <c r="Q77" s="390"/>
      <c r="R77" s="344" t="s">
        <v>55</v>
      </c>
      <c r="S77" s="98"/>
      <c r="T77" s="98"/>
      <c r="U77" s="98"/>
      <c r="V77" s="98"/>
    </row>
    <row r="78" spans="1:23" ht="30" customHeight="1" x14ac:dyDescent="0.3">
      <c r="A78" s="98"/>
      <c r="B78" s="391"/>
      <c r="C78" s="392"/>
      <c r="D78" s="392"/>
      <c r="E78" s="392"/>
      <c r="F78" s="392"/>
      <c r="G78" s="392"/>
      <c r="H78" s="392"/>
      <c r="I78" s="392"/>
      <c r="J78" s="392"/>
      <c r="K78" s="392"/>
      <c r="L78" s="392"/>
      <c r="M78" s="392"/>
      <c r="N78" s="392"/>
      <c r="O78" s="392"/>
      <c r="P78" s="392"/>
      <c r="Q78" s="393"/>
      <c r="R78" s="133"/>
      <c r="S78" s="98"/>
      <c r="T78" s="98"/>
      <c r="U78" s="98"/>
      <c r="V78" s="98"/>
    </row>
    <row r="79" spans="1:23" ht="18.600000000000001" customHeight="1" x14ac:dyDescent="0.3">
      <c r="A79" s="98"/>
      <c r="B79" s="394" t="s">
        <v>85</v>
      </c>
      <c r="C79" s="384"/>
      <c r="D79" s="384"/>
      <c r="E79" s="384"/>
      <c r="F79" s="384"/>
      <c r="G79" s="384"/>
      <c r="H79" s="384"/>
      <c r="I79" s="384"/>
      <c r="J79" s="384"/>
      <c r="K79" s="384"/>
      <c r="L79" s="384"/>
      <c r="M79" s="384"/>
      <c r="N79" s="384"/>
      <c r="O79" s="384"/>
      <c r="P79" s="384"/>
      <c r="Q79" s="385"/>
      <c r="R79" s="132">
        <f>SUM(R78:R78)</f>
        <v>0</v>
      </c>
      <c r="S79" s="98"/>
      <c r="T79" s="98"/>
      <c r="U79" s="98"/>
      <c r="V79" s="98"/>
    </row>
    <row r="80" spans="1:23" ht="34.5" customHeight="1" x14ac:dyDescent="0.3">
      <c r="A80" s="98"/>
      <c r="B80" s="380" t="s">
        <v>67</v>
      </c>
      <c r="C80" s="381"/>
      <c r="D80" s="381"/>
      <c r="E80" s="381"/>
      <c r="F80" s="381"/>
      <c r="G80" s="381"/>
      <c r="H80" s="381"/>
      <c r="I80" s="381"/>
      <c r="J80" s="381"/>
      <c r="K80" s="381"/>
      <c r="L80" s="381"/>
      <c r="M80" s="381"/>
      <c r="N80" s="381"/>
      <c r="O80" s="381"/>
      <c r="P80" s="381"/>
      <c r="Q80" s="382"/>
      <c r="R80" s="134">
        <f>R79+R75+R65+R59+R53+R47+R40+R34+R29+R24+R14</f>
        <v>0</v>
      </c>
      <c r="S80" s="98"/>
      <c r="T80" s="76"/>
      <c r="U80" s="77"/>
      <c r="V80" s="98"/>
    </row>
    <row r="81" spans="1:22" ht="34.5" customHeight="1" x14ac:dyDescent="0.3">
      <c r="A81" s="98"/>
      <c r="B81" s="98"/>
      <c r="C81" s="98"/>
      <c r="D81" s="98"/>
      <c r="E81" s="98"/>
      <c r="F81" s="98"/>
      <c r="G81" s="98"/>
      <c r="H81" s="98"/>
      <c r="I81" s="98"/>
      <c r="J81" s="98"/>
      <c r="K81" s="98"/>
      <c r="L81" s="98"/>
      <c r="M81" s="98"/>
      <c r="N81" s="98"/>
      <c r="O81" s="98"/>
      <c r="P81" s="98"/>
      <c r="Q81" s="98"/>
      <c r="R81" s="98"/>
      <c r="S81" s="98"/>
      <c r="T81" s="76" t="s">
        <v>141</v>
      </c>
      <c r="U81" s="77">
        <f>T59</f>
        <v>0</v>
      </c>
      <c r="V81" s="98"/>
    </row>
    <row r="82" spans="1:22" x14ac:dyDescent="0.3">
      <c r="A82" s="98"/>
      <c r="B82" s="98"/>
      <c r="C82" s="98"/>
      <c r="D82" s="98"/>
      <c r="E82" s="98"/>
      <c r="F82" s="98"/>
      <c r="G82" s="98"/>
      <c r="H82" s="98"/>
      <c r="I82" s="98"/>
      <c r="J82" s="98"/>
      <c r="K82" s="98"/>
      <c r="L82" s="98"/>
      <c r="M82" s="98"/>
      <c r="N82" s="98"/>
      <c r="O82" s="98"/>
      <c r="P82" s="98"/>
      <c r="Q82" s="98"/>
      <c r="R82" s="98"/>
      <c r="S82" s="98"/>
      <c r="T82" s="98"/>
      <c r="U82" s="98"/>
      <c r="V82" s="98"/>
    </row>
    <row r="87" spans="1:22" hidden="1" x14ac:dyDescent="0.3"/>
    <row r="88" spans="1:22" hidden="1" x14ac:dyDescent="0.3">
      <c r="C88" s="250" t="s">
        <v>357</v>
      </c>
      <c r="D88" s="250"/>
      <c r="E88" s="251"/>
      <c r="F88" s="252"/>
    </row>
    <row r="89" spans="1:22" hidden="1" x14ac:dyDescent="0.3">
      <c r="C89" s="250" t="s">
        <v>351</v>
      </c>
      <c r="D89" s="250"/>
      <c r="E89" s="251"/>
      <c r="F89" s="253">
        <f>R34</f>
        <v>0</v>
      </c>
    </row>
    <row r="90" spans="1:22" hidden="1" x14ac:dyDescent="0.3">
      <c r="C90" s="250" t="s">
        <v>353</v>
      </c>
      <c r="D90" s="250"/>
      <c r="E90" s="251">
        <f>R43</f>
        <v>0</v>
      </c>
      <c r="F90" s="252">
        <f>IF(E90&gt;25000,(E90-25000),0)</f>
        <v>0</v>
      </c>
    </row>
    <row r="91" spans="1:22" hidden="1" x14ac:dyDescent="0.3">
      <c r="C91" s="250" t="s">
        <v>354</v>
      </c>
      <c r="D91" s="250"/>
      <c r="E91" s="251">
        <f>R44</f>
        <v>0</v>
      </c>
      <c r="F91" s="252">
        <f>IF(E91&gt;25000,(E91-25000),0)</f>
        <v>0</v>
      </c>
    </row>
    <row r="92" spans="1:22" hidden="1" x14ac:dyDescent="0.3">
      <c r="C92" s="250" t="s">
        <v>355</v>
      </c>
      <c r="D92" s="250"/>
      <c r="E92" s="251">
        <f>R45</f>
        <v>0</v>
      </c>
      <c r="F92" s="252">
        <f>IF(E92&gt;25000,(E92-25000),0)</f>
        <v>0</v>
      </c>
    </row>
    <row r="93" spans="1:22" hidden="1" x14ac:dyDescent="0.3">
      <c r="C93" s="250" t="s">
        <v>356</v>
      </c>
      <c r="D93" s="250"/>
      <c r="E93" s="251">
        <f>R46</f>
        <v>0</v>
      </c>
      <c r="F93" s="252">
        <f>IF(E93&gt;25000,(E93-25000),0)</f>
        <v>0</v>
      </c>
    </row>
    <row r="94" spans="1:22" hidden="1" x14ac:dyDescent="0.3">
      <c r="C94" s="250" t="s">
        <v>352</v>
      </c>
      <c r="D94" s="250"/>
      <c r="E94" s="251"/>
      <c r="F94" s="253">
        <f>R79</f>
        <v>0</v>
      </c>
    </row>
    <row r="95" spans="1:22" hidden="1" x14ac:dyDescent="0.3">
      <c r="F95" s="254">
        <f>SUM(F89:F94)</f>
        <v>0</v>
      </c>
    </row>
    <row r="96" spans="1:22" hidden="1" x14ac:dyDescent="0.3"/>
  </sheetData>
  <sheetProtection algorithmName="SHA-512" hashValue="FLBSn0a66Z/jrQx1DG/TrknuDiCIvOsZFTHaIMuhFtxLLNTplGH1E93GwuCvks1mK4nvj7bSNnbJOfDBMx+M2A==" saltValue="c6tZVKbh29NYERMoFDA6Rg==" spinCount="100000" sheet="1" formatCells="0" formatRows="0" insertRows="0" deleteRows="0" selectLockedCells="1"/>
  <mergeCells count="138">
    <mergeCell ref="B11:C11"/>
    <mergeCell ref="D11:G11"/>
    <mergeCell ref="B12:C12"/>
    <mergeCell ref="D12:G12"/>
    <mergeCell ref="B13:C13"/>
    <mergeCell ref="D13:G13"/>
    <mergeCell ref="B2:R2"/>
    <mergeCell ref="B3:R3"/>
    <mergeCell ref="B5:C5"/>
    <mergeCell ref="B7:C7"/>
    <mergeCell ref="B9:R9"/>
    <mergeCell ref="B10:C10"/>
    <mergeCell ref="D10:G10"/>
    <mergeCell ref="B18:C18"/>
    <mergeCell ref="D18:G18"/>
    <mergeCell ref="B19:C19"/>
    <mergeCell ref="D19:G19"/>
    <mergeCell ref="B20:C20"/>
    <mergeCell ref="D20:G20"/>
    <mergeCell ref="B14:P14"/>
    <mergeCell ref="B15:R15"/>
    <mergeCell ref="B16:C16"/>
    <mergeCell ref="D16:G16"/>
    <mergeCell ref="B17:C17"/>
    <mergeCell ref="D17:G17"/>
    <mergeCell ref="B24:P24"/>
    <mergeCell ref="B25:R25"/>
    <mergeCell ref="B26:C26"/>
    <mergeCell ref="D26:G26"/>
    <mergeCell ref="H26:K26"/>
    <mergeCell ref="B27:C27"/>
    <mergeCell ref="D27:G27"/>
    <mergeCell ref="H27:K27"/>
    <mergeCell ref="B21:C21"/>
    <mergeCell ref="D21:G21"/>
    <mergeCell ref="B22:C22"/>
    <mergeCell ref="D22:G22"/>
    <mergeCell ref="B23:C23"/>
    <mergeCell ref="D23:G23"/>
    <mergeCell ref="B32:C32"/>
    <mergeCell ref="D32:P32"/>
    <mergeCell ref="B33:C33"/>
    <mergeCell ref="D33:P33"/>
    <mergeCell ref="B34:Q34"/>
    <mergeCell ref="B35:R35"/>
    <mergeCell ref="B28:C28"/>
    <mergeCell ref="D28:G28"/>
    <mergeCell ref="H28:K28"/>
    <mergeCell ref="B29:P29"/>
    <mergeCell ref="B30:R30"/>
    <mergeCell ref="B31:C31"/>
    <mergeCell ref="D31:P31"/>
    <mergeCell ref="B39:C39"/>
    <mergeCell ref="D39:Q39"/>
    <mergeCell ref="B40:Q40"/>
    <mergeCell ref="B41:R41"/>
    <mergeCell ref="B42:C42"/>
    <mergeCell ref="D42:E42"/>
    <mergeCell ref="F42:M42"/>
    <mergeCell ref="B36:C36"/>
    <mergeCell ref="D36:Q36"/>
    <mergeCell ref="B37:C37"/>
    <mergeCell ref="D37:Q37"/>
    <mergeCell ref="B38:C38"/>
    <mergeCell ref="D38:Q38"/>
    <mergeCell ref="B45:C45"/>
    <mergeCell ref="D45:E45"/>
    <mergeCell ref="F45:M45"/>
    <mergeCell ref="B46:C46"/>
    <mergeCell ref="D46:E46"/>
    <mergeCell ref="F46:M46"/>
    <mergeCell ref="B43:C43"/>
    <mergeCell ref="D43:E43"/>
    <mergeCell ref="F43:M43"/>
    <mergeCell ref="B44:C44"/>
    <mergeCell ref="D44:E44"/>
    <mergeCell ref="F44:M44"/>
    <mergeCell ref="B51:C51"/>
    <mergeCell ref="D51:Q51"/>
    <mergeCell ref="B52:C52"/>
    <mergeCell ref="D52:Q52"/>
    <mergeCell ref="B53:Q53"/>
    <mergeCell ref="B54:R54"/>
    <mergeCell ref="B47:Q47"/>
    <mergeCell ref="B48:R48"/>
    <mergeCell ref="B49:C49"/>
    <mergeCell ref="D49:Q49"/>
    <mergeCell ref="B50:C50"/>
    <mergeCell ref="D50:Q50"/>
    <mergeCell ref="B57:C57"/>
    <mergeCell ref="D57:E57"/>
    <mergeCell ref="F57:M57"/>
    <mergeCell ref="B58:C58"/>
    <mergeCell ref="D58:E58"/>
    <mergeCell ref="F58:M58"/>
    <mergeCell ref="B55:C55"/>
    <mergeCell ref="D55:E55"/>
    <mergeCell ref="F55:M55"/>
    <mergeCell ref="B56:C56"/>
    <mergeCell ref="D56:E56"/>
    <mergeCell ref="F56:M56"/>
    <mergeCell ref="B63:C63"/>
    <mergeCell ref="D63:Q63"/>
    <mergeCell ref="B64:C64"/>
    <mergeCell ref="D64:Q64"/>
    <mergeCell ref="B65:P65"/>
    <mergeCell ref="B66:R66"/>
    <mergeCell ref="B59:P59"/>
    <mergeCell ref="B60:R60"/>
    <mergeCell ref="B61:C61"/>
    <mergeCell ref="D61:Q61"/>
    <mergeCell ref="B62:C62"/>
    <mergeCell ref="D62:Q62"/>
    <mergeCell ref="C71:F71"/>
    <mergeCell ref="I71:M71"/>
    <mergeCell ref="N71:P71"/>
    <mergeCell ref="C72:F72"/>
    <mergeCell ref="I72:M72"/>
    <mergeCell ref="N72:P72"/>
    <mergeCell ref="C68:G68"/>
    <mergeCell ref="I68:M68"/>
    <mergeCell ref="N68:P68"/>
    <mergeCell ref="I69:M69"/>
    <mergeCell ref="N69:P69"/>
    <mergeCell ref="I70:M70"/>
    <mergeCell ref="N70:P70"/>
    <mergeCell ref="B76:Q76"/>
    <mergeCell ref="B77:Q77"/>
    <mergeCell ref="B78:Q78"/>
    <mergeCell ref="B79:Q79"/>
    <mergeCell ref="B80:Q80"/>
    <mergeCell ref="C73:F73"/>
    <mergeCell ref="I73:M73"/>
    <mergeCell ref="N73:P73"/>
    <mergeCell ref="D74:F74"/>
    <mergeCell ref="M74:Q74"/>
    <mergeCell ref="C75:E75"/>
    <mergeCell ref="I75:Q75"/>
  </mergeCells>
  <conditionalFormatting sqref="R80">
    <cfRule type="cellIs" dxfId="53" priority="2" operator="notEqual">
      <formula>$D$5</formula>
    </cfRule>
  </conditionalFormatting>
  <conditionalFormatting sqref="R75">
    <cfRule type="cellIs" dxfId="52" priority="1" operator="greaterThan">
      <formula>$N$73</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Budget!$Z$43:$Z$46</xm:f>
          </x14:formula1>
          <xm:sqref>B2:R2</xm:sqref>
        </x14:dataValidation>
        <x14:dataValidation type="list" allowBlank="1" showInputMessage="1" showErrorMessage="1" xr:uid="{00000000-0002-0000-0400-000001000000}">
          <x14:formula1>
            <xm:f>Budget!$T$43:$T$46</xm:f>
          </x14:formula1>
          <xm:sqref>D5</xm:sqref>
        </x14:dataValidation>
        <x14:dataValidation type="list" allowBlank="1" showInputMessage="1" showErrorMessage="1" xr:uid="{00000000-0002-0000-0400-000002000000}">
          <x14:formula1>
            <xm:f>'DROP-DOWNS'!$J$2:$J$3</xm:f>
          </x14:formula1>
          <xm:sqref>B43:C46</xm:sqref>
        </x14:dataValidation>
        <x14:dataValidation type="list" allowBlank="1" showInputMessage="1" showErrorMessage="1" xr:uid="{00000000-0002-0000-0400-000003000000}">
          <x14:formula1>
            <xm:f>'DROP-DOWNS'!$L$2:$L$3</xm:f>
          </x14:formula1>
          <xm:sqref>B56:C58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Z94"/>
  <sheetViews>
    <sheetView showGridLines="0" zoomScale="80" zoomScaleNormal="8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hidden="1" customWidth="1"/>
    <col min="22" max="22" width="16.7109375" hidden="1" customWidth="1"/>
    <col min="23" max="23" width="4.28515625" hidden="1" customWidth="1"/>
    <col min="24" max="26" width="9.140625" hidden="1" customWidth="1"/>
    <col min="27" max="28" width="0" hidden="1"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457" t="s">
        <v>443</v>
      </c>
      <c r="C3" s="458"/>
      <c r="D3" s="458"/>
      <c r="E3" s="458"/>
      <c r="F3" s="458"/>
      <c r="G3" s="458"/>
      <c r="H3" s="458"/>
      <c r="I3" s="458"/>
      <c r="J3" s="458"/>
      <c r="K3" s="458"/>
      <c r="L3" s="458"/>
      <c r="M3" s="458"/>
      <c r="N3" s="458"/>
      <c r="O3" s="458"/>
      <c r="P3" s="458"/>
      <c r="Q3" s="458"/>
      <c r="R3" s="459"/>
      <c r="S3" s="98"/>
      <c r="T3" s="98"/>
      <c r="U3" s="98"/>
      <c r="V3" s="98"/>
      <c r="W3" s="98"/>
    </row>
    <row r="4" spans="1:24" ht="8.25" hidden="1" customHeight="1" x14ac:dyDescent="0.3">
      <c r="A4" s="98"/>
      <c r="B4" s="98"/>
      <c r="C4" s="98"/>
      <c r="D4" s="98"/>
      <c r="E4" s="98"/>
      <c r="F4" s="98"/>
      <c r="G4" s="98"/>
      <c r="H4" s="98"/>
      <c r="I4" s="98"/>
      <c r="J4" s="98"/>
      <c r="K4" s="98"/>
      <c r="L4" s="98"/>
      <c r="M4" s="98"/>
      <c r="N4" s="98"/>
      <c r="O4" s="98"/>
      <c r="P4" s="98"/>
      <c r="Q4" s="98"/>
      <c r="R4" s="98"/>
      <c r="S4" s="98"/>
      <c r="T4" s="98"/>
      <c r="U4" s="98"/>
      <c r="V4" s="98"/>
      <c r="W4" s="98"/>
    </row>
    <row r="5" spans="1:24" ht="21" hidden="1" customHeight="1" x14ac:dyDescent="0.3">
      <c r="A5" s="98"/>
      <c r="B5" s="460" t="s">
        <v>253</v>
      </c>
      <c r="C5" s="460"/>
      <c r="D5" s="97">
        <f>Cover!C7</f>
        <v>0</v>
      </c>
      <c r="E5" s="98"/>
      <c r="F5" s="98"/>
      <c r="G5" s="98"/>
      <c r="H5" s="98"/>
      <c r="I5" s="98"/>
      <c r="J5" s="98"/>
      <c r="K5" s="98"/>
      <c r="L5" s="98"/>
      <c r="M5" s="98"/>
      <c r="N5" s="98"/>
      <c r="O5" s="98"/>
      <c r="P5" s="98"/>
      <c r="Q5" s="98"/>
      <c r="R5" s="98"/>
      <c r="S5" s="98"/>
      <c r="T5" s="98"/>
      <c r="U5" s="98"/>
      <c r="V5" s="98"/>
      <c r="W5" s="98"/>
    </row>
    <row r="6" spans="1:24" ht="8.25" customHeight="1" x14ac:dyDescent="0.3">
      <c r="A6" s="98"/>
      <c r="B6" s="98"/>
      <c r="C6" s="98"/>
      <c r="D6" s="98"/>
      <c r="E6" s="98"/>
      <c r="F6" s="98"/>
      <c r="G6" s="98"/>
      <c r="H6" s="98"/>
      <c r="I6" s="98"/>
      <c r="J6" s="98"/>
      <c r="K6" s="98"/>
      <c r="L6" s="98"/>
      <c r="M6" s="98"/>
      <c r="N6" s="98"/>
      <c r="O6" s="98"/>
      <c r="P6" s="98"/>
      <c r="Q6" s="98"/>
      <c r="R6" s="98"/>
      <c r="S6" s="98"/>
      <c r="T6" s="98"/>
      <c r="U6" s="98"/>
      <c r="V6" s="98"/>
      <c r="W6" s="98"/>
    </row>
    <row r="7" spans="1:24" x14ac:dyDescent="0.3">
      <c r="A7" s="98"/>
      <c r="B7" s="461" t="s">
        <v>120</v>
      </c>
      <c r="C7" s="461"/>
      <c r="D7" s="240">
        <f>Budget!D7</f>
        <v>0</v>
      </c>
      <c r="E7" s="98"/>
      <c r="F7" s="98"/>
      <c r="G7" s="98"/>
      <c r="H7" s="98"/>
      <c r="I7" s="98"/>
      <c r="J7" s="98"/>
      <c r="K7" s="98"/>
      <c r="L7" s="98"/>
      <c r="M7" s="98"/>
      <c r="N7" s="98"/>
      <c r="O7" s="98"/>
      <c r="P7" s="98"/>
      <c r="Q7" s="98"/>
      <c r="R7" s="98"/>
      <c r="S7" s="98"/>
      <c r="T7" s="98"/>
      <c r="U7" s="98"/>
      <c r="V7" s="98"/>
      <c r="W7" s="98"/>
    </row>
    <row r="8" spans="1:24" ht="9" customHeight="1" x14ac:dyDescent="0.3">
      <c r="A8" s="98"/>
      <c r="B8" s="98"/>
      <c r="C8" s="98"/>
      <c r="D8" s="98"/>
      <c r="E8" s="98"/>
      <c r="F8" s="98"/>
      <c r="G8" s="98"/>
      <c r="H8" s="98"/>
      <c r="I8" s="98"/>
      <c r="J8" s="98"/>
      <c r="K8" s="98"/>
      <c r="L8" s="98"/>
      <c r="M8" s="98"/>
      <c r="N8" s="98"/>
      <c r="O8" s="98"/>
      <c r="P8" s="98"/>
      <c r="Q8" s="98"/>
      <c r="R8" s="98"/>
      <c r="S8" s="98"/>
      <c r="T8" s="98"/>
      <c r="U8" s="98"/>
      <c r="V8" s="98"/>
      <c r="W8" s="98"/>
    </row>
    <row r="9" spans="1:24" ht="15.75" customHeight="1" x14ac:dyDescent="0.3">
      <c r="A9" s="98"/>
      <c r="B9" s="430" t="s">
        <v>45</v>
      </c>
      <c r="C9" s="431"/>
      <c r="D9" s="431"/>
      <c r="E9" s="431"/>
      <c r="F9" s="431"/>
      <c r="G9" s="431"/>
      <c r="H9" s="431"/>
      <c r="I9" s="431"/>
      <c r="J9" s="431"/>
      <c r="K9" s="431"/>
      <c r="L9" s="431"/>
      <c r="M9" s="431"/>
      <c r="N9" s="431"/>
      <c r="O9" s="431"/>
      <c r="P9" s="431"/>
      <c r="Q9" s="431"/>
      <c r="R9" s="432"/>
      <c r="S9" s="98"/>
      <c r="T9" s="98"/>
      <c r="U9" s="98"/>
      <c r="V9" s="98"/>
      <c r="W9" s="98"/>
    </row>
    <row r="10" spans="1:24" ht="54" customHeight="1" x14ac:dyDescent="0.3">
      <c r="A10" s="98"/>
      <c r="B10" s="449" t="s">
        <v>46</v>
      </c>
      <c r="C10" s="462"/>
      <c r="D10" s="449" t="s">
        <v>47</v>
      </c>
      <c r="E10" s="450"/>
      <c r="F10" s="450"/>
      <c r="G10" s="462"/>
      <c r="H10" s="344" t="s">
        <v>115</v>
      </c>
      <c r="I10" s="344" t="s">
        <v>117</v>
      </c>
      <c r="J10" s="344" t="s">
        <v>118</v>
      </c>
      <c r="K10" s="344"/>
      <c r="L10" s="345" t="s">
        <v>48</v>
      </c>
      <c r="M10" s="345" t="s">
        <v>49</v>
      </c>
      <c r="N10" s="345" t="s">
        <v>1</v>
      </c>
      <c r="O10" s="345" t="s">
        <v>76</v>
      </c>
      <c r="P10" s="345" t="s">
        <v>4</v>
      </c>
      <c r="Q10" s="345" t="s">
        <v>119</v>
      </c>
      <c r="R10" s="345" t="s">
        <v>50</v>
      </c>
      <c r="S10" s="98"/>
      <c r="T10" s="98"/>
      <c r="U10" s="98"/>
      <c r="V10" s="98"/>
      <c r="W10" s="98"/>
    </row>
    <row r="11" spans="1:24" s="13" customFormat="1" ht="78.599999999999994" customHeight="1" x14ac:dyDescent="0.3">
      <c r="A11" s="98"/>
      <c r="B11" s="451"/>
      <c r="C11" s="452"/>
      <c r="D11" s="424"/>
      <c r="E11" s="426"/>
      <c r="F11" s="426"/>
      <c r="G11" s="425"/>
      <c r="H11" s="346"/>
      <c r="I11" s="346"/>
      <c r="J11" s="346"/>
      <c r="K11" s="344"/>
      <c r="L11" s="102"/>
      <c r="M11" s="103"/>
      <c r="N11" s="104" t="e">
        <f>L11/$D$7</f>
        <v>#DIV/0!</v>
      </c>
      <c r="O11" s="105">
        <f>L11*M11</f>
        <v>0</v>
      </c>
      <c r="P11" s="106"/>
      <c r="Q11" s="105">
        <f>O11*P11</f>
        <v>0</v>
      </c>
      <c r="R11" s="107">
        <f>ROUND(O11,0)</f>
        <v>0</v>
      </c>
      <c r="S11" s="98"/>
      <c r="T11" s="98"/>
      <c r="U11" s="98"/>
      <c r="V11" s="98"/>
      <c r="W11" s="98"/>
    </row>
    <row r="12" spans="1:24" s="13" customFormat="1" ht="78.599999999999994" customHeight="1" x14ac:dyDescent="0.3">
      <c r="A12" s="98"/>
      <c r="B12" s="451"/>
      <c r="C12" s="452"/>
      <c r="D12" s="424"/>
      <c r="E12" s="426"/>
      <c r="F12" s="426"/>
      <c r="G12" s="425"/>
      <c r="H12" s="346"/>
      <c r="I12" s="346"/>
      <c r="J12" s="346"/>
      <c r="K12" s="344"/>
      <c r="L12" s="102"/>
      <c r="M12" s="103"/>
      <c r="N12" s="104" t="e">
        <f t="shared" ref="N12:N13" si="0">L12/$D$7</f>
        <v>#DIV/0!</v>
      </c>
      <c r="O12" s="105">
        <f>L12*M12</f>
        <v>0</v>
      </c>
      <c r="P12" s="106"/>
      <c r="Q12" s="105">
        <f>O12*P12</f>
        <v>0</v>
      </c>
      <c r="R12" s="107">
        <f t="shared" ref="R12:R13" si="1">ROUND(O12,0)</f>
        <v>0</v>
      </c>
      <c r="S12" s="98"/>
      <c r="T12" s="98"/>
      <c r="U12" s="98"/>
      <c r="V12" s="98"/>
      <c r="W12" s="98"/>
    </row>
    <row r="13" spans="1:24" s="13" customFormat="1" ht="78.599999999999994" customHeight="1" x14ac:dyDescent="0.3">
      <c r="A13" s="98"/>
      <c r="B13" s="451"/>
      <c r="C13" s="452"/>
      <c r="D13" s="424"/>
      <c r="E13" s="426"/>
      <c r="F13" s="426"/>
      <c r="G13" s="425"/>
      <c r="H13" s="346"/>
      <c r="I13" s="346"/>
      <c r="J13" s="346"/>
      <c r="K13" s="344"/>
      <c r="L13" s="102"/>
      <c r="M13" s="103"/>
      <c r="N13" s="104" t="e">
        <f t="shared" si="0"/>
        <v>#DIV/0!</v>
      </c>
      <c r="O13" s="105">
        <f>L13*M13</f>
        <v>0</v>
      </c>
      <c r="P13" s="106"/>
      <c r="Q13" s="105">
        <f>O13*P13</f>
        <v>0</v>
      </c>
      <c r="R13" s="107">
        <f t="shared" si="1"/>
        <v>0</v>
      </c>
      <c r="S13" s="98"/>
      <c r="T13" s="98" t="s">
        <v>274</v>
      </c>
      <c r="U13" s="98"/>
      <c r="V13" s="98"/>
      <c r="W13" s="98"/>
    </row>
    <row r="14" spans="1:24" ht="18.600000000000001" customHeight="1" x14ac:dyDescent="0.3">
      <c r="A14" s="98"/>
      <c r="B14" s="394" t="s">
        <v>254</v>
      </c>
      <c r="C14" s="384"/>
      <c r="D14" s="384"/>
      <c r="E14" s="384"/>
      <c r="F14" s="384"/>
      <c r="G14" s="384"/>
      <c r="H14" s="384"/>
      <c r="I14" s="384"/>
      <c r="J14" s="384"/>
      <c r="K14" s="384"/>
      <c r="L14" s="384"/>
      <c r="M14" s="384"/>
      <c r="N14" s="384"/>
      <c r="O14" s="384"/>
      <c r="P14" s="385"/>
      <c r="Q14" s="100">
        <f>SUM(Q11:Q13)</f>
        <v>0</v>
      </c>
      <c r="R14" s="108">
        <f>SUM(R11:R13)</f>
        <v>0</v>
      </c>
      <c r="S14" s="98"/>
      <c r="T14" s="98">
        <f>R14+Q14</f>
        <v>0</v>
      </c>
      <c r="U14" s="98"/>
      <c r="V14" s="98"/>
      <c r="W14" s="98"/>
      <c r="X14" s="161"/>
    </row>
    <row r="15" spans="1:24" ht="15.75" customHeight="1" x14ac:dyDescent="0.3">
      <c r="A15" s="98"/>
      <c r="B15" s="430" t="s">
        <v>51</v>
      </c>
      <c r="C15" s="431"/>
      <c r="D15" s="431"/>
      <c r="E15" s="431"/>
      <c r="F15" s="431"/>
      <c r="G15" s="431"/>
      <c r="H15" s="431"/>
      <c r="I15" s="431"/>
      <c r="J15" s="431"/>
      <c r="K15" s="431"/>
      <c r="L15" s="431"/>
      <c r="M15" s="431"/>
      <c r="N15" s="431"/>
      <c r="O15" s="431"/>
      <c r="P15" s="431"/>
      <c r="Q15" s="431"/>
      <c r="R15" s="432"/>
      <c r="S15" s="98"/>
      <c r="T15" s="98"/>
      <c r="U15" s="379"/>
      <c r="V15" s="379"/>
      <c r="W15" s="98"/>
    </row>
    <row r="16" spans="1:24" ht="66" customHeight="1" x14ac:dyDescent="0.3">
      <c r="A16" s="98"/>
      <c r="B16" s="449" t="s">
        <v>46</v>
      </c>
      <c r="C16" s="462"/>
      <c r="D16" s="442" t="s">
        <v>52</v>
      </c>
      <c r="E16" s="443"/>
      <c r="F16" s="443"/>
      <c r="G16" s="444"/>
      <c r="H16" s="345" t="s">
        <v>115</v>
      </c>
      <c r="I16" s="344" t="s">
        <v>117</v>
      </c>
      <c r="J16" s="344" t="s">
        <v>118</v>
      </c>
      <c r="K16" s="145" t="s">
        <v>116</v>
      </c>
      <c r="L16" s="345" t="s">
        <v>48</v>
      </c>
      <c r="M16" s="345" t="s">
        <v>49</v>
      </c>
      <c r="N16" s="345" t="s">
        <v>1</v>
      </c>
      <c r="O16" s="345" t="s">
        <v>76</v>
      </c>
      <c r="P16" s="345" t="s">
        <v>4</v>
      </c>
      <c r="Q16" s="345" t="s">
        <v>36</v>
      </c>
      <c r="R16" s="345" t="s">
        <v>121</v>
      </c>
      <c r="S16" s="98"/>
      <c r="T16" s="98"/>
      <c r="U16" s="163" t="s">
        <v>276</v>
      </c>
      <c r="V16" s="163" t="s">
        <v>277</v>
      </c>
      <c r="W16" s="98"/>
    </row>
    <row r="17" spans="1:25" s="13" customFormat="1" ht="60" customHeight="1" x14ac:dyDescent="0.3">
      <c r="A17" s="98"/>
      <c r="B17" s="451"/>
      <c r="C17" s="452"/>
      <c r="D17" s="424"/>
      <c r="E17" s="426"/>
      <c r="F17" s="426"/>
      <c r="G17" s="425"/>
      <c r="H17" s="346"/>
      <c r="I17" s="346"/>
      <c r="J17" s="346"/>
      <c r="K17" s="346"/>
      <c r="L17" s="102"/>
      <c r="M17" s="103"/>
      <c r="N17" s="104" t="e">
        <f t="shared" ref="N17:N23" si="2">L17/$D$7</f>
        <v>#DIV/0!</v>
      </c>
      <c r="O17" s="105">
        <f t="shared" ref="O17:O23" si="3">L17*M17</f>
        <v>0</v>
      </c>
      <c r="P17" s="106"/>
      <c r="Q17" s="109">
        <f t="shared" ref="Q17:Q23" si="4">O17*P17</f>
        <v>0</v>
      </c>
      <c r="R17" s="107">
        <f t="shared" ref="R17:R23" si="5">ROUND(O17,0)</f>
        <v>0</v>
      </c>
      <c r="S17" s="98"/>
      <c r="T17" s="98"/>
      <c r="U17" s="102"/>
      <c r="V17" s="107">
        <f t="shared" ref="V17:V23" si="6">((M17)+((M17*P17)))*U17</f>
        <v>0</v>
      </c>
      <c r="W17" s="98"/>
    </row>
    <row r="18" spans="1:25" s="13" customFormat="1" ht="60" customHeight="1" x14ac:dyDescent="0.3">
      <c r="A18" s="98"/>
      <c r="B18" s="451"/>
      <c r="C18" s="452"/>
      <c r="D18" s="424"/>
      <c r="E18" s="426"/>
      <c r="F18" s="426"/>
      <c r="G18" s="425"/>
      <c r="H18" s="346"/>
      <c r="I18" s="346"/>
      <c r="J18" s="346"/>
      <c r="K18" s="346"/>
      <c r="L18" s="102"/>
      <c r="M18" s="103"/>
      <c r="N18" s="104" t="e">
        <f t="shared" si="2"/>
        <v>#DIV/0!</v>
      </c>
      <c r="O18" s="105">
        <f t="shared" si="3"/>
        <v>0</v>
      </c>
      <c r="P18" s="106"/>
      <c r="Q18" s="109">
        <f t="shared" si="4"/>
        <v>0</v>
      </c>
      <c r="R18" s="107">
        <f t="shared" si="5"/>
        <v>0</v>
      </c>
      <c r="S18" s="98"/>
      <c r="T18" s="98"/>
      <c r="U18" s="102"/>
      <c r="V18" s="107">
        <f t="shared" si="6"/>
        <v>0</v>
      </c>
      <c r="W18" s="98"/>
    </row>
    <row r="19" spans="1:25" s="13" customFormat="1" ht="60" customHeight="1" x14ac:dyDescent="0.3">
      <c r="A19" s="98"/>
      <c r="B19" s="451"/>
      <c r="C19" s="452"/>
      <c r="D19" s="424"/>
      <c r="E19" s="426"/>
      <c r="F19" s="426"/>
      <c r="G19" s="425"/>
      <c r="H19" s="346"/>
      <c r="I19" s="346"/>
      <c r="J19" s="346"/>
      <c r="K19" s="346"/>
      <c r="L19" s="102"/>
      <c r="M19" s="103"/>
      <c r="N19" s="104" t="e">
        <f t="shared" si="2"/>
        <v>#DIV/0!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346"/>
      <c r="I20" s="346"/>
      <c r="J20" s="346"/>
      <c r="K20" s="346"/>
      <c r="L20" s="102"/>
      <c r="M20" s="103"/>
      <c r="N20" s="104" t="e">
        <f t="shared" si="2"/>
        <v>#DIV/0!</v>
      </c>
      <c r="O20" s="105">
        <f t="shared" si="3"/>
        <v>0</v>
      </c>
      <c r="P20" s="106"/>
      <c r="Q20" s="109">
        <f t="shared" si="4"/>
        <v>0</v>
      </c>
      <c r="R20" s="107">
        <f t="shared" si="5"/>
        <v>0</v>
      </c>
      <c r="S20" s="98"/>
      <c r="T20" s="98"/>
      <c r="U20" s="102"/>
      <c r="V20" s="107">
        <f t="shared" si="6"/>
        <v>0</v>
      </c>
      <c r="W20" s="98"/>
    </row>
    <row r="21" spans="1:25" s="13" customFormat="1" ht="60" customHeight="1" x14ac:dyDescent="0.3">
      <c r="A21" s="98"/>
      <c r="B21" s="451"/>
      <c r="C21" s="452"/>
      <c r="D21" s="424"/>
      <c r="E21" s="426"/>
      <c r="F21" s="426"/>
      <c r="G21" s="425"/>
      <c r="H21" s="346"/>
      <c r="I21" s="346"/>
      <c r="J21" s="346"/>
      <c r="K21" s="346"/>
      <c r="L21" s="102"/>
      <c r="M21" s="103"/>
      <c r="N21" s="104" t="e">
        <f t="shared" si="2"/>
        <v>#DIV/0!</v>
      </c>
      <c r="O21" s="105">
        <f t="shared" si="3"/>
        <v>0</v>
      </c>
      <c r="P21" s="106"/>
      <c r="Q21" s="109">
        <f t="shared" si="4"/>
        <v>0</v>
      </c>
      <c r="R21" s="107">
        <f t="shared" si="5"/>
        <v>0</v>
      </c>
      <c r="S21" s="98"/>
      <c r="T21" s="98"/>
      <c r="U21" s="102"/>
      <c r="V21" s="107">
        <f t="shared" si="6"/>
        <v>0</v>
      </c>
      <c r="W21" s="98"/>
    </row>
    <row r="22" spans="1:25" s="13" customFormat="1" ht="60" customHeight="1" x14ac:dyDescent="0.3">
      <c r="A22" s="98"/>
      <c r="B22" s="451"/>
      <c r="C22" s="452"/>
      <c r="D22" s="424"/>
      <c r="E22" s="426"/>
      <c r="F22" s="426"/>
      <c r="G22" s="425"/>
      <c r="H22" s="346"/>
      <c r="I22" s="346"/>
      <c r="J22" s="346"/>
      <c r="K22" s="346"/>
      <c r="L22" s="102"/>
      <c r="M22" s="103"/>
      <c r="N22" s="104" t="e">
        <f t="shared" si="2"/>
        <v>#DIV/0!</v>
      </c>
      <c r="O22" s="105">
        <f t="shared" si="3"/>
        <v>0</v>
      </c>
      <c r="P22" s="106"/>
      <c r="Q22" s="109">
        <f t="shared" si="4"/>
        <v>0</v>
      </c>
      <c r="R22" s="107">
        <f t="shared" si="5"/>
        <v>0</v>
      </c>
      <c r="S22" s="98"/>
      <c r="T22" s="98"/>
      <c r="U22" s="102"/>
      <c r="V22" s="107">
        <f t="shared" si="6"/>
        <v>0</v>
      </c>
      <c r="W22" s="98"/>
    </row>
    <row r="23" spans="1:25" s="13" customFormat="1" ht="60" customHeight="1" x14ac:dyDescent="0.3">
      <c r="A23" s="98"/>
      <c r="B23" s="451"/>
      <c r="C23" s="452"/>
      <c r="D23" s="424"/>
      <c r="E23" s="426"/>
      <c r="F23" s="426"/>
      <c r="G23" s="425"/>
      <c r="H23" s="346"/>
      <c r="I23" s="346"/>
      <c r="J23" s="346"/>
      <c r="K23" s="346"/>
      <c r="L23" s="102"/>
      <c r="M23" s="103"/>
      <c r="N23" s="104" t="e">
        <f t="shared" si="2"/>
        <v>#DIV/0!</v>
      </c>
      <c r="O23" s="105">
        <f t="shared" si="3"/>
        <v>0</v>
      </c>
      <c r="P23" s="106"/>
      <c r="Q23" s="109">
        <f t="shared" si="4"/>
        <v>0</v>
      </c>
      <c r="R23" s="107">
        <f t="shared" si="5"/>
        <v>0</v>
      </c>
      <c r="S23" s="98"/>
      <c r="T23" s="98" t="s">
        <v>274</v>
      </c>
      <c r="U23" s="102"/>
      <c r="V23" s="107">
        <f t="shared" si="6"/>
        <v>0</v>
      </c>
      <c r="W23" s="98"/>
    </row>
    <row r="24" spans="1:25" ht="18.600000000000001" customHeight="1" x14ac:dyDescent="0.3">
      <c r="A24" s="98"/>
      <c r="B24" s="394" t="s">
        <v>255</v>
      </c>
      <c r="C24" s="384"/>
      <c r="D24" s="384"/>
      <c r="E24" s="384"/>
      <c r="F24" s="384"/>
      <c r="G24" s="384"/>
      <c r="H24" s="384"/>
      <c r="I24" s="384"/>
      <c r="J24" s="384"/>
      <c r="K24" s="384"/>
      <c r="L24" s="384"/>
      <c r="M24" s="384"/>
      <c r="N24" s="384"/>
      <c r="O24" s="384"/>
      <c r="P24" s="385"/>
      <c r="Q24" s="101">
        <f>SUM(Q17:Q23)</f>
        <v>0</v>
      </c>
      <c r="R24" s="108">
        <f>SUM(R17:R23)</f>
        <v>0</v>
      </c>
      <c r="S24" s="98"/>
      <c r="T24" s="98">
        <f>R24+Q24</f>
        <v>0</v>
      </c>
      <c r="U24" s="163"/>
      <c r="V24" s="108">
        <f>SUM(V17:V23)</f>
        <v>0</v>
      </c>
      <c r="W24" s="98"/>
      <c r="X24" s="161"/>
    </row>
    <row r="25" spans="1:25" ht="15.75" customHeight="1" x14ac:dyDescent="0.3">
      <c r="A25" s="98"/>
      <c r="B25" s="413" t="s">
        <v>53</v>
      </c>
      <c r="C25" s="414"/>
      <c r="D25" s="414"/>
      <c r="E25" s="414"/>
      <c r="F25" s="414"/>
      <c r="G25" s="414"/>
      <c r="H25" s="414"/>
      <c r="I25" s="414"/>
      <c r="J25" s="414"/>
      <c r="K25" s="414"/>
      <c r="L25" s="414"/>
      <c r="M25" s="414"/>
      <c r="N25" s="414"/>
      <c r="O25" s="414"/>
      <c r="P25" s="414"/>
      <c r="Q25" s="414"/>
      <c r="R25" s="412"/>
      <c r="S25" s="98"/>
      <c r="T25" s="98"/>
      <c r="U25" s="98"/>
      <c r="V25" s="98"/>
      <c r="W25" s="98"/>
    </row>
    <row r="26" spans="1:25" ht="49.5" customHeight="1" x14ac:dyDescent="0.3">
      <c r="A26" s="98"/>
      <c r="B26" s="449" t="s">
        <v>46</v>
      </c>
      <c r="C26" s="462"/>
      <c r="D26" s="449" t="s">
        <v>47</v>
      </c>
      <c r="E26" s="450"/>
      <c r="F26" s="450"/>
      <c r="G26" s="450"/>
      <c r="H26" s="449"/>
      <c r="I26" s="450"/>
      <c r="J26" s="450"/>
      <c r="K26" s="462"/>
      <c r="L26" s="345" t="s">
        <v>48</v>
      </c>
      <c r="M26" s="345" t="s">
        <v>49</v>
      </c>
      <c r="N26" s="345" t="s">
        <v>1</v>
      </c>
      <c r="O26" s="345" t="s">
        <v>76</v>
      </c>
      <c r="P26" s="345" t="s">
        <v>4</v>
      </c>
      <c r="Q26" s="345" t="s">
        <v>36</v>
      </c>
      <c r="R26" s="345" t="s">
        <v>50</v>
      </c>
      <c r="S26" s="98"/>
      <c r="T26" s="98"/>
      <c r="U26" s="98"/>
      <c r="V26" s="98"/>
      <c r="W26" s="98"/>
      <c r="Y26" s="13"/>
    </row>
    <row r="27" spans="1:25" s="13" customFormat="1" ht="60" customHeight="1" x14ac:dyDescent="0.3">
      <c r="A27" s="98"/>
      <c r="B27" s="424"/>
      <c r="C27" s="425"/>
      <c r="D27" s="424"/>
      <c r="E27" s="426"/>
      <c r="F27" s="426"/>
      <c r="G27" s="425"/>
      <c r="H27" s="388"/>
      <c r="I27" s="389"/>
      <c r="J27" s="389"/>
      <c r="K27" s="390"/>
      <c r="L27" s="111"/>
      <c r="M27" s="112"/>
      <c r="N27" s="104" t="e">
        <f t="shared" ref="N27:N28" si="7">L27/$D$7</f>
        <v>#DIV/0!</v>
      </c>
      <c r="O27" s="105">
        <f t="shared" ref="O27:O28" si="8">L27*M27</f>
        <v>0</v>
      </c>
      <c r="P27" s="113"/>
      <c r="Q27" s="109">
        <f t="shared" ref="Q27:Q28" si="9">O27*P27</f>
        <v>0</v>
      </c>
      <c r="R27" s="107">
        <f t="shared" ref="R27:R28" si="10">ROUND(O27,0)</f>
        <v>0</v>
      </c>
      <c r="S27" s="98"/>
      <c r="T27" s="98"/>
      <c r="U27" s="98"/>
      <c r="V27" s="98"/>
      <c r="W27" s="98"/>
    </row>
    <row r="28" spans="1:25" s="13" customFormat="1" ht="60" customHeight="1" x14ac:dyDescent="0.3">
      <c r="A28" s="98"/>
      <c r="B28" s="424"/>
      <c r="C28" s="425"/>
      <c r="D28" s="424"/>
      <c r="E28" s="426"/>
      <c r="F28" s="426"/>
      <c r="G28" s="425"/>
      <c r="H28" s="388"/>
      <c r="I28" s="389"/>
      <c r="J28" s="389"/>
      <c r="K28" s="390"/>
      <c r="L28" s="111"/>
      <c r="M28" s="112"/>
      <c r="N28" s="104" t="e">
        <f t="shared" si="7"/>
        <v>#DIV/0!</v>
      </c>
      <c r="O28" s="105">
        <f t="shared" si="8"/>
        <v>0</v>
      </c>
      <c r="P28" s="113"/>
      <c r="Q28" s="109">
        <f t="shared" si="9"/>
        <v>0</v>
      </c>
      <c r="R28" s="107">
        <f t="shared" si="10"/>
        <v>0</v>
      </c>
      <c r="S28" s="98"/>
      <c r="T28" s="98" t="s">
        <v>274</v>
      </c>
      <c r="U28" s="98"/>
      <c r="V28" s="98"/>
      <c r="W28" s="98"/>
    </row>
    <row r="29" spans="1:25" ht="18.600000000000001" customHeight="1" x14ac:dyDescent="0.3">
      <c r="A29" s="98"/>
      <c r="B29" s="445" t="s">
        <v>86</v>
      </c>
      <c r="C29" s="446"/>
      <c r="D29" s="446"/>
      <c r="E29" s="446"/>
      <c r="F29" s="446"/>
      <c r="G29" s="446"/>
      <c r="H29" s="446"/>
      <c r="I29" s="446"/>
      <c r="J29" s="446"/>
      <c r="K29" s="446"/>
      <c r="L29" s="446"/>
      <c r="M29" s="446"/>
      <c r="N29" s="446"/>
      <c r="O29" s="446"/>
      <c r="P29" s="447"/>
      <c r="Q29" s="110">
        <f>SUM(Q27:Q28)</f>
        <v>0</v>
      </c>
      <c r="R29" s="114">
        <f>SUM(R27:R28)</f>
        <v>0</v>
      </c>
      <c r="S29" s="98"/>
      <c r="T29" s="98">
        <f>R29+Q29</f>
        <v>0</v>
      </c>
      <c r="U29" s="98"/>
      <c r="V29" s="98"/>
      <c r="W29" s="98"/>
      <c r="X29" s="161"/>
    </row>
    <row r="30" spans="1:25" ht="15.75" customHeight="1" x14ac:dyDescent="0.3">
      <c r="A30" s="98"/>
      <c r="B30" s="413" t="s">
        <v>68</v>
      </c>
      <c r="C30" s="414"/>
      <c r="D30" s="414"/>
      <c r="E30" s="414"/>
      <c r="F30" s="414"/>
      <c r="G30" s="414"/>
      <c r="H30" s="414"/>
      <c r="I30" s="414"/>
      <c r="J30" s="414"/>
      <c r="K30" s="414"/>
      <c r="L30" s="414"/>
      <c r="M30" s="414"/>
      <c r="N30" s="414"/>
      <c r="O30" s="414"/>
      <c r="P30" s="414"/>
      <c r="Q30" s="414"/>
      <c r="R30" s="412"/>
      <c r="S30" s="98"/>
      <c r="T30" s="98"/>
      <c r="U30" s="98"/>
      <c r="V30" s="98"/>
      <c r="W30" s="98"/>
    </row>
    <row r="31" spans="1:25" ht="15.95" customHeight="1" x14ac:dyDescent="0.3">
      <c r="A31" s="98"/>
      <c r="B31" s="448" t="s">
        <v>451</v>
      </c>
      <c r="C31" s="448"/>
      <c r="D31" s="449" t="s">
        <v>77</v>
      </c>
      <c r="E31" s="450"/>
      <c r="F31" s="450"/>
      <c r="G31" s="450"/>
      <c r="H31" s="450"/>
      <c r="I31" s="450"/>
      <c r="J31" s="450"/>
      <c r="K31" s="450"/>
      <c r="L31" s="450"/>
      <c r="M31" s="450"/>
      <c r="N31" s="450"/>
      <c r="O31" s="450"/>
      <c r="P31" s="450"/>
      <c r="Q31" s="344"/>
      <c r="R31" s="345" t="s">
        <v>50</v>
      </c>
      <c r="S31" s="98"/>
      <c r="T31" s="98"/>
      <c r="U31" s="98"/>
      <c r="V31" s="163" t="s">
        <v>282</v>
      </c>
      <c r="W31" s="98"/>
    </row>
    <row r="32" spans="1:25" s="13" customFormat="1" ht="30" customHeight="1" x14ac:dyDescent="0.3">
      <c r="A32" s="98"/>
      <c r="B32" s="453"/>
      <c r="C32" s="453"/>
      <c r="D32" s="424"/>
      <c r="E32" s="426"/>
      <c r="F32" s="426"/>
      <c r="G32" s="426"/>
      <c r="H32" s="426"/>
      <c r="I32" s="426"/>
      <c r="J32" s="426"/>
      <c r="K32" s="426"/>
      <c r="L32" s="426"/>
      <c r="M32" s="426"/>
      <c r="N32" s="426"/>
      <c r="O32" s="426"/>
      <c r="P32" s="426"/>
      <c r="Q32" s="343"/>
      <c r="R32" s="117"/>
      <c r="S32" s="98"/>
      <c r="T32" s="98"/>
      <c r="U32" s="98"/>
      <c r="V32" s="324"/>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343"/>
      <c r="R33" s="117"/>
      <c r="S33" s="98"/>
      <c r="T33" s="98"/>
      <c r="U33" s="98"/>
      <c r="V33" s="324"/>
      <c r="W33" s="98"/>
    </row>
    <row r="34" spans="1:26" ht="18.600000000000001" customHeight="1" x14ac:dyDescent="0.3">
      <c r="A34" s="98"/>
      <c r="B34" s="445" t="s">
        <v>56</v>
      </c>
      <c r="C34" s="446"/>
      <c r="D34" s="446"/>
      <c r="E34" s="446"/>
      <c r="F34" s="446"/>
      <c r="G34" s="446"/>
      <c r="H34" s="446"/>
      <c r="I34" s="446"/>
      <c r="J34" s="446"/>
      <c r="K34" s="446"/>
      <c r="L34" s="446"/>
      <c r="M34" s="446"/>
      <c r="N34" s="446"/>
      <c r="O34" s="446"/>
      <c r="P34" s="446"/>
      <c r="Q34" s="447"/>
      <c r="R34" s="114">
        <f>R32+R33</f>
        <v>0</v>
      </c>
      <c r="S34" s="98"/>
      <c r="T34" s="98"/>
      <c r="U34" s="98"/>
      <c r="V34" s="114">
        <f>SUM(V32:V33)</f>
        <v>0</v>
      </c>
      <c r="W34" s="98"/>
    </row>
    <row r="35" spans="1:26" ht="15.75" customHeight="1" x14ac:dyDescent="0.3">
      <c r="A35" s="98"/>
      <c r="B35" s="413" t="s">
        <v>69</v>
      </c>
      <c r="C35" s="414"/>
      <c r="D35" s="414"/>
      <c r="E35" s="414"/>
      <c r="F35" s="414"/>
      <c r="G35" s="414"/>
      <c r="H35" s="414"/>
      <c r="I35" s="414"/>
      <c r="J35" s="414"/>
      <c r="K35" s="414"/>
      <c r="L35" s="414"/>
      <c r="M35" s="414"/>
      <c r="N35" s="414"/>
      <c r="O35" s="414"/>
      <c r="P35" s="414"/>
      <c r="Q35" s="414"/>
      <c r="R35" s="412"/>
      <c r="S35" s="98"/>
      <c r="T35" s="98"/>
      <c r="U35" s="98"/>
      <c r="V35" s="98"/>
      <c r="W35" s="98"/>
    </row>
    <row r="36" spans="1:26" ht="16.5" customHeight="1" x14ac:dyDescent="0.3">
      <c r="A36" s="98"/>
      <c r="B36" s="442"/>
      <c r="C36" s="443"/>
      <c r="D36" s="443" t="s">
        <v>54</v>
      </c>
      <c r="E36" s="443"/>
      <c r="F36" s="443"/>
      <c r="G36" s="443"/>
      <c r="H36" s="443"/>
      <c r="I36" s="443"/>
      <c r="J36" s="443"/>
      <c r="K36" s="443"/>
      <c r="L36" s="443"/>
      <c r="M36" s="443"/>
      <c r="N36" s="443"/>
      <c r="O36" s="443"/>
      <c r="P36" s="443"/>
      <c r="Q36" s="444"/>
      <c r="R36" s="345" t="s">
        <v>55</v>
      </c>
      <c r="S36" s="98"/>
      <c r="T36" s="98"/>
      <c r="U36" s="98"/>
      <c r="V36" s="98"/>
      <c r="W36" s="98"/>
    </row>
    <row r="37" spans="1:26" s="13" customFormat="1" ht="30" customHeight="1" x14ac:dyDescent="0.3">
      <c r="A37" s="98"/>
      <c r="B37" s="435" t="s">
        <v>79</v>
      </c>
      <c r="C37" s="435"/>
      <c r="D37" s="436"/>
      <c r="E37" s="436"/>
      <c r="F37" s="436"/>
      <c r="G37" s="436"/>
      <c r="H37" s="436"/>
      <c r="I37" s="436"/>
      <c r="J37" s="436"/>
      <c r="K37" s="436"/>
      <c r="L37" s="436"/>
      <c r="M37" s="436"/>
      <c r="N37" s="436"/>
      <c r="O37" s="436"/>
      <c r="P37" s="436"/>
      <c r="Q37" s="436"/>
      <c r="R37" s="118">
        <f>ROUND(Q14,0)</f>
        <v>0</v>
      </c>
      <c r="S37" s="98"/>
      <c r="T37" s="98"/>
      <c r="U37" s="98"/>
      <c r="V37" s="98"/>
      <c r="W37" s="98"/>
    </row>
    <row r="38" spans="1:26" s="13" customFormat="1" ht="30" customHeight="1" x14ac:dyDescent="0.3">
      <c r="A38" s="98"/>
      <c r="B38" s="435" t="s">
        <v>80</v>
      </c>
      <c r="C38" s="435"/>
      <c r="D38" s="436"/>
      <c r="E38" s="436"/>
      <c r="F38" s="436"/>
      <c r="G38" s="436"/>
      <c r="H38" s="436"/>
      <c r="I38" s="436"/>
      <c r="J38" s="436"/>
      <c r="K38" s="436"/>
      <c r="L38" s="436"/>
      <c r="M38" s="436"/>
      <c r="N38" s="436"/>
      <c r="O38" s="436"/>
      <c r="P38" s="436"/>
      <c r="Q38" s="436"/>
      <c r="R38" s="118">
        <f>ROUND(Q24,0)</f>
        <v>0</v>
      </c>
      <c r="S38" s="98"/>
      <c r="T38" s="98"/>
      <c r="U38" s="98"/>
      <c r="V38" s="98"/>
      <c r="W38" s="98"/>
    </row>
    <row r="39" spans="1:26" s="13" customFormat="1" ht="30" customHeight="1" x14ac:dyDescent="0.3">
      <c r="A39" s="98"/>
      <c r="B39" s="435" t="s">
        <v>81</v>
      </c>
      <c r="C39" s="435"/>
      <c r="D39" s="436"/>
      <c r="E39" s="436"/>
      <c r="F39" s="436"/>
      <c r="G39" s="436"/>
      <c r="H39" s="436"/>
      <c r="I39" s="436"/>
      <c r="J39" s="436"/>
      <c r="K39" s="436"/>
      <c r="L39" s="436"/>
      <c r="M39" s="436"/>
      <c r="N39" s="436"/>
      <c r="O39" s="436"/>
      <c r="P39" s="436"/>
      <c r="Q39" s="436"/>
      <c r="R39" s="118">
        <f>ROUND(Q29,0)</f>
        <v>0</v>
      </c>
      <c r="S39" s="98"/>
      <c r="T39" s="98"/>
      <c r="U39" s="98"/>
      <c r="V39" s="98"/>
      <c r="W39" s="98"/>
    </row>
    <row r="40" spans="1:26" ht="18.600000000000001" customHeight="1" x14ac:dyDescent="0.3">
      <c r="A40" s="98"/>
      <c r="B40" s="394" t="s">
        <v>60</v>
      </c>
      <c r="C40" s="384"/>
      <c r="D40" s="384"/>
      <c r="E40" s="384"/>
      <c r="F40" s="384"/>
      <c r="G40" s="384"/>
      <c r="H40" s="384"/>
      <c r="I40" s="384"/>
      <c r="J40" s="384"/>
      <c r="K40" s="384"/>
      <c r="L40" s="384"/>
      <c r="M40" s="384"/>
      <c r="N40" s="384"/>
      <c r="O40" s="384"/>
      <c r="P40" s="384"/>
      <c r="Q40" s="385"/>
      <c r="R40" s="119">
        <f>SUM(R37:R39)</f>
        <v>0</v>
      </c>
      <c r="S40" s="98"/>
      <c r="T40" s="98"/>
      <c r="U40" s="98"/>
      <c r="V40" s="98"/>
      <c r="W40" s="98"/>
    </row>
    <row r="41" spans="1:26" ht="15.75" customHeight="1" x14ac:dyDescent="0.3">
      <c r="A41" s="98"/>
      <c r="B41" s="430" t="s">
        <v>70</v>
      </c>
      <c r="C41" s="431"/>
      <c r="D41" s="431"/>
      <c r="E41" s="431"/>
      <c r="F41" s="431"/>
      <c r="G41" s="431"/>
      <c r="H41" s="431"/>
      <c r="I41" s="431"/>
      <c r="J41" s="431"/>
      <c r="K41" s="431"/>
      <c r="L41" s="431"/>
      <c r="M41" s="431"/>
      <c r="N41" s="431"/>
      <c r="O41" s="431"/>
      <c r="P41" s="431"/>
      <c r="Q41" s="431"/>
      <c r="R41" s="432"/>
      <c r="S41" s="98"/>
      <c r="T41" s="98"/>
      <c r="U41" s="98"/>
      <c r="V41" s="98"/>
      <c r="W41" s="98"/>
    </row>
    <row r="42" spans="1:26" ht="49.5" customHeight="1" x14ac:dyDescent="0.3">
      <c r="A42" s="98"/>
      <c r="B42" s="437" t="s">
        <v>263</v>
      </c>
      <c r="C42" s="438"/>
      <c r="D42" s="439" t="s">
        <v>264</v>
      </c>
      <c r="E42" s="440"/>
      <c r="F42" s="440" t="s">
        <v>122</v>
      </c>
      <c r="G42" s="440"/>
      <c r="H42" s="440"/>
      <c r="I42" s="440"/>
      <c r="J42" s="440"/>
      <c r="K42" s="440"/>
      <c r="L42" s="440"/>
      <c r="M42" s="441"/>
      <c r="N42" s="143" t="s">
        <v>58</v>
      </c>
      <c r="O42" s="144"/>
      <c r="P42" s="120" t="s">
        <v>59</v>
      </c>
      <c r="Q42" s="121"/>
      <c r="R42" s="99" t="s">
        <v>50</v>
      </c>
      <c r="S42" s="98"/>
      <c r="T42" s="98"/>
      <c r="U42" s="98"/>
      <c r="V42" s="163" t="s">
        <v>281</v>
      </c>
      <c r="W42" s="98"/>
    </row>
    <row r="43" spans="1:26" ht="39.950000000000003" customHeight="1" x14ac:dyDescent="0.3">
      <c r="A43" s="98"/>
      <c r="B43" s="433"/>
      <c r="C43" s="433"/>
      <c r="D43" s="434"/>
      <c r="E43" s="434"/>
      <c r="F43" s="434"/>
      <c r="G43" s="434"/>
      <c r="H43" s="434"/>
      <c r="I43" s="434"/>
      <c r="J43" s="434"/>
      <c r="K43" s="434"/>
      <c r="L43" s="434"/>
      <c r="M43" s="434"/>
      <c r="N43" s="141"/>
      <c r="O43" s="142"/>
      <c r="P43" s="162"/>
      <c r="Q43" s="115"/>
      <c r="R43" s="122">
        <f>ROUND(N43*P43,0)</f>
        <v>0</v>
      </c>
      <c r="S43" s="98"/>
      <c r="T43" s="156">
        <f>IF(B43="Sub Grantee",R43,0)</f>
        <v>0</v>
      </c>
      <c r="U43" s="98"/>
      <c r="V43" s="324"/>
      <c r="W43" s="98"/>
      <c r="Y43" s="156">
        <f>IF(A43="Sub Grantee",C43,0)</f>
        <v>0</v>
      </c>
      <c r="Z43" s="156">
        <f t="shared" ref="Y43:Z46" si="11">IF(B43="Sub Grantee",D43,0)</f>
        <v>0</v>
      </c>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 t="shared" ref="R44:R46" si="12">ROUND(N44*P44,0)</f>
        <v>0</v>
      </c>
      <c r="S44" s="98"/>
      <c r="T44" s="156">
        <f t="shared" ref="T44:T46" si="13">IF(B44="Sub Grantee",R44,0)</f>
        <v>0</v>
      </c>
      <c r="U44" s="98"/>
      <c r="V44" s="324"/>
      <c r="W44" s="98"/>
      <c r="Y44" s="156">
        <f t="shared" si="11"/>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si="12"/>
        <v>0</v>
      </c>
      <c r="S45" s="98"/>
      <c r="T45" s="156">
        <f t="shared" si="13"/>
        <v>0</v>
      </c>
      <c r="U45" s="98"/>
      <c r="V45" s="324">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324">
        <v>0</v>
      </c>
      <c r="W46" s="98"/>
      <c r="Y46" s="156">
        <f t="shared" si="11"/>
        <v>0</v>
      </c>
      <c r="Z46" s="156">
        <f t="shared" si="11"/>
        <v>0</v>
      </c>
    </row>
    <row r="47" spans="1:26" ht="18.600000000000001" customHeight="1" x14ac:dyDescent="0.3">
      <c r="A47" s="98"/>
      <c r="B47" s="427" t="s">
        <v>62</v>
      </c>
      <c r="C47" s="428"/>
      <c r="D47" s="428"/>
      <c r="E47" s="428"/>
      <c r="F47" s="428"/>
      <c r="G47" s="428"/>
      <c r="H47" s="428"/>
      <c r="I47" s="428"/>
      <c r="J47" s="428"/>
      <c r="K47" s="428"/>
      <c r="L47" s="428"/>
      <c r="M47" s="428"/>
      <c r="N47" s="428"/>
      <c r="O47" s="428"/>
      <c r="P47" s="428"/>
      <c r="Q47" s="429"/>
      <c r="R47" s="122">
        <f>SUM(R43:R46)</f>
        <v>0</v>
      </c>
      <c r="S47" s="98"/>
      <c r="T47" s="156">
        <f>SUM(T43:T46)</f>
        <v>0</v>
      </c>
      <c r="U47" s="98"/>
      <c r="V47" s="114">
        <f>SUM(V43:V46)</f>
        <v>0</v>
      </c>
      <c r="W47" s="98"/>
    </row>
    <row r="48" spans="1:26" ht="15.75" customHeight="1" x14ac:dyDescent="0.3">
      <c r="A48" s="98"/>
      <c r="B48" s="430" t="s">
        <v>71</v>
      </c>
      <c r="C48" s="431"/>
      <c r="D48" s="431"/>
      <c r="E48" s="431"/>
      <c r="F48" s="431"/>
      <c r="G48" s="431"/>
      <c r="H48" s="431"/>
      <c r="I48" s="431"/>
      <c r="J48" s="431"/>
      <c r="K48" s="431"/>
      <c r="L48" s="431"/>
      <c r="M48" s="431"/>
      <c r="N48" s="431"/>
      <c r="O48" s="431"/>
      <c r="P48" s="431"/>
      <c r="Q48" s="431"/>
      <c r="R48" s="432"/>
      <c r="S48" s="98"/>
      <c r="T48" s="98"/>
      <c r="U48" s="98"/>
      <c r="V48" s="354"/>
      <c r="W48" s="98"/>
    </row>
    <row r="49" spans="1:23" ht="49.5" customHeight="1" x14ac:dyDescent="0.3">
      <c r="A49" s="98"/>
      <c r="B49" s="388" t="s">
        <v>57</v>
      </c>
      <c r="C49" s="390"/>
      <c r="D49" s="388" t="s">
        <v>61</v>
      </c>
      <c r="E49" s="389"/>
      <c r="F49" s="389"/>
      <c r="G49" s="389"/>
      <c r="H49" s="389"/>
      <c r="I49" s="389"/>
      <c r="J49" s="389"/>
      <c r="K49" s="389"/>
      <c r="L49" s="389"/>
      <c r="M49" s="389"/>
      <c r="N49" s="389"/>
      <c r="O49" s="389"/>
      <c r="P49" s="389"/>
      <c r="Q49" s="390"/>
      <c r="R49" s="345" t="s">
        <v>50</v>
      </c>
      <c r="S49" s="98"/>
      <c r="T49" s="98"/>
      <c r="U49" s="98"/>
      <c r="V49" s="163" t="s">
        <v>280</v>
      </c>
      <c r="W49" s="98"/>
    </row>
    <row r="50" spans="1:23" ht="50.1" customHeight="1" x14ac:dyDescent="0.3">
      <c r="A50" s="98"/>
      <c r="B50" s="424"/>
      <c r="C50" s="425"/>
      <c r="D50" s="424"/>
      <c r="E50" s="426"/>
      <c r="F50" s="426"/>
      <c r="G50" s="426"/>
      <c r="H50" s="426"/>
      <c r="I50" s="426"/>
      <c r="J50" s="426"/>
      <c r="K50" s="426"/>
      <c r="L50" s="426"/>
      <c r="M50" s="426"/>
      <c r="N50" s="426"/>
      <c r="O50" s="426"/>
      <c r="P50" s="426"/>
      <c r="Q50" s="425"/>
      <c r="R50" s="123"/>
      <c r="S50" s="98"/>
      <c r="T50" s="98"/>
      <c r="U50" s="98"/>
      <c r="V50" s="324"/>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324"/>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324"/>
      <c r="W52" s="98"/>
    </row>
    <row r="53" spans="1:23" ht="18" customHeight="1" x14ac:dyDescent="0.3">
      <c r="A53" s="98"/>
      <c r="B53" s="394" t="s">
        <v>64</v>
      </c>
      <c r="C53" s="384"/>
      <c r="D53" s="384"/>
      <c r="E53" s="384"/>
      <c r="F53" s="384"/>
      <c r="G53" s="384"/>
      <c r="H53" s="384"/>
      <c r="I53" s="384"/>
      <c r="J53" s="384"/>
      <c r="K53" s="384"/>
      <c r="L53" s="384"/>
      <c r="M53" s="384"/>
      <c r="N53" s="384"/>
      <c r="O53" s="384"/>
      <c r="P53" s="384"/>
      <c r="Q53" s="385"/>
      <c r="R53" s="108">
        <f>SUM(R50:R52)</f>
        <v>0</v>
      </c>
      <c r="S53" s="98"/>
      <c r="T53" s="98"/>
      <c r="U53" s="98"/>
      <c r="V53" s="114">
        <f>SUM(V50:V52)</f>
        <v>0</v>
      </c>
      <c r="W53" s="98"/>
    </row>
    <row r="54" spans="1:23" ht="15.75" customHeight="1" x14ac:dyDescent="0.3">
      <c r="A54" s="98"/>
      <c r="B54" s="413" t="s">
        <v>72</v>
      </c>
      <c r="C54" s="414"/>
      <c r="D54" s="414"/>
      <c r="E54" s="414"/>
      <c r="F54" s="414"/>
      <c r="G54" s="414"/>
      <c r="H54" s="414"/>
      <c r="I54" s="414"/>
      <c r="J54" s="414"/>
      <c r="K54" s="414"/>
      <c r="L54" s="414"/>
      <c r="M54" s="414"/>
      <c r="N54" s="414"/>
      <c r="O54" s="414"/>
      <c r="P54" s="414"/>
      <c r="Q54" s="414"/>
      <c r="R54" s="412"/>
      <c r="S54" s="98"/>
      <c r="T54" s="98"/>
      <c r="U54" s="98"/>
      <c r="V54" s="98"/>
      <c r="W54" s="98"/>
    </row>
    <row r="55" spans="1:23" s="13" customFormat="1" ht="33.75" customHeight="1" x14ac:dyDescent="0.3">
      <c r="A55" s="98"/>
      <c r="B55" s="420" t="s">
        <v>267</v>
      </c>
      <c r="C55" s="420"/>
      <c r="D55" s="420" t="s">
        <v>265</v>
      </c>
      <c r="E55" s="420"/>
      <c r="F55" s="421" t="s">
        <v>266</v>
      </c>
      <c r="G55" s="422"/>
      <c r="H55" s="422"/>
      <c r="I55" s="422"/>
      <c r="J55" s="422"/>
      <c r="K55" s="422"/>
      <c r="L55" s="422"/>
      <c r="M55" s="423"/>
      <c r="N55" s="157" t="s">
        <v>63</v>
      </c>
      <c r="O55" s="124"/>
      <c r="P55" s="157" t="s">
        <v>142</v>
      </c>
      <c r="Q55" s="157" t="s">
        <v>59</v>
      </c>
      <c r="R55" s="158" t="s">
        <v>55</v>
      </c>
      <c r="S55" s="98"/>
      <c r="T55" s="98"/>
      <c r="U55" s="98"/>
      <c r="V55" s="98"/>
      <c r="W55" s="98"/>
    </row>
    <row r="56" spans="1:23" s="13" customFormat="1" ht="33.75" customHeight="1" x14ac:dyDescent="0.3">
      <c r="A56" s="98"/>
      <c r="B56" s="419"/>
      <c r="C56" s="419"/>
      <c r="D56" s="419"/>
      <c r="E56" s="419"/>
      <c r="F56" s="419"/>
      <c r="G56" s="419"/>
      <c r="H56" s="419"/>
      <c r="I56" s="419"/>
      <c r="J56" s="419"/>
      <c r="K56" s="419"/>
      <c r="L56" s="419"/>
      <c r="M56" s="419"/>
      <c r="N56" s="321"/>
      <c r="O56" s="241"/>
      <c r="P56" s="322"/>
      <c r="Q56" s="159"/>
      <c r="R56" s="122">
        <f>ROUND(N56*P56,0)</f>
        <v>0</v>
      </c>
      <c r="S56" s="98"/>
      <c r="T56" s="156">
        <f>IF(B56="Yes",R56,0)</f>
        <v>0</v>
      </c>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3"/>
      <c r="Q57" s="159"/>
      <c r="R57" s="122">
        <f>ROUND(N57*P57,0)</f>
        <v>0</v>
      </c>
      <c r="S57" s="98"/>
      <c r="T57" s="156">
        <f t="shared" ref="T57:T58" si="14">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2"/>
      <c r="Q58" s="159"/>
      <c r="R58" s="122">
        <f>ROUND(N58*P58,0)</f>
        <v>0</v>
      </c>
      <c r="S58" s="98"/>
      <c r="T58" s="156">
        <f t="shared" si="14"/>
        <v>0</v>
      </c>
      <c r="U58" s="98"/>
      <c r="V58" s="98"/>
      <c r="W58" s="98"/>
    </row>
    <row r="59" spans="1:23" ht="18" customHeight="1" x14ac:dyDescent="0.3">
      <c r="A59" s="98"/>
      <c r="B59" s="394" t="s">
        <v>66</v>
      </c>
      <c r="C59" s="384"/>
      <c r="D59" s="384"/>
      <c r="E59" s="384"/>
      <c r="F59" s="384"/>
      <c r="G59" s="384"/>
      <c r="H59" s="384"/>
      <c r="I59" s="384"/>
      <c r="J59" s="384"/>
      <c r="K59" s="384"/>
      <c r="L59" s="384"/>
      <c r="M59" s="384"/>
      <c r="N59" s="384"/>
      <c r="O59" s="384"/>
      <c r="P59" s="385"/>
      <c r="Q59" s="116"/>
      <c r="R59" s="108">
        <f>SUM(R56:R58)</f>
        <v>0</v>
      </c>
      <c r="S59" s="98"/>
      <c r="T59" s="135">
        <f>SUM(T56:T58)</f>
        <v>0</v>
      </c>
      <c r="U59" s="98"/>
      <c r="V59" s="98"/>
      <c r="W59" s="98"/>
    </row>
    <row r="60" spans="1:23" ht="15.75" customHeight="1" x14ac:dyDescent="0.3">
      <c r="A60" s="98"/>
      <c r="B60" s="413" t="s">
        <v>73</v>
      </c>
      <c r="C60" s="414"/>
      <c r="D60" s="414"/>
      <c r="E60" s="414"/>
      <c r="F60" s="414"/>
      <c r="G60" s="414"/>
      <c r="H60" s="414"/>
      <c r="I60" s="414"/>
      <c r="J60" s="414"/>
      <c r="K60" s="414"/>
      <c r="L60" s="414"/>
      <c r="M60" s="414"/>
      <c r="N60" s="414"/>
      <c r="O60" s="414"/>
      <c r="P60" s="414"/>
      <c r="Q60" s="414"/>
      <c r="R60" s="412"/>
      <c r="S60" s="98"/>
      <c r="T60" s="98"/>
      <c r="U60" s="98"/>
      <c r="V60" s="354"/>
      <c r="W60" s="98"/>
    </row>
    <row r="61" spans="1:23" ht="27.75" customHeight="1" x14ac:dyDescent="0.3">
      <c r="A61" s="98"/>
      <c r="B61" s="415" t="s">
        <v>82</v>
      </c>
      <c r="C61" s="415"/>
      <c r="D61" s="416" t="s">
        <v>65</v>
      </c>
      <c r="E61" s="417"/>
      <c r="F61" s="417"/>
      <c r="G61" s="417"/>
      <c r="H61" s="417"/>
      <c r="I61" s="417"/>
      <c r="J61" s="417"/>
      <c r="K61" s="417"/>
      <c r="L61" s="417"/>
      <c r="M61" s="417"/>
      <c r="N61" s="417"/>
      <c r="O61" s="417"/>
      <c r="P61" s="417"/>
      <c r="Q61" s="418"/>
      <c r="R61" s="345" t="s">
        <v>50</v>
      </c>
      <c r="S61" s="98"/>
      <c r="T61" s="98"/>
      <c r="U61" s="98"/>
      <c r="V61" s="163" t="s">
        <v>279</v>
      </c>
      <c r="W61" s="98"/>
    </row>
    <row r="62" spans="1:23" ht="39.950000000000003" customHeight="1" x14ac:dyDescent="0.3">
      <c r="A62" s="98"/>
      <c r="B62" s="409"/>
      <c r="C62" s="410"/>
      <c r="D62" s="409"/>
      <c r="E62" s="411"/>
      <c r="F62" s="411"/>
      <c r="G62" s="411"/>
      <c r="H62" s="411"/>
      <c r="I62" s="411"/>
      <c r="J62" s="411"/>
      <c r="K62" s="411"/>
      <c r="L62" s="411"/>
      <c r="M62" s="411"/>
      <c r="N62" s="411"/>
      <c r="O62" s="411"/>
      <c r="P62" s="411"/>
      <c r="Q62" s="410"/>
      <c r="R62" s="123"/>
      <c r="S62" s="98"/>
      <c r="T62" s="98"/>
      <c r="U62" s="98"/>
      <c r="V62" s="324"/>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324">
        <v>0</v>
      </c>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324">
        <v>0</v>
      </c>
      <c r="W64" s="98"/>
    </row>
    <row r="65" spans="1:23" ht="19.350000000000001" customHeight="1" x14ac:dyDescent="0.3">
      <c r="A65" s="98"/>
      <c r="B65" s="394" t="s">
        <v>83</v>
      </c>
      <c r="C65" s="384"/>
      <c r="D65" s="384"/>
      <c r="E65" s="384"/>
      <c r="F65" s="384"/>
      <c r="G65" s="384"/>
      <c r="H65" s="384"/>
      <c r="I65" s="384"/>
      <c r="J65" s="384"/>
      <c r="K65" s="384"/>
      <c r="L65" s="384"/>
      <c r="M65" s="384"/>
      <c r="N65" s="384"/>
      <c r="O65" s="384"/>
      <c r="P65" s="384"/>
      <c r="Q65" s="385"/>
      <c r="R65" s="108">
        <f>SUM(R62:R64)</f>
        <v>0</v>
      </c>
      <c r="S65" s="98"/>
      <c r="T65" s="98"/>
      <c r="U65" s="98"/>
      <c r="V65" s="114">
        <f>SUM(V62:V64)</f>
        <v>0</v>
      </c>
      <c r="W65" s="98"/>
    </row>
    <row r="66" spans="1:23" ht="15.75" customHeight="1" x14ac:dyDescent="0.3">
      <c r="A66" s="98"/>
      <c r="B66" s="386" t="s">
        <v>74</v>
      </c>
      <c r="C66" s="387"/>
      <c r="D66" s="387"/>
      <c r="E66" s="387"/>
      <c r="F66" s="387"/>
      <c r="G66" s="387"/>
      <c r="H66" s="387"/>
      <c r="I66" s="387"/>
      <c r="J66" s="387"/>
      <c r="K66" s="387"/>
      <c r="L66" s="387"/>
      <c r="M66" s="387"/>
      <c r="N66" s="387"/>
      <c r="O66" s="387"/>
      <c r="P66" s="387"/>
      <c r="Q66" s="387"/>
      <c r="R66" s="412"/>
      <c r="S66" s="98"/>
      <c r="T66" s="98"/>
      <c r="U66" s="98"/>
      <c r="V66" s="98"/>
      <c r="W66" s="98"/>
    </row>
    <row r="67" spans="1:23" ht="15.75" customHeight="1" x14ac:dyDescent="0.3">
      <c r="A67" s="98"/>
      <c r="B67" s="352"/>
      <c r="C67" s="353"/>
      <c r="D67" s="353"/>
      <c r="E67" s="353"/>
      <c r="F67" s="353"/>
      <c r="G67" s="353"/>
      <c r="H67" s="353"/>
      <c r="I67" s="353"/>
      <c r="J67" s="353"/>
      <c r="K67" s="353"/>
      <c r="L67" s="353"/>
      <c r="M67" s="353"/>
      <c r="N67" s="353"/>
      <c r="O67" s="353"/>
      <c r="P67" s="353"/>
      <c r="Q67" s="353"/>
      <c r="R67" s="312"/>
      <c r="S67" s="98"/>
      <c r="T67" s="98"/>
      <c r="U67" s="98"/>
      <c r="V67" s="98"/>
      <c r="W67" s="98"/>
    </row>
    <row r="68" spans="1:23" ht="15.75" customHeight="1" x14ac:dyDescent="0.3">
      <c r="A68" s="98"/>
      <c r="B68" s="351"/>
      <c r="C68" s="407" t="s">
        <v>416</v>
      </c>
      <c r="D68" s="407"/>
      <c r="E68" s="407"/>
      <c r="F68" s="407"/>
      <c r="G68" s="407"/>
      <c r="H68" s="348"/>
      <c r="I68" s="398" t="s">
        <v>417</v>
      </c>
      <c r="J68" s="399"/>
      <c r="K68" s="399"/>
      <c r="L68" s="399"/>
      <c r="M68" s="399"/>
      <c r="N68" s="404">
        <f>Cover!C8</f>
        <v>0</v>
      </c>
      <c r="O68" s="405"/>
      <c r="P68" s="406"/>
      <c r="Q68" s="315"/>
      <c r="R68" s="128"/>
      <c r="S68" s="98"/>
      <c r="T68" s="98"/>
      <c r="U68" s="98"/>
      <c r="V68" s="98"/>
      <c r="W68" s="98"/>
    </row>
    <row r="69" spans="1:23" ht="15.75" hidden="1" customHeight="1" x14ac:dyDescent="0.3">
      <c r="A69" s="98"/>
      <c r="B69" s="351"/>
      <c r="C69" s="348"/>
      <c r="D69" s="348"/>
      <c r="E69" s="348"/>
      <c r="F69" s="348"/>
      <c r="G69" s="348"/>
      <c r="H69" s="348"/>
      <c r="Q69" s="315"/>
      <c r="R69" s="128"/>
      <c r="S69" s="98"/>
      <c r="T69" s="98"/>
      <c r="U69" s="98"/>
      <c r="V69" s="98"/>
      <c r="W69" s="98"/>
    </row>
    <row r="70" spans="1:23" ht="15.75" hidden="1" customHeight="1" x14ac:dyDescent="0.3">
      <c r="A70" s="98"/>
      <c r="B70" s="351" t="s">
        <v>139</v>
      </c>
      <c r="C70" s="306"/>
      <c r="D70" s="306"/>
      <c r="E70" s="306"/>
      <c r="F70" s="306"/>
      <c r="G70" s="310"/>
      <c r="H70" s="348"/>
      <c r="I70" s="350"/>
      <c r="J70" s="347"/>
      <c r="K70" s="347"/>
      <c r="L70" s="347"/>
      <c r="M70" s="347"/>
      <c r="N70" s="395">
        <f>(N68+1)*N71</f>
        <v>0</v>
      </c>
      <c r="O70" s="396"/>
      <c r="P70" s="397"/>
      <c r="Q70" s="315"/>
      <c r="R70" s="128"/>
      <c r="S70" s="98"/>
      <c r="T70" s="98"/>
      <c r="U70" s="98"/>
      <c r="V70" s="98"/>
      <c r="W70" s="98"/>
    </row>
    <row r="71" spans="1:23" ht="15.75" customHeight="1" x14ac:dyDescent="0.3">
      <c r="A71" s="98"/>
      <c r="B71" s="351"/>
      <c r="C71" s="398" t="s">
        <v>351</v>
      </c>
      <c r="D71" s="399"/>
      <c r="E71" s="399"/>
      <c r="F71" s="463"/>
      <c r="G71" s="311">
        <f>F87</f>
        <v>0</v>
      </c>
      <c r="H71" s="348"/>
      <c r="I71" s="407" t="s">
        <v>442</v>
      </c>
      <c r="J71" s="407"/>
      <c r="K71" s="407"/>
      <c r="L71" s="407"/>
      <c r="M71" s="407"/>
      <c r="N71" s="408">
        <f>R79+R65+R59+R53+R47+R40+R34+R29+R24+R14-F93</f>
        <v>0</v>
      </c>
      <c r="O71" s="408"/>
      <c r="P71" s="408"/>
      <c r="Q71" s="315"/>
      <c r="R71" s="128"/>
      <c r="S71" s="98"/>
      <c r="T71" s="98"/>
      <c r="U71" s="98"/>
      <c r="V71" s="98"/>
      <c r="W71" s="98"/>
    </row>
    <row r="72" spans="1:23" ht="15.75" customHeight="1" x14ac:dyDescent="0.3">
      <c r="A72" s="98"/>
      <c r="B72" s="351"/>
      <c r="C72" s="407" t="s">
        <v>418</v>
      </c>
      <c r="D72" s="407"/>
      <c r="E72" s="407"/>
      <c r="F72" s="407"/>
      <c r="G72" s="311">
        <f>F88+F89+F90+F91</f>
        <v>0</v>
      </c>
      <c r="H72" s="348"/>
      <c r="I72" s="398" t="s">
        <v>430</v>
      </c>
      <c r="J72" s="399"/>
      <c r="K72" s="399"/>
      <c r="L72" s="399"/>
      <c r="M72" s="399"/>
      <c r="N72" s="400">
        <f>'Indirect Cost Calculator'!D13</f>
        <v>0</v>
      </c>
      <c r="O72" s="401"/>
      <c r="P72" s="402"/>
      <c r="Q72" s="315"/>
      <c r="R72" s="128"/>
      <c r="S72" s="98"/>
      <c r="T72" s="98"/>
      <c r="U72" s="98"/>
      <c r="V72" s="98"/>
      <c r="W72" s="98"/>
    </row>
    <row r="73" spans="1:23" ht="15.75" customHeight="1" x14ac:dyDescent="0.3">
      <c r="A73" s="98"/>
      <c r="B73" s="351"/>
      <c r="C73" s="407" t="s">
        <v>352</v>
      </c>
      <c r="D73" s="407"/>
      <c r="E73" s="407"/>
      <c r="F73" s="407"/>
      <c r="G73" s="311">
        <f>R78</f>
        <v>0</v>
      </c>
      <c r="H73" s="348"/>
      <c r="I73" s="398" t="s">
        <v>136</v>
      </c>
      <c r="J73" s="399"/>
      <c r="K73" s="399"/>
      <c r="L73" s="399"/>
      <c r="M73" s="399"/>
      <c r="N73" s="400">
        <f>'Match Indirect Cost Calculator'!D13</f>
        <v>0</v>
      </c>
      <c r="O73" s="401"/>
      <c r="P73" s="402"/>
      <c r="Q73" s="315"/>
      <c r="R73" s="128"/>
      <c r="S73" s="98"/>
      <c r="T73" s="98"/>
      <c r="U73" s="98"/>
      <c r="V73" s="98"/>
      <c r="W73" s="98"/>
    </row>
    <row r="74" spans="1:23" ht="16.5" customHeight="1" x14ac:dyDescent="0.3">
      <c r="A74" s="98"/>
      <c r="B74" s="351"/>
      <c r="C74" s="348"/>
      <c r="D74" s="464"/>
      <c r="E74" s="464"/>
      <c r="F74" s="464"/>
      <c r="G74" s="348"/>
      <c r="H74" s="348"/>
      <c r="I74" s="348"/>
      <c r="J74" s="348"/>
      <c r="K74" s="348"/>
      <c r="L74" s="348"/>
      <c r="M74" s="403"/>
      <c r="N74" s="403"/>
      <c r="O74" s="403"/>
      <c r="P74" s="403"/>
      <c r="Q74" s="403"/>
      <c r="R74" s="319" t="s">
        <v>55</v>
      </c>
      <c r="S74" s="98"/>
      <c r="T74" s="98"/>
      <c r="U74" s="98"/>
      <c r="V74" s="98"/>
      <c r="W74" s="98"/>
    </row>
    <row r="75" spans="1:23" x14ac:dyDescent="0.3">
      <c r="A75" s="98"/>
      <c r="B75" s="308"/>
      <c r="C75" s="383"/>
      <c r="D75" s="383"/>
      <c r="E75" s="383"/>
      <c r="F75" s="349"/>
      <c r="G75" s="349"/>
      <c r="H75" s="349"/>
      <c r="I75" s="384" t="s">
        <v>420</v>
      </c>
      <c r="J75" s="384"/>
      <c r="K75" s="384"/>
      <c r="L75" s="384"/>
      <c r="M75" s="384"/>
      <c r="N75" s="384"/>
      <c r="O75" s="384"/>
      <c r="P75" s="384"/>
      <c r="Q75" s="385"/>
      <c r="R75" s="131"/>
      <c r="S75" s="98"/>
      <c r="T75" s="98"/>
      <c r="U75" s="98"/>
      <c r="V75" s="98"/>
      <c r="W75" s="98"/>
    </row>
    <row r="76" spans="1:23" ht="15.75" customHeight="1" x14ac:dyDescent="0.3">
      <c r="A76" s="98"/>
      <c r="B76" s="386" t="s">
        <v>75</v>
      </c>
      <c r="C76" s="387"/>
      <c r="D76" s="387"/>
      <c r="E76" s="387"/>
      <c r="F76" s="387"/>
      <c r="G76" s="387"/>
      <c r="H76" s="387"/>
      <c r="I76" s="387"/>
      <c r="J76" s="387"/>
      <c r="K76" s="387"/>
      <c r="L76" s="387"/>
      <c r="M76" s="387"/>
      <c r="N76" s="387"/>
      <c r="O76" s="387"/>
      <c r="P76" s="387"/>
      <c r="Q76" s="387"/>
      <c r="R76" s="342"/>
      <c r="S76" s="98"/>
      <c r="T76" s="98"/>
      <c r="U76" s="98"/>
      <c r="V76" s="354"/>
      <c r="W76" s="98"/>
    </row>
    <row r="77" spans="1:23" ht="15.6" customHeight="1" x14ac:dyDescent="0.3">
      <c r="A77" s="98"/>
      <c r="B77" s="388" t="s">
        <v>84</v>
      </c>
      <c r="C77" s="389"/>
      <c r="D77" s="389"/>
      <c r="E77" s="389"/>
      <c r="F77" s="389"/>
      <c r="G77" s="389"/>
      <c r="H77" s="389"/>
      <c r="I77" s="389"/>
      <c r="J77" s="389"/>
      <c r="K77" s="389"/>
      <c r="L77" s="389"/>
      <c r="M77" s="389"/>
      <c r="N77" s="389"/>
      <c r="O77" s="389"/>
      <c r="P77" s="389"/>
      <c r="Q77" s="390"/>
      <c r="R77" s="344" t="s">
        <v>55</v>
      </c>
      <c r="S77" s="98"/>
      <c r="T77" s="98"/>
      <c r="U77" s="98"/>
      <c r="V77" s="163" t="s">
        <v>422</v>
      </c>
      <c r="W77" s="98"/>
    </row>
    <row r="78" spans="1:23" ht="30" customHeight="1" x14ac:dyDescent="0.3">
      <c r="A78" s="98"/>
      <c r="B78" s="391"/>
      <c r="C78" s="392"/>
      <c r="D78" s="392"/>
      <c r="E78" s="392"/>
      <c r="F78" s="392"/>
      <c r="G78" s="392"/>
      <c r="H78" s="392"/>
      <c r="I78" s="392"/>
      <c r="J78" s="392"/>
      <c r="K78" s="392"/>
      <c r="L78" s="392"/>
      <c r="M78" s="392"/>
      <c r="N78" s="392"/>
      <c r="O78" s="392"/>
      <c r="P78" s="392"/>
      <c r="Q78" s="393"/>
      <c r="R78" s="133"/>
      <c r="S78" s="98"/>
      <c r="T78" s="98"/>
      <c r="U78" s="98"/>
      <c r="V78" s="324"/>
      <c r="W78" s="98"/>
    </row>
    <row r="79" spans="1:23" ht="18.600000000000001" customHeight="1" x14ac:dyDescent="0.3">
      <c r="A79" s="98"/>
      <c r="B79" s="394" t="s">
        <v>85</v>
      </c>
      <c r="C79" s="384"/>
      <c r="D79" s="384"/>
      <c r="E79" s="384"/>
      <c r="F79" s="384"/>
      <c r="G79" s="384"/>
      <c r="H79" s="384"/>
      <c r="I79" s="384"/>
      <c r="J79" s="384"/>
      <c r="K79" s="384"/>
      <c r="L79" s="384"/>
      <c r="M79" s="384"/>
      <c r="N79" s="384"/>
      <c r="O79" s="384"/>
      <c r="P79" s="384"/>
      <c r="Q79" s="385"/>
      <c r="R79" s="132">
        <f>SUM(R78:R78)</f>
        <v>0</v>
      </c>
      <c r="S79" s="98"/>
      <c r="T79" s="98"/>
      <c r="U79" s="98"/>
      <c r="V79" s="114">
        <f>SUM(V76:V78)</f>
        <v>0</v>
      </c>
      <c r="W79" s="98"/>
    </row>
    <row r="80" spans="1:23" ht="34.5" customHeight="1" x14ac:dyDescent="0.3">
      <c r="A80" s="98"/>
      <c r="B80" s="380" t="s">
        <v>67</v>
      </c>
      <c r="C80" s="381"/>
      <c r="D80" s="381"/>
      <c r="E80" s="381"/>
      <c r="F80" s="381"/>
      <c r="G80" s="381"/>
      <c r="H80" s="381"/>
      <c r="I80" s="381"/>
      <c r="J80" s="381"/>
      <c r="K80" s="381"/>
      <c r="L80" s="381"/>
      <c r="M80" s="381"/>
      <c r="N80" s="381"/>
      <c r="O80" s="381"/>
      <c r="P80" s="381"/>
      <c r="Q80" s="382"/>
      <c r="R80" s="134">
        <f>SUM(R79+R75+R65+R59+R53+R47+R40+R34+R29+R24+R14)</f>
        <v>0</v>
      </c>
      <c r="S80" s="98"/>
      <c r="T80" s="76"/>
      <c r="U80" s="165" t="s">
        <v>278</v>
      </c>
      <c r="V80" s="114">
        <f>V79+V65+V53+V47+V34+V24</f>
        <v>0</v>
      </c>
      <c r="W80" s="98"/>
    </row>
    <row r="81" spans="1:23" ht="34.5" customHeight="1" x14ac:dyDescent="0.3">
      <c r="A81" s="98"/>
      <c r="B81" s="98"/>
      <c r="C81" s="98"/>
      <c r="D81" s="98"/>
      <c r="E81" s="98"/>
      <c r="F81" s="98"/>
      <c r="G81" s="98"/>
      <c r="H81" s="98"/>
      <c r="I81" s="98"/>
      <c r="J81" s="98"/>
      <c r="K81" s="98"/>
      <c r="L81" s="98"/>
      <c r="M81" s="98"/>
      <c r="N81" s="98"/>
      <c r="O81" s="98"/>
      <c r="P81" s="98"/>
      <c r="Q81" s="98"/>
      <c r="R81" s="98"/>
      <c r="S81" s="98"/>
      <c r="T81" s="76" t="s">
        <v>141</v>
      </c>
      <c r="U81" s="98"/>
      <c r="V81" s="98"/>
      <c r="W81" s="98"/>
    </row>
    <row r="82" spans="1:23" x14ac:dyDescent="0.3">
      <c r="A82" s="98"/>
      <c r="B82" s="98"/>
      <c r="C82" s="98"/>
      <c r="D82" s="98"/>
      <c r="E82" s="98"/>
      <c r="F82" s="98"/>
      <c r="G82" s="98"/>
      <c r="H82" s="98"/>
      <c r="I82" s="98"/>
      <c r="J82" s="98"/>
      <c r="K82" s="98"/>
      <c r="L82" s="98"/>
      <c r="M82" s="98"/>
      <c r="N82" s="98"/>
      <c r="O82" s="98"/>
      <c r="P82" s="98"/>
      <c r="Q82" s="98"/>
      <c r="R82" s="98"/>
      <c r="S82" s="98"/>
      <c r="T82" s="98"/>
      <c r="U82" s="98"/>
      <c r="V82" s="98"/>
      <c r="W82" s="98"/>
    </row>
    <row r="84" spans="1:23" hidden="1" x14ac:dyDescent="0.3"/>
    <row r="85" spans="1:23" hidden="1" x14ac:dyDescent="0.3"/>
    <row r="86" spans="1:23" hidden="1" x14ac:dyDescent="0.3">
      <c r="C86" s="250" t="s">
        <v>357</v>
      </c>
      <c r="D86" s="250"/>
      <c r="E86" s="251"/>
      <c r="F86" s="252"/>
    </row>
    <row r="87" spans="1:23" hidden="1" x14ac:dyDescent="0.3">
      <c r="C87" s="250" t="s">
        <v>351</v>
      </c>
      <c r="D87" s="250"/>
      <c r="E87" s="251"/>
      <c r="F87" s="253">
        <f>R34</f>
        <v>0</v>
      </c>
    </row>
    <row r="88" spans="1:23" hidden="1" x14ac:dyDescent="0.3">
      <c r="C88" s="250" t="s">
        <v>353</v>
      </c>
      <c r="D88" s="250"/>
      <c r="E88" s="253">
        <f>R43</f>
        <v>0</v>
      </c>
      <c r="F88" s="253">
        <f>IF(E88&gt;25000,(E88-25000),0)</f>
        <v>0</v>
      </c>
    </row>
    <row r="89" spans="1:23" hidden="1" x14ac:dyDescent="0.3">
      <c r="C89" s="250" t="s">
        <v>354</v>
      </c>
      <c r="D89" s="250"/>
      <c r="E89" s="253">
        <f>R44</f>
        <v>0</v>
      </c>
      <c r="F89" s="253">
        <f t="shared" ref="F89:F91" si="15">IF(E89&gt;25000,(E89-25000),0)</f>
        <v>0</v>
      </c>
    </row>
    <row r="90" spans="1:23" hidden="1" x14ac:dyDescent="0.3">
      <c r="C90" s="250" t="s">
        <v>355</v>
      </c>
      <c r="D90" s="250"/>
      <c r="E90" s="253">
        <f>R45</f>
        <v>0</v>
      </c>
      <c r="F90" s="253">
        <f t="shared" si="15"/>
        <v>0</v>
      </c>
    </row>
    <row r="91" spans="1:23" hidden="1" x14ac:dyDescent="0.3">
      <c r="C91" s="250" t="s">
        <v>356</v>
      </c>
      <c r="D91" s="250"/>
      <c r="E91" s="253">
        <f>R46</f>
        <v>0</v>
      </c>
      <c r="F91" s="253">
        <f t="shared" si="15"/>
        <v>0</v>
      </c>
    </row>
    <row r="92" spans="1:23" hidden="1" x14ac:dyDescent="0.3">
      <c r="C92" s="250" t="s">
        <v>352</v>
      </c>
      <c r="D92" s="250"/>
      <c r="E92" s="251"/>
      <c r="F92" s="253">
        <f>R79</f>
        <v>0</v>
      </c>
    </row>
    <row r="93" spans="1:23" hidden="1" x14ac:dyDescent="0.3">
      <c r="F93" s="254">
        <f>SUM(F87:F92)</f>
        <v>0</v>
      </c>
    </row>
    <row r="94" spans="1:23" hidden="1" x14ac:dyDescent="0.3"/>
  </sheetData>
  <sheetProtection algorithmName="SHA-512" hashValue="zrMfZfPdxTUt5IvndlIFbyDhKgcuIMt5rzO9oKwZBNuv3FIv11WyYOkPxOJ8+vKFji+1eFSZgCYNg+Q3wJ1YaA==" saltValue="JJQetFCRxhZL3gKNmCQEzA==" spinCount="100000" sheet="1" formatCells="0" formatRows="0" insertRows="0" deleteRows="0" selectLockedCells="1"/>
  <mergeCells count="136">
    <mergeCell ref="B2:R2"/>
    <mergeCell ref="B3:R3"/>
    <mergeCell ref="B5:C5"/>
    <mergeCell ref="B7:C7"/>
    <mergeCell ref="B9:R9"/>
    <mergeCell ref="B10:C10"/>
    <mergeCell ref="D10:G10"/>
    <mergeCell ref="B14:P14"/>
    <mergeCell ref="B15:R15"/>
    <mergeCell ref="U15:V15"/>
    <mergeCell ref="B16:C16"/>
    <mergeCell ref="D16:G16"/>
    <mergeCell ref="B17:C17"/>
    <mergeCell ref="D17:G17"/>
    <mergeCell ref="B11:C11"/>
    <mergeCell ref="D11:G11"/>
    <mergeCell ref="B12:C12"/>
    <mergeCell ref="D12:G12"/>
    <mergeCell ref="B13:C13"/>
    <mergeCell ref="D13:G13"/>
    <mergeCell ref="B21:C21"/>
    <mergeCell ref="D21:G21"/>
    <mergeCell ref="B22:C22"/>
    <mergeCell ref="D22:G22"/>
    <mergeCell ref="B23:C23"/>
    <mergeCell ref="D23:G23"/>
    <mergeCell ref="B18:C18"/>
    <mergeCell ref="D18:G18"/>
    <mergeCell ref="B19:C19"/>
    <mergeCell ref="D19:G19"/>
    <mergeCell ref="B20:C20"/>
    <mergeCell ref="D20:G20"/>
    <mergeCell ref="B28:C28"/>
    <mergeCell ref="D28:G28"/>
    <mergeCell ref="H28:K28"/>
    <mergeCell ref="B29:P29"/>
    <mergeCell ref="B30:R30"/>
    <mergeCell ref="B31:C31"/>
    <mergeCell ref="D31:P31"/>
    <mergeCell ref="B24:P24"/>
    <mergeCell ref="B25:R25"/>
    <mergeCell ref="B26:C26"/>
    <mergeCell ref="D26:G26"/>
    <mergeCell ref="H26:K26"/>
    <mergeCell ref="B27:C27"/>
    <mergeCell ref="D27:G27"/>
    <mergeCell ref="H27:K27"/>
    <mergeCell ref="B36:C36"/>
    <mergeCell ref="D36:Q36"/>
    <mergeCell ref="B37:C37"/>
    <mergeCell ref="D37:Q37"/>
    <mergeCell ref="B38:C38"/>
    <mergeCell ref="D38:Q38"/>
    <mergeCell ref="B32:C32"/>
    <mergeCell ref="D32:P32"/>
    <mergeCell ref="B33:C33"/>
    <mergeCell ref="D33:P33"/>
    <mergeCell ref="B34:Q34"/>
    <mergeCell ref="B35:R35"/>
    <mergeCell ref="B43:C43"/>
    <mergeCell ref="D43:E43"/>
    <mergeCell ref="F43:M43"/>
    <mergeCell ref="B44:C44"/>
    <mergeCell ref="D44:E44"/>
    <mergeCell ref="F44:M44"/>
    <mergeCell ref="B39:C39"/>
    <mergeCell ref="D39:Q39"/>
    <mergeCell ref="B40:Q40"/>
    <mergeCell ref="B41:R41"/>
    <mergeCell ref="B42:C42"/>
    <mergeCell ref="D42:E42"/>
    <mergeCell ref="F42:M42"/>
    <mergeCell ref="B47:Q47"/>
    <mergeCell ref="B48:R48"/>
    <mergeCell ref="B49:C49"/>
    <mergeCell ref="D49:Q49"/>
    <mergeCell ref="B50:C50"/>
    <mergeCell ref="D50:Q50"/>
    <mergeCell ref="B45:C45"/>
    <mergeCell ref="D45:E45"/>
    <mergeCell ref="F45:M45"/>
    <mergeCell ref="B46:C46"/>
    <mergeCell ref="D46:E46"/>
    <mergeCell ref="F46:M46"/>
    <mergeCell ref="B55:C55"/>
    <mergeCell ref="D55:E55"/>
    <mergeCell ref="F55:M55"/>
    <mergeCell ref="B56:C56"/>
    <mergeCell ref="D56:E56"/>
    <mergeCell ref="F56:M56"/>
    <mergeCell ref="B51:C51"/>
    <mergeCell ref="D51:Q51"/>
    <mergeCell ref="B52:C52"/>
    <mergeCell ref="D52:Q52"/>
    <mergeCell ref="B53:Q53"/>
    <mergeCell ref="B54:R54"/>
    <mergeCell ref="B59:P59"/>
    <mergeCell ref="B60:R60"/>
    <mergeCell ref="B61:C61"/>
    <mergeCell ref="D61:Q61"/>
    <mergeCell ref="B62:C62"/>
    <mergeCell ref="D62:Q62"/>
    <mergeCell ref="B57:C57"/>
    <mergeCell ref="D57:E57"/>
    <mergeCell ref="F57:M57"/>
    <mergeCell ref="B58:C58"/>
    <mergeCell ref="D58:E58"/>
    <mergeCell ref="F58:M58"/>
    <mergeCell ref="C68:G68"/>
    <mergeCell ref="I68:M68"/>
    <mergeCell ref="N68:P68"/>
    <mergeCell ref="N70:P70"/>
    <mergeCell ref="C71:F71"/>
    <mergeCell ref="I71:M71"/>
    <mergeCell ref="N71:P71"/>
    <mergeCell ref="B63:C63"/>
    <mergeCell ref="D63:Q63"/>
    <mergeCell ref="B64:C64"/>
    <mergeCell ref="D64:Q64"/>
    <mergeCell ref="B65:Q65"/>
    <mergeCell ref="B66:R66"/>
    <mergeCell ref="B80:Q80"/>
    <mergeCell ref="I72:M72"/>
    <mergeCell ref="N72:P72"/>
    <mergeCell ref="C75:E75"/>
    <mergeCell ref="I75:Q75"/>
    <mergeCell ref="B76:Q76"/>
    <mergeCell ref="B77:Q77"/>
    <mergeCell ref="B78:Q78"/>
    <mergeCell ref="B79:Q79"/>
    <mergeCell ref="C72:F72"/>
    <mergeCell ref="C73:F73"/>
    <mergeCell ref="I73:M73"/>
    <mergeCell ref="N73:P73"/>
    <mergeCell ref="D74:F74"/>
    <mergeCell ref="M74:Q74"/>
  </mergeCells>
  <conditionalFormatting sqref="R75">
    <cfRule type="cellIs" dxfId="51" priority="2" operator="greaterThan">
      <formula>$N$73</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C5958F52-24A3-464C-91B6-21192285BB6A}">
            <xm:f>Cover!$C$7</xm:f>
            <x14:dxf>
              <font>
                <color rgb="FFFF0000"/>
              </font>
            </x14:dxf>
          </x14:cfRule>
          <xm:sqref>R80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'DROP-DOWNS'!$J$2:$J$3</xm:f>
          </x14:formula1>
          <xm:sqref>B43:C46</xm:sqref>
        </x14:dataValidation>
        <x14:dataValidation type="list" allowBlank="1" showInputMessage="1" showErrorMessage="1" xr:uid="{00000000-0002-0000-0500-000001000000}">
          <x14:formula1>
            <xm:f>'DROP-DOWNS'!$L$2:$L$3</xm:f>
          </x14:formula1>
          <xm:sqref>B56:C58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2:M65"/>
  <sheetViews>
    <sheetView showGridLines="0" zoomScaleNormal="100" zoomScalePageLayoutView="110" workbookViewId="0">
      <selection activeCell="J41" sqref="J41"/>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8" customWidth="1"/>
  </cols>
  <sheetData>
    <row r="2" spans="2:13" ht="15.75" x14ac:dyDescent="0.25">
      <c r="B2" s="499">
        <f>Cover!C5</f>
        <v>0</v>
      </c>
      <c r="C2" s="500"/>
      <c r="D2" s="500"/>
      <c r="E2" s="500"/>
      <c r="F2" s="500"/>
      <c r="G2" s="500">
        <f>Cover!C5</f>
        <v>0</v>
      </c>
      <c r="H2" s="500"/>
      <c r="I2" s="500"/>
      <c r="J2" s="500"/>
    </row>
    <row r="3" spans="2:13" ht="29.45" customHeight="1" x14ac:dyDescent="0.25">
      <c r="B3" s="481" t="s">
        <v>257</v>
      </c>
      <c r="C3" s="481"/>
      <c r="D3" s="481"/>
      <c r="E3" s="481"/>
      <c r="F3" s="481"/>
      <c r="G3" s="481"/>
      <c r="H3" s="481"/>
      <c r="I3" s="481"/>
      <c r="J3" s="481"/>
    </row>
    <row r="4" spans="2:13" s="185" customFormat="1" ht="27.95" hidden="1" customHeight="1" x14ac:dyDescent="0.25">
      <c r="B4" s="475" t="s">
        <v>294</v>
      </c>
      <c r="C4" s="476"/>
      <c r="D4" s="476"/>
      <c r="E4" s="476"/>
      <c r="F4" s="476"/>
      <c r="G4" s="476"/>
      <c r="H4" s="476"/>
      <c r="I4" s="477"/>
      <c r="J4" s="183"/>
    </row>
    <row r="5" spans="2:13" s="185" customFormat="1" ht="24.95" hidden="1" customHeight="1" x14ac:dyDescent="0.25">
      <c r="B5" s="472" t="s">
        <v>284</v>
      </c>
      <c r="C5" s="473"/>
      <c r="D5" s="473"/>
      <c r="E5" s="473"/>
      <c r="F5" s="473"/>
      <c r="G5" s="473"/>
      <c r="H5" s="473"/>
      <c r="I5" s="474"/>
      <c r="J5" s="187">
        <f>Cover!C19</f>
        <v>0</v>
      </c>
      <c r="M5" s="247"/>
    </row>
    <row r="6" spans="2:13" s="185" customFormat="1" ht="24.95" hidden="1" customHeight="1" x14ac:dyDescent="0.25">
      <c r="B6" s="472" t="s">
        <v>286</v>
      </c>
      <c r="C6" s="473"/>
      <c r="D6" s="473"/>
      <c r="E6" s="473"/>
      <c r="F6" s="473"/>
      <c r="G6" s="473"/>
      <c r="H6" s="473"/>
      <c r="I6" s="474"/>
      <c r="J6" s="187">
        <f>Cover!C7</f>
        <v>0</v>
      </c>
    </row>
    <row r="7" spans="2:13" s="185" customFormat="1" ht="24.95" hidden="1" customHeight="1" x14ac:dyDescent="0.25">
      <c r="B7" s="472" t="s">
        <v>287</v>
      </c>
      <c r="C7" s="473"/>
      <c r="D7" s="473"/>
      <c r="E7" s="473"/>
      <c r="F7" s="473"/>
      <c r="G7" s="473"/>
      <c r="H7" s="473"/>
      <c r="I7" s="474"/>
      <c r="J7" s="187" t="e">
        <f>Cover!#REF!</f>
        <v>#REF!</v>
      </c>
    </row>
    <row r="8" spans="2:13" s="185" customFormat="1" ht="24.95" hidden="1" customHeight="1" x14ac:dyDescent="0.25">
      <c r="B8" s="472" t="s">
        <v>288</v>
      </c>
      <c r="C8" s="473"/>
      <c r="D8" s="473"/>
      <c r="E8" s="473"/>
      <c r="F8" s="473"/>
      <c r="G8" s="473"/>
      <c r="H8" s="473"/>
      <c r="I8" s="474"/>
      <c r="J8" s="187" t="e">
        <f>Cover!#REF!</f>
        <v>#REF!</v>
      </c>
    </row>
    <row r="9" spans="2:13" s="185" customFormat="1" ht="24.95" hidden="1" customHeight="1" x14ac:dyDescent="0.25">
      <c r="B9" s="153"/>
      <c r="C9" s="154"/>
      <c r="D9" s="154"/>
      <c r="E9" s="154"/>
      <c r="F9" s="154"/>
      <c r="G9" s="154"/>
      <c r="H9" s="154"/>
      <c r="I9" s="155"/>
      <c r="J9" s="187"/>
    </row>
    <row r="10" spans="2:13" s="185" customFormat="1" ht="27.95" hidden="1" customHeight="1" x14ac:dyDescent="0.25">
      <c r="B10" s="475" t="s">
        <v>293</v>
      </c>
      <c r="C10" s="476"/>
      <c r="D10" s="476"/>
      <c r="E10" s="476"/>
      <c r="F10" s="476"/>
      <c r="G10" s="476"/>
      <c r="H10" s="476"/>
      <c r="I10" s="477"/>
      <c r="J10" s="183"/>
    </row>
    <row r="11" spans="2:13" s="185" customFormat="1" ht="24.75" hidden="1" customHeight="1" x14ac:dyDescent="0.25">
      <c r="B11" s="478" t="s">
        <v>289</v>
      </c>
      <c r="C11" s="479"/>
      <c r="D11" s="479"/>
      <c r="E11" s="479"/>
      <c r="F11" s="479"/>
      <c r="G11" s="479"/>
      <c r="H11" s="480"/>
      <c r="I11" s="182">
        <f>'Class Plan'!C4</f>
        <v>0</v>
      </c>
      <c r="J11" s="187">
        <f>'Class Plan'!K4</f>
        <v>0</v>
      </c>
    </row>
    <row r="12" spans="2:13" s="185" customFormat="1" ht="24.75" hidden="1" customHeight="1" x14ac:dyDescent="0.25">
      <c r="B12" s="478" t="s">
        <v>290</v>
      </c>
      <c r="C12" s="479"/>
      <c r="D12" s="479"/>
      <c r="E12" s="479"/>
      <c r="F12" s="479"/>
      <c r="G12" s="479"/>
      <c r="H12" s="480"/>
      <c r="I12" s="182" t="e">
        <f>#REF!</f>
        <v>#REF!</v>
      </c>
      <c r="J12" s="187" t="e">
        <f>#REF!</f>
        <v>#REF!</v>
      </c>
    </row>
    <row r="13" spans="2:13" s="185" customFormat="1" ht="24.75" hidden="1" customHeight="1" x14ac:dyDescent="0.25">
      <c r="B13" s="478" t="s">
        <v>291</v>
      </c>
      <c r="C13" s="479"/>
      <c r="D13" s="479"/>
      <c r="E13" s="479"/>
      <c r="F13" s="479"/>
      <c r="G13" s="479"/>
      <c r="H13" s="480"/>
      <c r="I13" s="182" t="e">
        <f>SUM(I11:I12)</f>
        <v>#REF!</v>
      </c>
      <c r="J13" s="187" t="e">
        <f>SUM(J11:J12)</f>
        <v>#REF!</v>
      </c>
    </row>
    <row r="14" spans="2:13" s="185" customFormat="1" ht="24.95" hidden="1" customHeight="1" x14ac:dyDescent="0.25">
      <c r="B14" s="472" t="s">
        <v>308</v>
      </c>
      <c r="C14" s="473"/>
      <c r="D14" s="473"/>
      <c r="E14" s="473"/>
      <c r="F14" s="473"/>
      <c r="G14" s="473"/>
      <c r="H14" s="473"/>
      <c r="I14" s="474"/>
      <c r="J14" s="188" t="e">
        <f>J13/I13</f>
        <v>#REF!</v>
      </c>
    </row>
    <row r="15" spans="2:13" s="185" customFormat="1" ht="24.95" hidden="1" customHeight="1" x14ac:dyDescent="0.25">
      <c r="B15" s="472" t="s">
        <v>299</v>
      </c>
      <c r="C15" s="473"/>
      <c r="D15" s="473"/>
      <c r="E15" s="473"/>
      <c r="F15" s="473"/>
      <c r="G15" s="473"/>
      <c r="H15" s="473"/>
      <c r="I15" s="474"/>
      <c r="J15" s="187" t="e">
        <f>J13-J5</f>
        <v>#REF!</v>
      </c>
    </row>
    <row r="16" spans="2:13" s="185" customFormat="1" ht="24.95" hidden="1" customHeight="1" x14ac:dyDescent="0.25">
      <c r="B16" s="153"/>
      <c r="C16" s="154"/>
      <c r="D16" s="154"/>
      <c r="E16" s="154"/>
      <c r="F16" s="154"/>
      <c r="G16" s="154"/>
      <c r="H16" s="154"/>
      <c r="I16" s="155"/>
      <c r="J16" s="187"/>
    </row>
    <row r="17" spans="2:10" s="185" customFormat="1" ht="27.95" hidden="1" customHeight="1" x14ac:dyDescent="0.25">
      <c r="B17" s="475" t="s">
        <v>426</v>
      </c>
      <c r="C17" s="476"/>
      <c r="D17" s="476"/>
      <c r="E17" s="476"/>
      <c r="F17" s="476"/>
      <c r="G17" s="476"/>
      <c r="H17" s="476"/>
      <c r="I17" s="477"/>
      <c r="J17" s="183"/>
    </row>
    <row r="18" spans="2:10" s="185" customFormat="1" ht="24.75" hidden="1" customHeight="1" x14ac:dyDescent="0.25">
      <c r="B18" s="478" t="s">
        <v>427</v>
      </c>
      <c r="C18" s="479"/>
      <c r="D18" s="479"/>
      <c r="E18" s="479"/>
      <c r="F18" s="479"/>
      <c r="G18" s="479"/>
      <c r="H18" s="480"/>
      <c r="I18" s="182" t="e">
        <f>#REF!</f>
        <v>#REF!</v>
      </c>
      <c r="J18" s="187">
        <f>'Class Plan'!K11</f>
        <v>0</v>
      </c>
    </row>
    <row r="19" spans="2:10" s="185" customFormat="1" ht="24.75" hidden="1" customHeight="1" x14ac:dyDescent="0.25">
      <c r="B19" s="478" t="s">
        <v>428</v>
      </c>
      <c r="C19" s="479"/>
      <c r="D19" s="479"/>
      <c r="E19" s="479"/>
      <c r="F19" s="479"/>
      <c r="G19" s="479"/>
      <c r="H19" s="480"/>
      <c r="I19" s="182" t="e">
        <f>#REF!</f>
        <v>#REF!</v>
      </c>
      <c r="J19" s="187" t="e">
        <f>#REF!</f>
        <v>#REF!</v>
      </c>
    </row>
    <row r="20" spans="2:10" s="185" customFormat="1" ht="24.75" hidden="1" customHeight="1" x14ac:dyDescent="0.25">
      <c r="B20" s="478" t="s">
        <v>291</v>
      </c>
      <c r="C20" s="479"/>
      <c r="D20" s="479"/>
      <c r="E20" s="479"/>
      <c r="F20" s="479"/>
      <c r="G20" s="479"/>
      <c r="H20" s="480"/>
      <c r="I20" s="182" t="e">
        <f>SUM(I18:I19)</f>
        <v>#REF!</v>
      </c>
      <c r="J20" s="187" t="e">
        <f>SUM(J18:J19)</f>
        <v>#REF!</v>
      </c>
    </row>
    <row r="21" spans="2:10" s="185" customFormat="1" ht="24.95" hidden="1" customHeight="1" x14ac:dyDescent="0.25">
      <c r="B21" s="472" t="s">
        <v>429</v>
      </c>
      <c r="C21" s="473"/>
      <c r="D21" s="473"/>
      <c r="E21" s="473"/>
      <c r="F21" s="473"/>
      <c r="G21" s="473"/>
      <c r="H21" s="473"/>
      <c r="I21" s="474"/>
      <c r="J21" s="188" t="e">
        <f>J20/I20</f>
        <v>#REF!</v>
      </c>
    </row>
    <row r="22" spans="2:10" s="185" customFormat="1" ht="24.95" hidden="1" customHeight="1" x14ac:dyDescent="0.25">
      <c r="B22" s="472" t="s">
        <v>299</v>
      </c>
      <c r="C22" s="473"/>
      <c r="D22" s="473"/>
      <c r="E22" s="473"/>
      <c r="F22" s="473"/>
      <c r="G22" s="473"/>
      <c r="H22" s="473"/>
      <c r="I22" s="474"/>
      <c r="J22" s="187" t="e">
        <f>J20-J12</f>
        <v>#REF!</v>
      </c>
    </row>
    <row r="23" spans="2:10" s="185" customFormat="1" ht="24.95" customHeight="1" x14ac:dyDescent="0.25">
      <c r="B23" s="329"/>
      <c r="C23" s="330"/>
      <c r="D23" s="330"/>
      <c r="E23" s="330"/>
      <c r="F23" s="330"/>
      <c r="G23" s="330"/>
      <c r="H23" s="330"/>
      <c r="I23" s="331"/>
      <c r="J23" s="187"/>
    </row>
    <row r="24" spans="2:10" s="186" customFormat="1" ht="27.95" customHeight="1" x14ac:dyDescent="0.25">
      <c r="B24" s="485" t="s">
        <v>295</v>
      </c>
      <c r="C24" s="486"/>
      <c r="D24" s="486"/>
      <c r="E24" s="486"/>
      <c r="F24" s="486"/>
      <c r="G24" s="486"/>
      <c r="H24" s="486"/>
      <c r="I24" s="486"/>
      <c r="J24" s="184" t="s">
        <v>258</v>
      </c>
    </row>
    <row r="25" spans="2:10" s="185" customFormat="1" ht="24.95" customHeight="1" x14ac:dyDescent="0.25">
      <c r="B25" s="472" t="s">
        <v>45</v>
      </c>
      <c r="C25" s="473"/>
      <c r="D25" s="473"/>
      <c r="E25" s="473"/>
      <c r="F25" s="473"/>
      <c r="G25" s="473"/>
      <c r="H25" s="473"/>
      <c r="I25" s="474"/>
      <c r="J25" s="187">
        <f>Budget!R14</f>
        <v>0</v>
      </c>
    </row>
    <row r="26" spans="2:10" s="185" customFormat="1" ht="24.95" customHeight="1" x14ac:dyDescent="0.25">
      <c r="B26" s="472" t="s">
        <v>51</v>
      </c>
      <c r="C26" s="473"/>
      <c r="D26" s="473"/>
      <c r="E26" s="473"/>
      <c r="F26" s="473"/>
      <c r="G26" s="473"/>
      <c r="H26" s="473"/>
      <c r="I26" s="474"/>
      <c r="J26" s="187">
        <f>Budget!R24</f>
        <v>0</v>
      </c>
    </row>
    <row r="27" spans="2:10" s="185" customFormat="1" ht="24.95" customHeight="1" x14ac:dyDescent="0.25">
      <c r="B27" s="472" t="s">
        <v>53</v>
      </c>
      <c r="C27" s="473"/>
      <c r="D27" s="473"/>
      <c r="E27" s="473"/>
      <c r="F27" s="473"/>
      <c r="G27" s="473"/>
      <c r="H27" s="473"/>
      <c r="I27" s="474"/>
      <c r="J27" s="187">
        <f>Budget!R29</f>
        <v>0</v>
      </c>
    </row>
    <row r="28" spans="2:10" s="185" customFormat="1" ht="24.95" customHeight="1" x14ac:dyDescent="0.25">
      <c r="B28" s="472" t="s">
        <v>68</v>
      </c>
      <c r="C28" s="473"/>
      <c r="D28" s="473"/>
      <c r="E28" s="473"/>
      <c r="F28" s="473"/>
      <c r="G28" s="473"/>
      <c r="H28" s="473"/>
      <c r="I28" s="474"/>
      <c r="J28" s="187">
        <f>Budget!R34</f>
        <v>0</v>
      </c>
    </row>
    <row r="29" spans="2:10" s="185" customFormat="1" ht="24.95" customHeight="1" x14ac:dyDescent="0.25">
      <c r="B29" s="472" t="s">
        <v>69</v>
      </c>
      <c r="C29" s="473"/>
      <c r="D29" s="473"/>
      <c r="E29" s="473"/>
      <c r="F29" s="473"/>
      <c r="G29" s="473"/>
      <c r="H29" s="473"/>
      <c r="I29" s="474"/>
      <c r="J29" s="187">
        <f>Budget!R40</f>
        <v>0</v>
      </c>
    </row>
    <row r="30" spans="2:10" s="185" customFormat="1" ht="24.95" customHeight="1" x14ac:dyDescent="0.25">
      <c r="B30" s="472" t="s">
        <v>70</v>
      </c>
      <c r="C30" s="473"/>
      <c r="D30" s="473"/>
      <c r="E30" s="473"/>
      <c r="F30" s="473"/>
      <c r="G30" s="473"/>
      <c r="H30" s="473"/>
      <c r="I30" s="474"/>
      <c r="J30" s="187">
        <f>Budget!R47</f>
        <v>0</v>
      </c>
    </row>
    <row r="31" spans="2:10" s="185" customFormat="1" ht="24.95" customHeight="1" x14ac:dyDescent="0.25">
      <c r="B31" s="472" t="s">
        <v>71</v>
      </c>
      <c r="C31" s="473"/>
      <c r="D31" s="473"/>
      <c r="E31" s="473"/>
      <c r="F31" s="473"/>
      <c r="G31" s="473"/>
      <c r="H31" s="473"/>
      <c r="I31" s="474"/>
      <c r="J31" s="187">
        <f>Budget!R53</f>
        <v>0</v>
      </c>
    </row>
    <row r="32" spans="2:10" s="185" customFormat="1" ht="24.95" customHeight="1" x14ac:dyDescent="0.25">
      <c r="B32" s="472" t="s">
        <v>72</v>
      </c>
      <c r="C32" s="473"/>
      <c r="D32" s="473"/>
      <c r="E32" s="473"/>
      <c r="F32" s="473"/>
      <c r="G32" s="473"/>
      <c r="H32" s="473"/>
      <c r="I32" s="474"/>
      <c r="J32" s="187">
        <f>Budget!R59</f>
        <v>0</v>
      </c>
    </row>
    <row r="33" spans="2:10" s="185" customFormat="1" ht="24.95" customHeight="1" x14ac:dyDescent="0.25">
      <c r="B33" s="472" t="s">
        <v>73</v>
      </c>
      <c r="C33" s="473"/>
      <c r="D33" s="473"/>
      <c r="E33" s="473"/>
      <c r="F33" s="473"/>
      <c r="G33" s="473"/>
      <c r="H33" s="473"/>
      <c r="I33" s="474"/>
      <c r="J33" s="187">
        <f>Budget!R65</f>
        <v>0</v>
      </c>
    </row>
    <row r="34" spans="2:10" s="185" customFormat="1" ht="24.95" customHeight="1" x14ac:dyDescent="0.25">
      <c r="B34" s="472" t="s">
        <v>74</v>
      </c>
      <c r="C34" s="473"/>
      <c r="D34" s="473"/>
      <c r="E34" s="473"/>
      <c r="F34" s="473"/>
      <c r="G34" s="473"/>
      <c r="H34" s="473"/>
      <c r="I34" s="474"/>
      <c r="J34" s="187">
        <f>Budget!R75</f>
        <v>0</v>
      </c>
    </row>
    <row r="35" spans="2:10" s="185" customFormat="1" ht="24.95" customHeight="1" x14ac:dyDescent="0.25">
      <c r="B35" s="472" t="s">
        <v>75</v>
      </c>
      <c r="C35" s="473"/>
      <c r="D35" s="473"/>
      <c r="E35" s="473"/>
      <c r="F35" s="473"/>
      <c r="G35" s="473"/>
      <c r="H35" s="473"/>
      <c r="I35" s="474"/>
      <c r="J35" s="187">
        <f>Budget!R79</f>
        <v>0</v>
      </c>
    </row>
    <row r="36" spans="2:10" s="185" customFormat="1" ht="24.95" customHeight="1" x14ac:dyDescent="0.25">
      <c r="B36" s="482" t="str">
        <f>Budget!B80</f>
        <v>TOTAL FUNDS REQUESTED</v>
      </c>
      <c r="C36" s="483"/>
      <c r="D36" s="483"/>
      <c r="E36" s="483"/>
      <c r="F36" s="483"/>
      <c r="G36" s="483"/>
      <c r="H36" s="483"/>
      <c r="I36" s="484"/>
      <c r="J36" s="189">
        <f>Budget!R80</f>
        <v>0</v>
      </c>
    </row>
    <row r="37" spans="2:10" s="185" customFormat="1" ht="24.95" hidden="1" customHeight="1" x14ac:dyDescent="0.25">
      <c r="B37" s="482" t="s">
        <v>285</v>
      </c>
      <c r="C37" s="483"/>
      <c r="D37" s="483"/>
      <c r="E37" s="483"/>
      <c r="F37" s="483"/>
      <c r="G37" s="483"/>
      <c r="H37" s="483"/>
      <c r="I37" s="484"/>
      <c r="J37" s="189">
        <f>J36-J5</f>
        <v>0</v>
      </c>
    </row>
    <row r="38" spans="2:10" s="185" customFormat="1" ht="24.95" customHeight="1" x14ac:dyDescent="0.25">
      <c r="B38" s="153"/>
      <c r="C38" s="154"/>
      <c r="D38" s="154"/>
      <c r="E38" s="154"/>
      <c r="F38" s="154"/>
      <c r="G38" s="154"/>
      <c r="H38" s="154"/>
      <c r="I38" s="155"/>
      <c r="J38" s="187"/>
    </row>
    <row r="39" spans="2:10" s="185" customFormat="1" ht="27.95" customHeight="1" x14ac:dyDescent="0.25">
      <c r="B39" s="485" t="s">
        <v>296</v>
      </c>
      <c r="C39" s="486"/>
      <c r="D39" s="486"/>
      <c r="E39" s="486"/>
      <c r="F39" s="486"/>
      <c r="G39" s="486"/>
      <c r="H39" s="486"/>
      <c r="I39" s="486"/>
      <c r="J39" s="190"/>
    </row>
    <row r="40" spans="2:10" s="185" customFormat="1" ht="24.95" customHeight="1" x14ac:dyDescent="0.25">
      <c r="B40" s="472" t="s">
        <v>259</v>
      </c>
      <c r="C40" s="473"/>
      <c r="D40" s="473"/>
      <c r="E40" s="473"/>
      <c r="F40" s="473"/>
      <c r="G40" s="473"/>
      <c r="H40" s="473"/>
      <c r="I40" s="474"/>
      <c r="J40" s="187">
        <f>Budget!T14</f>
        <v>0</v>
      </c>
    </row>
    <row r="41" spans="2:10" s="185" customFormat="1" ht="24.95" customHeight="1" x14ac:dyDescent="0.25">
      <c r="B41" s="472" t="s">
        <v>87</v>
      </c>
      <c r="C41" s="473"/>
      <c r="D41" s="473"/>
      <c r="E41" s="473"/>
      <c r="F41" s="473"/>
      <c r="G41" s="473"/>
      <c r="H41" s="473"/>
      <c r="I41" s="474"/>
      <c r="J41" s="187">
        <f>Budget!T29</f>
        <v>0</v>
      </c>
    </row>
    <row r="42" spans="2:10" s="185" customFormat="1" ht="24.95" customHeight="1" x14ac:dyDescent="0.25">
      <c r="B42" s="472" t="s">
        <v>88</v>
      </c>
      <c r="C42" s="473"/>
      <c r="D42" s="473"/>
      <c r="E42" s="473"/>
      <c r="F42" s="473"/>
      <c r="G42" s="473"/>
      <c r="H42" s="473"/>
      <c r="I42" s="474"/>
      <c r="J42" s="187">
        <f>Budget!R65</f>
        <v>0</v>
      </c>
    </row>
    <row r="43" spans="2:10" s="185" customFormat="1" ht="24.95" customHeight="1" x14ac:dyDescent="0.25">
      <c r="B43" s="472" t="s">
        <v>113</v>
      </c>
      <c r="C43" s="473"/>
      <c r="D43" s="473"/>
      <c r="E43" s="473"/>
      <c r="F43" s="473"/>
      <c r="G43" s="473"/>
      <c r="H43" s="473"/>
      <c r="I43" s="474"/>
      <c r="J43" s="187">
        <f>Budget!R75</f>
        <v>0</v>
      </c>
    </row>
    <row r="44" spans="2:10" s="185" customFormat="1" ht="24.95" customHeight="1" x14ac:dyDescent="0.25">
      <c r="B44" s="472" t="s">
        <v>114</v>
      </c>
      <c r="C44" s="473"/>
      <c r="D44" s="473"/>
      <c r="E44" s="473"/>
      <c r="F44" s="473"/>
      <c r="G44" s="473"/>
      <c r="H44" s="473"/>
      <c r="I44" s="474"/>
      <c r="J44" s="187">
        <f>Budget!R79</f>
        <v>0</v>
      </c>
    </row>
    <row r="45" spans="2:10" s="185" customFormat="1" ht="24.95" customHeight="1" x14ac:dyDescent="0.25">
      <c r="B45" s="472" t="s">
        <v>421</v>
      </c>
      <c r="C45" s="473"/>
      <c r="D45" s="473"/>
      <c r="E45" s="473"/>
      <c r="F45" s="473"/>
      <c r="G45" s="473"/>
      <c r="H45" s="473"/>
      <c r="I45" s="474"/>
      <c r="J45" s="187">
        <f>Budget!T59</f>
        <v>0</v>
      </c>
    </row>
    <row r="46" spans="2:10" s="185" customFormat="1" ht="24.95" customHeight="1" x14ac:dyDescent="0.25">
      <c r="B46" s="472" t="s">
        <v>260</v>
      </c>
      <c r="C46" s="473"/>
      <c r="D46" s="473"/>
      <c r="E46" s="473"/>
      <c r="F46" s="473"/>
      <c r="G46" s="473"/>
      <c r="H46" s="473"/>
      <c r="I46" s="474"/>
      <c r="J46" s="187">
        <f>' Sub Budget'!T14+' Sub Budget (2)'!T14</f>
        <v>0</v>
      </c>
    </row>
    <row r="47" spans="2:10" s="185" customFormat="1" ht="24.95" customHeight="1" x14ac:dyDescent="0.25">
      <c r="B47" s="472" t="s">
        <v>144</v>
      </c>
      <c r="C47" s="473"/>
      <c r="D47" s="473"/>
      <c r="E47" s="473"/>
      <c r="F47" s="473"/>
      <c r="G47" s="473"/>
      <c r="H47" s="473"/>
      <c r="I47" s="474"/>
      <c r="J47" s="187">
        <f>' Sub Budget'!T29+' Sub Budget (2)'!T29</f>
        <v>0</v>
      </c>
    </row>
    <row r="48" spans="2:10" s="185" customFormat="1" ht="24.95" customHeight="1" x14ac:dyDescent="0.25">
      <c r="B48" s="472" t="s">
        <v>145</v>
      </c>
      <c r="C48" s="473"/>
      <c r="D48" s="473"/>
      <c r="E48" s="473"/>
      <c r="F48" s="473"/>
      <c r="G48" s="473"/>
      <c r="H48" s="473"/>
      <c r="I48" s="474"/>
      <c r="J48" s="187">
        <f>' Sub Budget'!R65+' Sub Budget (2)'!R65</f>
        <v>0</v>
      </c>
    </row>
    <row r="49" spans="2:10" s="185" customFormat="1" ht="24.95" customHeight="1" x14ac:dyDescent="0.25">
      <c r="B49" s="472" t="s">
        <v>147</v>
      </c>
      <c r="C49" s="473"/>
      <c r="D49" s="473"/>
      <c r="E49" s="473"/>
      <c r="F49" s="473"/>
      <c r="G49" s="473"/>
      <c r="H49" s="473"/>
      <c r="I49" s="474"/>
      <c r="J49" s="187">
        <f>' Sub Budget'!R75+' Sub Budget (2)'!R75</f>
        <v>0</v>
      </c>
    </row>
    <row r="50" spans="2:10" s="185" customFormat="1" ht="24.95" customHeight="1" x14ac:dyDescent="0.25">
      <c r="B50" s="472" t="s">
        <v>146</v>
      </c>
      <c r="C50" s="473"/>
      <c r="D50" s="473"/>
      <c r="E50" s="473"/>
      <c r="F50" s="473"/>
      <c r="G50" s="473"/>
      <c r="H50" s="473"/>
      <c r="I50" s="474"/>
      <c r="J50" s="187">
        <f>+' Sub Budget'!R79+' Sub Budget (2)'!R79</f>
        <v>0</v>
      </c>
    </row>
    <row r="51" spans="2:10" s="185" customFormat="1" ht="24.95" customHeight="1" x14ac:dyDescent="0.25">
      <c r="B51" s="472" t="s">
        <v>148</v>
      </c>
      <c r="C51" s="473"/>
      <c r="D51" s="473"/>
      <c r="E51" s="473"/>
      <c r="F51" s="473"/>
      <c r="G51" s="473"/>
      <c r="H51" s="473"/>
      <c r="I51" s="474"/>
      <c r="J51" s="187">
        <f>' Sub Budget'!T59+' Sub Budget (2)'!T65</f>
        <v>0</v>
      </c>
    </row>
    <row r="52" spans="2:10" s="185" customFormat="1" ht="21.6" customHeight="1" x14ac:dyDescent="0.25">
      <c r="B52" s="482" t="s">
        <v>42</v>
      </c>
      <c r="C52" s="483"/>
      <c r="D52" s="483"/>
      <c r="E52" s="483"/>
      <c r="F52" s="483"/>
      <c r="G52" s="483"/>
      <c r="H52" s="483"/>
      <c r="I52" s="484"/>
      <c r="J52" s="191">
        <f>SUM(J40:J51)</f>
        <v>0</v>
      </c>
    </row>
    <row r="53" spans="2:10" s="185" customFormat="1" ht="22.35" customHeight="1" x14ac:dyDescent="0.25">
      <c r="B53" s="496" t="s">
        <v>298</v>
      </c>
      <c r="C53" s="497"/>
      <c r="D53" s="497"/>
      <c r="E53" s="497"/>
      <c r="F53" s="497"/>
      <c r="G53" s="497"/>
      <c r="H53" s="497"/>
      <c r="I53" s="498"/>
      <c r="J53" s="192" t="e">
        <f>J52/J36</f>
        <v>#DIV/0!</v>
      </c>
    </row>
    <row r="54" spans="2:10" s="196" customFormat="1" ht="22.35" customHeight="1" x14ac:dyDescent="0.25">
      <c r="B54" s="193"/>
      <c r="C54" s="194"/>
      <c r="D54" s="194"/>
      <c r="E54" s="194"/>
      <c r="F54" s="194"/>
      <c r="G54" s="194"/>
      <c r="H54" s="194"/>
      <c r="I54" s="194"/>
      <c r="J54" s="195"/>
    </row>
    <row r="55" spans="2:10" s="185" customFormat="1" ht="27.95" customHeight="1" x14ac:dyDescent="0.25">
      <c r="B55" s="485" t="s">
        <v>130</v>
      </c>
      <c r="C55" s="486"/>
      <c r="D55" s="486"/>
      <c r="E55" s="486"/>
      <c r="F55" s="486"/>
      <c r="G55" s="486"/>
      <c r="H55" s="486"/>
      <c r="I55" s="486"/>
      <c r="J55" s="489"/>
    </row>
    <row r="56" spans="2:10" s="185" customFormat="1" ht="34.5" customHeight="1" x14ac:dyDescent="0.25">
      <c r="B56" s="493" t="s">
        <v>133</v>
      </c>
      <c r="C56" s="494"/>
      <c r="D56" s="494"/>
      <c r="E56" s="494"/>
      <c r="F56" s="494"/>
      <c r="G56" s="494"/>
      <c r="H56" s="494"/>
      <c r="I56" s="495"/>
      <c r="J56" s="198">
        <f>'Indirect Cost Calculator'!D13</f>
        <v>0</v>
      </c>
    </row>
    <row r="57" spans="2:10" s="185" customFormat="1" ht="24.75" customHeight="1" x14ac:dyDescent="0.25">
      <c r="B57" s="490" t="s">
        <v>131</v>
      </c>
      <c r="C57" s="490"/>
      <c r="D57" s="490"/>
      <c r="E57" s="490"/>
      <c r="F57" s="490"/>
      <c r="G57" s="490"/>
      <c r="H57" s="490"/>
      <c r="I57" s="490"/>
      <c r="J57" s="197">
        <f>Budget!R75</f>
        <v>0</v>
      </c>
    </row>
    <row r="58" spans="2:10" s="185" customFormat="1" ht="24.75" customHeight="1" x14ac:dyDescent="0.25">
      <c r="B58" s="490" t="s">
        <v>143</v>
      </c>
      <c r="C58" s="490"/>
      <c r="D58" s="490"/>
      <c r="E58" s="490"/>
      <c r="F58" s="490"/>
      <c r="G58" s="490"/>
      <c r="H58" s="490"/>
      <c r="I58" s="490"/>
      <c r="J58" s="197">
        <f>' Sub Budget'!R75+' Sub Budget (2)'!R75</f>
        <v>0</v>
      </c>
    </row>
    <row r="59" spans="2:10" s="185" customFormat="1" ht="24.75" customHeight="1" x14ac:dyDescent="0.25">
      <c r="B59" s="491" t="s">
        <v>132</v>
      </c>
      <c r="C59" s="492"/>
      <c r="D59" s="492"/>
      <c r="E59" s="492"/>
      <c r="F59" s="492"/>
      <c r="G59" s="492"/>
      <c r="H59" s="492"/>
      <c r="I59" s="492"/>
      <c r="J59" s="198">
        <f>'Match Budget'!R75</f>
        <v>0</v>
      </c>
    </row>
    <row r="60" spans="2:10" s="185" customFormat="1" ht="24.75" customHeight="1" x14ac:dyDescent="0.25">
      <c r="B60" s="496" t="s">
        <v>134</v>
      </c>
      <c r="C60" s="497"/>
      <c r="D60" s="497"/>
      <c r="E60" s="497"/>
      <c r="F60" s="497"/>
      <c r="G60" s="497"/>
      <c r="H60" s="497"/>
      <c r="I60" s="498"/>
      <c r="J60" s="199">
        <f>SUM(J57:J59)</f>
        <v>0</v>
      </c>
    </row>
    <row r="61" spans="2:10" s="196" customFormat="1" ht="22.35" customHeight="1" x14ac:dyDescent="0.25">
      <c r="B61" s="193"/>
      <c r="C61" s="194"/>
      <c r="D61" s="194"/>
      <c r="E61" s="194"/>
      <c r="F61" s="194"/>
      <c r="G61" s="194"/>
      <c r="H61" s="194"/>
      <c r="I61" s="194"/>
      <c r="J61" s="195"/>
    </row>
    <row r="62" spans="2:10" s="185" customFormat="1" ht="27.95" customHeight="1" x14ac:dyDescent="0.25">
      <c r="B62" s="485" t="s">
        <v>297</v>
      </c>
      <c r="C62" s="486"/>
      <c r="D62" s="486"/>
      <c r="E62" s="486"/>
      <c r="F62" s="486"/>
      <c r="G62" s="486"/>
      <c r="H62" s="486"/>
      <c r="I62" s="486"/>
      <c r="J62" s="489"/>
    </row>
    <row r="63" spans="2:10" s="185" customFormat="1" ht="24.75" customHeight="1" x14ac:dyDescent="0.25">
      <c r="B63" s="487" t="s">
        <v>43</v>
      </c>
      <c r="C63" s="487"/>
      <c r="D63" s="487"/>
      <c r="E63" s="487"/>
      <c r="F63" s="487"/>
      <c r="G63" s="487"/>
      <c r="H63" s="487"/>
      <c r="I63" s="487"/>
      <c r="J63" s="200">
        <f>'Match Budget'!R80</f>
        <v>0</v>
      </c>
    </row>
    <row r="64" spans="2:10" s="185" customFormat="1" ht="24.75" customHeight="1" x14ac:dyDescent="0.25">
      <c r="B64" s="487" t="s">
        <v>44</v>
      </c>
      <c r="C64" s="487"/>
      <c r="D64" s="487"/>
      <c r="E64" s="487"/>
      <c r="F64" s="487"/>
      <c r="G64" s="487"/>
      <c r="H64" s="487"/>
      <c r="I64" s="487"/>
      <c r="J64" s="200">
        <f>Budget!R80</f>
        <v>0</v>
      </c>
    </row>
    <row r="65" spans="2:10" s="185" customFormat="1" ht="24.75" customHeight="1" x14ac:dyDescent="0.25">
      <c r="B65" s="488" t="s">
        <v>135</v>
      </c>
      <c r="C65" s="488"/>
      <c r="D65" s="488"/>
      <c r="E65" s="488"/>
      <c r="F65" s="488"/>
      <c r="G65" s="488"/>
      <c r="H65" s="488"/>
      <c r="I65" s="488"/>
      <c r="J65" s="201" t="e">
        <f>J63/J64</f>
        <v>#DIV/0!</v>
      </c>
    </row>
  </sheetData>
  <sheetProtection algorithmName="SHA-512" hashValue="zKJLenEuWV4jEEZ7+Ofz81OqCoZFMUPz4ZzrINwvnoGZSrZ7b1hOLSabYb1qAsybuu/Nmauqx1rbJuAiWbsglQ==" saltValue="Uo1C/XiOdQ95NBn/JITY3w==" spinCount="100000" sheet="1" selectLockedCells="1" selectUnlockedCells="1"/>
  <mergeCells count="58">
    <mergeCell ref="B53:I53"/>
    <mergeCell ref="B2:J2"/>
    <mergeCell ref="B33:I33"/>
    <mergeCell ref="B27:I27"/>
    <mergeCell ref="B24:I24"/>
    <mergeCell ref="B29:I29"/>
    <mergeCell ref="B14:I14"/>
    <mergeCell ref="B28:I28"/>
    <mergeCell ref="B11:H11"/>
    <mergeCell ref="B12:H12"/>
    <mergeCell ref="B13:H13"/>
    <mergeCell ref="B5:I5"/>
    <mergeCell ref="B6:I6"/>
    <mergeCell ref="B7:I7"/>
    <mergeCell ref="B8:I8"/>
    <mergeCell ref="B10:I10"/>
    <mergeCell ref="B48:I48"/>
    <mergeCell ref="B49:I49"/>
    <mergeCell ref="B50:I50"/>
    <mergeCell ref="B51:I51"/>
    <mergeCell ref="B52:I52"/>
    <mergeCell ref="B43:I43"/>
    <mergeCell ref="B44:I44"/>
    <mergeCell ref="B45:I45"/>
    <mergeCell ref="B46:I46"/>
    <mergeCell ref="B47:I47"/>
    <mergeCell ref="B64:I64"/>
    <mergeCell ref="B65:I65"/>
    <mergeCell ref="B55:J55"/>
    <mergeCell ref="B57:I57"/>
    <mergeCell ref="B58:I58"/>
    <mergeCell ref="B59:I59"/>
    <mergeCell ref="B56:I56"/>
    <mergeCell ref="B60:I60"/>
    <mergeCell ref="B62:J62"/>
    <mergeCell ref="B63:I63"/>
    <mergeCell ref="B42:I42"/>
    <mergeCell ref="B3:J3"/>
    <mergeCell ref="B40:I40"/>
    <mergeCell ref="B41:I41"/>
    <mergeCell ref="B25:I25"/>
    <mergeCell ref="B26:I26"/>
    <mergeCell ref="B34:I34"/>
    <mergeCell ref="B35:I35"/>
    <mergeCell ref="B36:I36"/>
    <mergeCell ref="B39:I39"/>
    <mergeCell ref="B30:I30"/>
    <mergeCell ref="B31:I31"/>
    <mergeCell ref="B32:I32"/>
    <mergeCell ref="B4:I4"/>
    <mergeCell ref="B37:I37"/>
    <mergeCell ref="B15:I15"/>
    <mergeCell ref="B22:I22"/>
    <mergeCell ref="B17:I17"/>
    <mergeCell ref="B18:H18"/>
    <mergeCell ref="B19:H19"/>
    <mergeCell ref="B20:H20"/>
    <mergeCell ref="B21:I21"/>
  </mergeCells>
  <conditionalFormatting sqref="J53:J54 J61">
    <cfRule type="cellIs" dxfId="49" priority="8" operator="greaterThan">
      <formula>0.25</formula>
    </cfRule>
  </conditionalFormatting>
  <conditionalFormatting sqref="J65">
    <cfRule type="cellIs" dxfId="48" priority="7" operator="lessThan">
      <formula>0.2</formula>
    </cfRule>
  </conditionalFormatting>
  <conditionalFormatting sqref="J60">
    <cfRule type="cellIs" dxfId="47" priority="10" operator="greaterThan">
      <formula>$J$56</formula>
    </cfRule>
  </conditionalFormatting>
  <conditionalFormatting sqref="J37">
    <cfRule type="cellIs" dxfId="46" priority="1" operator="notEqual">
      <formula>$J$13</formula>
    </cfRule>
  </conditionalFormatting>
  <pageMargins left="0.7" right="0.7" top="0.75" bottom="0.75" header="0.3" footer="0.3"/>
  <pageSetup scale="90" fitToHeight="50" orientation="portrait"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H31"/>
  <sheetViews>
    <sheetView showGridLines="0" zoomScaleNormal="100" workbookViewId="0">
      <selection activeCell="D10" sqref="D10"/>
    </sheetView>
  </sheetViews>
  <sheetFormatPr defaultColWidth="9.140625" defaultRowHeight="12.75" x14ac:dyDescent="0.2"/>
  <cols>
    <col min="1" max="1" width="3.5703125" style="14" customWidth="1"/>
    <col min="2" max="2" width="57.28515625" style="14" customWidth="1"/>
    <col min="3" max="3" width="11.7109375" style="14" customWidth="1"/>
    <col min="4" max="4" width="25.7109375" style="14" customWidth="1"/>
    <col min="5" max="5" width="3.5703125" style="15" customWidth="1"/>
    <col min="6" max="16384" width="9.140625" style="14"/>
  </cols>
  <sheetData>
    <row r="1" spans="1:8" ht="23.25" x14ac:dyDescent="0.35">
      <c r="A1" s="44"/>
      <c r="B1" s="45" t="s">
        <v>112</v>
      </c>
      <c r="C1" s="43"/>
      <c r="D1" s="43"/>
      <c r="E1" s="35"/>
    </row>
    <row r="2" spans="1:8" x14ac:dyDescent="0.2">
      <c r="A2" s="20"/>
      <c r="B2" s="19"/>
      <c r="C2" s="19"/>
      <c r="D2" s="19"/>
      <c r="E2" s="18"/>
    </row>
    <row r="3" spans="1:8" x14ac:dyDescent="0.2">
      <c r="A3" s="44"/>
      <c r="B3" s="43"/>
      <c r="C3" s="43"/>
      <c r="D3" s="43"/>
      <c r="E3" s="35"/>
    </row>
    <row r="4" spans="1:8" ht="24.75" customHeight="1" x14ac:dyDescent="0.2">
      <c r="A4" s="24"/>
      <c r="B4" s="501" t="s">
        <v>111</v>
      </c>
      <c r="C4" s="502"/>
      <c r="D4" s="503"/>
      <c r="E4" s="21"/>
    </row>
    <row r="5" spans="1:8" ht="27.75" customHeight="1" x14ac:dyDescent="0.2">
      <c r="A5" s="24"/>
      <c r="B5" s="504" t="s">
        <v>110</v>
      </c>
      <c r="C5" s="505"/>
      <c r="D5" s="506"/>
      <c r="E5" s="21"/>
      <c r="F5" s="42"/>
      <c r="G5" s="41"/>
      <c r="H5" s="41"/>
    </row>
    <row r="6" spans="1:8" ht="39.75" customHeight="1" x14ac:dyDescent="0.2">
      <c r="A6" s="24"/>
      <c r="B6" s="507" t="s">
        <v>109</v>
      </c>
      <c r="C6" s="508"/>
      <c r="D6" s="509"/>
      <c r="E6" s="21"/>
      <c r="F6" s="42"/>
      <c r="G6" s="41"/>
      <c r="H6" s="41"/>
    </row>
    <row r="7" spans="1:8" x14ac:dyDescent="0.2">
      <c r="A7" s="24"/>
      <c r="B7" s="36" t="s">
        <v>108</v>
      </c>
      <c r="C7" s="35"/>
      <c r="D7" s="34" t="s">
        <v>103</v>
      </c>
      <c r="E7" s="21"/>
    </row>
    <row r="8" spans="1:8" x14ac:dyDescent="0.2">
      <c r="A8" s="24"/>
      <c r="B8" s="33" t="s">
        <v>107</v>
      </c>
      <c r="C8" s="18"/>
      <c r="D8" s="32" t="s">
        <v>101</v>
      </c>
      <c r="E8" s="21"/>
    </row>
    <row r="9" spans="1:8" x14ac:dyDescent="0.2">
      <c r="A9" s="24"/>
      <c r="B9" s="26"/>
      <c r="C9" s="31" t="s">
        <v>100</v>
      </c>
      <c r="D9" s="30" t="s">
        <v>99</v>
      </c>
      <c r="E9" s="21"/>
    </row>
    <row r="10" spans="1:8" x14ac:dyDescent="0.2">
      <c r="A10" s="24"/>
      <c r="B10" s="26" t="s">
        <v>98</v>
      </c>
      <c r="C10" s="25">
        <v>100000</v>
      </c>
      <c r="D10" s="29">
        <f>Budget!N71</f>
        <v>0</v>
      </c>
      <c r="E10" s="21"/>
    </row>
    <row r="11" spans="1:8" x14ac:dyDescent="0.2">
      <c r="A11" s="24"/>
      <c r="B11" s="26" t="s">
        <v>106</v>
      </c>
      <c r="C11" s="40">
        <v>2.18E-2</v>
      </c>
      <c r="D11" s="230">
        <f>Cover!C8</f>
        <v>0</v>
      </c>
      <c r="E11" s="21"/>
    </row>
    <row r="12" spans="1:8" x14ac:dyDescent="0.2">
      <c r="A12" s="24"/>
      <c r="B12" s="26" t="s">
        <v>96</v>
      </c>
      <c r="C12" s="25">
        <f>+C10/(1+C11)</f>
        <v>97866.510080250533</v>
      </c>
      <c r="D12" s="25">
        <f>+D10/(1+D11)</f>
        <v>0</v>
      </c>
      <c r="E12" s="21"/>
    </row>
    <row r="13" spans="1:8" x14ac:dyDescent="0.2">
      <c r="A13" s="24"/>
      <c r="B13" s="23" t="s">
        <v>95</v>
      </c>
      <c r="C13" s="22">
        <f>+C10-C12</f>
        <v>2133.4899197494669</v>
      </c>
      <c r="D13" s="22">
        <f>+D10-D12</f>
        <v>0</v>
      </c>
      <c r="E13" s="21"/>
    </row>
    <row r="14" spans="1:8" x14ac:dyDescent="0.2">
      <c r="A14" s="24"/>
      <c r="B14" s="37" t="s">
        <v>105</v>
      </c>
      <c r="C14" s="38"/>
      <c r="D14" s="37"/>
      <c r="E14" s="21"/>
    </row>
    <row r="15" spans="1:8" x14ac:dyDescent="0.2">
      <c r="A15" s="24"/>
      <c r="B15" s="37" t="s">
        <v>105</v>
      </c>
      <c r="C15" s="38"/>
      <c r="D15" s="37"/>
      <c r="E15" s="21"/>
    </row>
    <row r="16" spans="1:8" x14ac:dyDescent="0.2">
      <c r="A16" s="24"/>
      <c r="B16" s="36" t="s">
        <v>104</v>
      </c>
      <c r="C16" s="35"/>
      <c r="D16" s="34" t="s">
        <v>103</v>
      </c>
      <c r="E16" s="21"/>
    </row>
    <row r="17" spans="1:5" x14ac:dyDescent="0.2">
      <c r="A17" s="24"/>
      <c r="B17" s="33" t="s">
        <v>102</v>
      </c>
      <c r="C17" s="18"/>
      <c r="D17" s="32" t="s">
        <v>101</v>
      </c>
      <c r="E17" s="21"/>
    </row>
    <row r="18" spans="1:5" x14ac:dyDescent="0.2">
      <c r="A18" s="24"/>
      <c r="B18" s="26"/>
      <c r="C18" s="31" t="s">
        <v>100</v>
      </c>
      <c r="D18" s="30" t="s">
        <v>99</v>
      </c>
      <c r="E18" s="21"/>
    </row>
    <row r="19" spans="1:5" x14ac:dyDescent="0.2">
      <c r="A19" s="24"/>
      <c r="B19" s="26" t="s">
        <v>98</v>
      </c>
      <c r="C19" s="25">
        <v>100000</v>
      </c>
      <c r="D19" s="29"/>
      <c r="E19" s="21"/>
    </row>
    <row r="20" spans="1:5" x14ac:dyDescent="0.2">
      <c r="A20" s="24"/>
      <c r="B20" s="26" t="s">
        <v>97</v>
      </c>
      <c r="C20" s="28">
        <v>2.18E-2</v>
      </c>
      <c r="D20" s="27"/>
      <c r="E20" s="21"/>
    </row>
    <row r="21" spans="1:5" x14ac:dyDescent="0.2">
      <c r="A21" s="24"/>
      <c r="B21" s="26" t="s">
        <v>96</v>
      </c>
      <c r="C21" s="25">
        <f>+C19/(1+C20)</f>
        <v>97866.510080250533</v>
      </c>
      <c r="D21" s="25">
        <f>+D19/(1+D20)</f>
        <v>0</v>
      </c>
      <c r="E21" s="21"/>
    </row>
    <row r="22" spans="1:5" x14ac:dyDescent="0.2">
      <c r="A22" s="24"/>
      <c r="B22" s="23" t="s">
        <v>95</v>
      </c>
      <c r="C22" s="22">
        <f>+C19-C21</f>
        <v>2133.4899197494669</v>
      </c>
      <c r="D22" s="22">
        <f>+D19-D21</f>
        <v>0</v>
      </c>
      <c r="E22" s="21"/>
    </row>
    <row r="23" spans="1:5" x14ac:dyDescent="0.2">
      <c r="A23" s="20"/>
      <c r="B23" s="19"/>
      <c r="C23" s="19"/>
      <c r="D23" s="19"/>
      <c r="E23" s="18"/>
    </row>
    <row r="24" spans="1:5" x14ac:dyDescent="0.2">
      <c r="A24" s="17"/>
      <c r="B24" s="17"/>
      <c r="C24" s="17"/>
      <c r="D24" s="17"/>
      <c r="E24" s="16"/>
    </row>
    <row r="26" spans="1:5" ht="15.75" x14ac:dyDescent="0.25">
      <c r="B26" s="510" t="s">
        <v>94</v>
      </c>
      <c r="C26" s="511"/>
      <c r="D26" s="512"/>
    </row>
    <row r="27" spans="1:5" ht="57.75" customHeight="1" x14ac:dyDescent="0.2">
      <c r="B27" s="513" t="s">
        <v>93</v>
      </c>
      <c r="C27" s="514"/>
      <c r="D27" s="515"/>
    </row>
    <row r="28" spans="1:5" ht="22.5" customHeight="1" x14ac:dyDescent="0.2">
      <c r="B28" s="516" t="s">
        <v>92</v>
      </c>
      <c r="C28" s="517"/>
      <c r="D28" s="518"/>
    </row>
    <row r="29" spans="1:5" ht="43.5" customHeight="1" x14ac:dyDescent="0.2">
      <c r="B29" s="513" t="s">
        <v>91</v>
      </c>
      <c r="C29" s="514"/>
      <c r="D29" s="515"/>
    </row>
    <row r="30" spans="1:5" ht="30" customHeight="1" x14ac:dyDescent="0.2">
      <c r="B30" s="513" t="s">
        <v>90</v>
      </c>
      <c r="C30" s="514"/>
      <c r="D30" s="515"/>
    </row>
    <row r="31" spans="1:5" ht="46.5" customHeight="1" x14ac:dyDescent="0.2">
      <c r="B31" s="513" t="s">
        <v>89</v>
      </c>
      <c r="C31" s="514"/>
      <c r="D31" s="51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sheetPr>
  <dimension ref="A1:Z80"/>
  <sheetViews>
    <sheetView showGridLines="0" topLeftCell="A55" zoomScale="70" zoomScaleNormal="70" workbookViewId="0">
      <selection activeCell="V76" sqref="V76"/>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12" customWidth="1"/>
    <col min="7" max="11" width="11.85546875" style="11" customWidth="1"/>
    <col min="12" max="12" width="7.85546875" style="8" customWidth="1"/>
    <col min="13" max="13" width="7.85546875" style="3" customWidth="1"/>
    <col min="14" max="14" width="7.42578125" style="8" customWidth="1"/>
    <col min="15" max="15" width="10.85546875" style="7" hidden="1" customWidth="1"/>
    <col min="16" max="16" width="10.5703125" style="12" customWidth="1"/>
    <col min="17" max="17" width="10.85546875" hidden="1" customWidth="1"/>
    <col min="18" max="18" width="12.85546875" customWidth="1"/>
    <col min="19" max="19" width="3.5703125" style="46" customWidth="1"/>
    <col min="20" max="20" width="20.7109375" hidden="1" customWidth="1"/>
    <col min="21" max="21" width="14.7109375" customWidth="1"/>
    <col min="22" max="22" width="16.7109375" customWidth="1"/>
    <col min="23" max="23" width="4.28515625" customWidth="1"/>
    <col min="25" max="26" width="0" hidden="1" customWidth="1"/>
  </cols>
  <sheetData>
    <row r="1" spans="1:24" x14ac:dyDescent="0.3">
      <c r="A1" s="98"/>
      <c r="B1" s="98"/>
      <c r="C1" s="98"/>
      <c r="D1" s="98"/>
      <c r="E1" s="98"/>
      <c r="F1" s="98"/>
      <c r="G1" s="98"/>
      <c r="H1" s="98"/>
      <c r="I1" s="98"/>
      <c r="J1" s="98"/>
      <c r="K1" s="98"/>
      <c r="L1" s="98"/>
      <c r="M1" s="98"/>
      <c r="N1" s="98"/>
      <c r="O1" s="98"/>
      <c r="P1" s="98"/>
      <c r="Q1" s="98"/>
      <c r="R1" s="98"/>
      <c r="S1" s="98"/>
      <c r="T1" s="98"/>
      <c r="U1" s="98"/>
      <c r="V1" s="98"/>
      <c r="W1" s="98"/>
    </row>
    <row r="2" spans="1:24" ht="29.45" customHeight="1" x14ac:dyDescent="0.3">
      <c r="A2" s="98"/>
      <c r="B2" s="454">
        <f>Cover!C5</f>
        <v>0</v>
      </c>
      <c r="C2" s="455"/>
      <c r="D2" s="455"/>
      <c r="E2" s="455"/>
      <c r="F2" s="455"/>
      <c r="G2" s="455"/>
      <c r="H2" s="455"/>
      <c r="I2" s="455"/>
      <c r="J2" s="455"/>
      <c r="K2" s="455"/>
      <c r="L2" s="455"/>
      <c r="M2" s="455"/>
      <c r="N2" s="455"/>
      <c r="O2" s="455"/>
      <c r="P2" s="455"/>
      <c r="Q2" s="455"/>
      <c r="R2" s="456"/>
      <c r="S2" s="98"/>
      <c r="T2" s="98"/>
      <c r="U2" s="98"/>
      <c r="V2" s="98"/>
      <c r="W2" s="98"/>
    </row>
    <row r="3" spans="1:24" ht="29.45" customHeight="1" x14ac:dyDescent="0.3">
      <c r="A3" s="98"/>
      <c r="B3" s="528" t="s">
        <v>272</v>
      </c>
      <c r="C3" s="529"/>
      <c r="D3" s="529"/>
      <c r="E3" s="529"/>
      <c r="F3" s="529"/>
      <c r="G3" s="529"/>
      <c r="H3" s="529"/>
      <c r="I3" s="529"/>
      <c r="J3" s="529"/>
      <c r="K3" s="529"/>
      <c r="L3" s="529"/>
      <c r="M3" s="529"/>
      <c r="N3" s="529"/>
      <c r="O3" s="529"/>
      <c r="P3" s="529"/>
      <c r="Q3" s="529"/>
      <c r="R3" s="530"/>
      <c r="S3" s="98"/>
      <c r="T3" s="98"/>
      <c r="U3" s="98"/>
      <c r="V3" s="98"/>
      <c r="W3" s="98"/>
    </row>
    <row r="4" spans="1:24" ht="29.45" customHeight="1" x14ac:dyDescent="0.3">
      <c r="A4" s="98"/>
      <c r="B4" s="457" t="s">
        <v>283</v>
      </c>
      <c r="C4" s="458"/>
      <c r="D4" s="458"/>
      <c r="E4" s="458"/>
      <c r="F4" s="458"/>
      <c r="G4" s="458"/>
      <c r="H4" s="458"/>
      <c r="I4" s="458"/>
      <c r="J4" s="458"/>
      <c r="K4" s="458"/>
      <c r="L4" s="458"/>
      <c r="M4" s="458"/>
      <c r="N4" s="458"/>
      <c r="O4" s="458"/>
      <c r="P4" s="458"/>
      <c r="Q4" s="458"/>
      <c r="R4" s="459"/>
      <c r="S4" s="98"/>
      <c r="T4" s="98"/>
      <c r="U4" s="98"/>
      <c r="V4" s="98"/>
      <c r="W4" s="98"/>
    </row>
    <row r="5" spans="1:24" ht="8.25" customHeight="1" x14ac:dyDescent="0.3">
      <c r="A5" s="98"/>
      <c r="B5" s="98"/>
      <c r="C5" s="98"/>
      <c r="D5" s="98"/>
      <c r="E5" s="98"/>
      <c r="F5" s="98"/>
      <c r="G5" s="98"/>
      <c r="H5" s="98"/>
      <c r="I5" s="98"/>
      <c r="J5" s="98"/>
      <c r="K5" s="98"/>
      <c r="L5" s="98"/>
      <c r="M5" s="98"/>
      <c r="N5" s="98"/>
      <c r="O5" s="98"/>
      <c r="P5" s="98"/>
      <c r="Q5" s="98"/>
      <c r="R5" s="98"/>
      <c r="S5" s="98"/>
      <c r="T5" s="98"/>
      <c r="U5" s="98"/>
      <c r="V5" s="98"/>
      <c r="W5" s="98"/>
    </row>
    <row r="6" spans="1:24" ht="21" customHeight="1" x14ac:dyDescent="0.3">
      <c r="A6" s="98"/>
      <c r="B6" s="460" t="s">
        <v>271</v>
      </c>
      <c r="C6" s="460"/>
      <c r="D6" s="97"/>
      <c r="E6" s="98"/>
      <c r="F6" s="98"/>
      <c r="G6" s="98"/>
      <c r="H6" s="98"/>
      <c r="I6" s="98"/>
      <c r="J6" s="98"/>
      <c r="K6" s="98"/>
      <c r="L6" s="98"/>
      <c r="M6" s="98"/>
      <c r="N6" s="98"/>
      <c r="O6" s="98"/>
      <c r="P6" s="98"/>
      <c r="Q6" s="98"/>
      <c r="R6" s="98"/>
      <c r="S6" s="98"/>
      <c r="T6" s="98"/>
      <c r="U6" s="98"/>
      <c r="V6" s="98"/>
      <c r="W6" s="98"/>
    </row>
    <row r="7" spans="1:24" ht="8.25" customHeight="1" x14ac:dyDescent="0.3">
      <c r="A7" s="98"/>
      <c r="B7" s="98"/>
      <c r="C7" s="98"/>
      <c r="D7" s="98"/>
      <c r="E7" s="98"/>
      <c r="F7" s="98"/>
      <c r="G7" s="98"/>
      <c r="H7" s="98"/>
      <c r="I7" s="98"/>
      <c r="J7" s="98"/>
      <c r="K7" s="98"/>
      <c r="L7" s="98"/>
      <c r="M7" s="98"/>
      <c r="N7" s="98"/>
      <c r="O7" s="98"/>
      <c r="P7" s="98"/>
      <c r="Q7" s="98"/>
      <c r="R7" s="98"/>
      <c r="S7" s="98"/>
      <c r="T7" s="98"/>
      <c r="U7" s="98"/>
      <c r="V7" s="98"/>
      <c r="W7" s="98"/>
    </row>
    <row r="8" spans="1:24" x14ac:dyDescent="0.3">
      <c r="A8" s="98"/>
      <c r="B8" s="461" t="s">
        <v>120</v>
      </c>
      <c r="C8" s="461"/>
      <c r="D8" s="240">
        <v>1950</v>
      </c>
      <c r="E8" s="98"/>
      <c r="F8" s="98"/>
      <c r="G8" s="98"/>
      <c r="H8" s="98"/>
      <c r="I8" s="98"/>
      <c r="J8" s="98"/>
      <c r="K8" s="98"/>
      <c r="L8" s="98"/>
      <c r="M8" s="98"/>
      <c r="N8" s="98"/>
      <c r="O8" s="98"/>
      <c r="P8" s="98"/>
      <c r="Q8" s="98"/>
      <c r="R8" s="98"/>
      <c r="S8" s="98"/>
      <c r="T8" s="98"/>
      <c r="U8" s="98"/>
      <c r="V8" s="98"/>
      <c r="W8" s="98"/>
    </row>
    <row r="9" spans="1:24" ht="9" customHeight="1" x14ac:dyDescent="0.3">
      <c r="A9" s="98"/>
      <c r="B9" s="98"/>
      <c r="C9" s="98"/>
      <c r="D9" s="98"/>
      <c r="E9" s="98"/>
      <c r="F9" s="98"/>
      <c r="G9" s="98"/>
      <c r="H9" s="98"/>
      <c r="I9" s="98"/>
      <c r="J9" s="98"/>
      <c r="K9" s="98"/>
      <c r="L9" s="98"/>
      <c r="M9" s="98"/>
      <c r="N9" s="98"/>
      <c r="O9" s="98"/>
      <c r="P9" s="98"/>
      <c r="Q9" s="98"/>
      <c r="R9" s="98"/>
      <c r="S9" s="98"/>
      <c r="T9" s="98"/>
      <c r="U9" s="98"/>
      <c r="V9" s="98"/>
      <c r="W9" s="98"/>
    </row>
    <row r="10" spans="1:24" ht="15.75" customHeight="1" x14ac:dyDescent="0.3">
      <c r="A10" s="98"/>
      <c r="B10" s="430" t="s">
        <v>45</v>
      </c>
      <c r="C10" s="431"/>
      <c r="D10" s="431"/>
      <c r="E10" s="431"/>
      <c r="F10" s="431"/>
      <c r="G10" s="431"/>
      <c r="H10" s="431"/>
      <c r="I10" s="431"/>
      <c r="J10" s="431"/>
      <c r="K10" s="431"/>
      <c r="L10" s="431"/>
      <c r="M10" s="431"/>
      <c r="N10" s="431"/>
      <c r="O10" s="431"/>
      <c r="P10" s="431"/>
      <c r="Q10" s="431"/>
      <c r="R10" s="432"/>
      <c r="S10" s="98"/>
      <c r="T10" s="98"/>
      <c r="U10" s="98"/>
      <c r="V10" s="98"/>
      <c r="W10" s="98"/>
    </row>
    <row r="11" spans="1:24" ht="54" customHeight="1" x14ac:dyDescent="0.3">
      <c r="A11" s="98"/>
      <c r="B11" s="449" t="s">
        <v>46</v>
      </c>
      <c r="C11" s="462"/>
      <c r="D11" s="449" t="s">
        <v>47</v>
      </c>
      <c r="E11" s="450"/>
      <c r="F11" s="450"/>
      <c r="G11" s="462"/>
      <c r="H11" s="172" t="s">
        <v>115</v>
      </c>
      <c r="I11" s="172" t="s">
        <v>117</v>
      </c>
      <c r="J11" s="172" t="s">
        <v>118</v>
      </c>
      <c r="K11" s="172"/>
      <c r="L11" s="173" t="s">
        <v>48</v>
      </c>
      <c r="M11" s="173" t="s">
        <v>49</v>
      </c>
      <c r="N11" s="173" t="s">
        <v>1</v>
      </c>
      <c r="O11" s="173" t="s">
        <v>76</v>
      </c>
      <c r="P11" s="173" t="s">
        <v>4</v>
      </c>
      <c r="Q11" s="173" t="s">
        <v>119</v>
      </c>
      <c r="R11" s="173" t="s">
        <v>50</v>
      </c>
      <c r="S11" s="98"/>
      <c r="T11" s="98"/>
      <c r="U11" s="98"/>
      <c r="V11" s="98"/>
      <c r="W11" s="98"/>
    </row>
    <row r="12" spans="1:24" s="13" customFormat="1" ht="78.599999999999994" customHeight="1" x14ac:dyDescent="0.3">
      <c r="A12" s="98"/>
      <c r="B12" s="451"/>
      <c r="C12" s="452"/>
      <c r="D12" s="424"/>
      <c r="E12" s="426"/>
      <c r="F12" s="426"/>
      <c r="G12" s="425"/>
      <c r="H12" s="174"/>
      <c r="I12" s="174"/>
      <c r="J12" s="174"/>
      <c r="K12" s="172"/>
      <c r="L12" s="102"/>
      <c r="M12" s="103"/>
      <c r="N12" s="104">
        <f>L12/$D$8</f>
        <v>0</v>
      </c>
      <c r="O12" s="105">
        <f>L12*M12</f>
        <v>0</v>
      </c>
      <c r="P12" s="106"/>
      <c r="Q12" s="105">
        <f>O12*P12</f>
        <v>0</v>
      </c>
      <c r="R12" s="107">
        <f>ROUND(O12,0)</f>
        <v>0</v>
      </c>
      <c r="S12" s="98"/>
      <c r="T12" s="98"/>
      <c r="U12" s="98"/>
      <c r="V12" s="98"/>
      <c r="W12" s="98"/>
    </row>
    <row r="13" spans="1:24" s="13" customFormat="1" ht="78.599999999999994" customHeight="1" x14ac:dyDescent="0.3">
      <c r="A13" s="98"/>
      <c r="B13" s="451"/>
      <c r="C13" s="452"/>
      <c r="D13" s="424"/>
      <c r="E13" s="426"/>
      <c r="F13" s="426"/>
      <c r="G13" s="425"/>
      <c r="H13" s="174"/>
      <c r="I13" s="174"/>
      <c r="J13" s="174"/>
      <c r="K13" s="172"/>
      <c r="L13" s="102"/>
      <c r="M13" s="103"/>
      <c r="N13" s="104">
        <f t="shared" ref="N13:N14" si="0">L13/$D$8</f>
        <v>0</v>
      </c>
      <c r="O13" s="105">
        <f>L13*M13</f>
        <v>0</v>
      </c>
      <c r="P13" s="106"/>
      <c r="Q13" s="105">
        <f>O13*P13</f>
        <v>0</v>
      </c>
      <c r="R13" s="107">
        <f t="shared" ref="R13:R14" si="1">ROUND(O13,0)</f>
        <v>0</v>
      </c>
      <c r="S13" s="98"/>
      <c r="T13" s="98"/>
      <c r="U13" s="98"/>
      <c r="V13" s="98"/>
      <c r="W13" s="98"/>
    </row>
    <row r="14" spans="1:24" s="13" customFormat="1" ht="78.599999999999994" customHeight="1" x14ac:dyDescent="0.3">
      <c r="A14" s="98"/>
      <c r="B14" s="451"/>
      <c r="C14" s="452"/>
      <c r="D14" s="424"/>
      <c r="E14" s="426"/>
      <c r="F14" s="426"/>
      <c r="G14" s="425"/>
      <c r="H14" s="174"/>
      <c r="I14" s="174"/>
      <c r="J14" s="174"/>
      <c r="K14" s="172"/>
      <c r="L14" s="102"/>
      <c r="M14" s="103"/>
      <c r="N14" s="104">
        <f t="shared" si="0"/>
        <v>0</v>
      </c>
      <c r="O14" s="105">
        <f>L14*M14</f>
        <v>0</v>
      </c>
      <c r="P14" s="106"/>
      <c r="Q14" s="105">
        <f>O14*P14</f>
        <v>0</v>
      </c>
      <c r="R14" s="107">
        <f t="shared" si="1"/>
        <v>0</v>
      </c>
      <c r="S14" s="98"/>
      <c r="T14" s="98" t="s">
        <v>274</v>
      </c>
      <c r="U14" s="98"/>
      <c r="V14" s="98"/>
      <c r="W14" s="98"/>
    </row>
    <row r="15" spans="1:24" ht="18.600000000000001" customHeight="1" x14ac:dyDescent="0.3">
      <c r="A15" s="98"/>
      <c r="B15" s="394" t="s">
        <v>254</v>
      </c>
      <c r="C15" s="384"/>
      <c r="D15" s="384"/>
      <c r="E15" s="384"/>
      <c r="F15" s="384"/>
      <c r="G15" s="384"/>
      <c r="H15" s="384"/>
      <c r="I15" s="384"/>
      <c r="J15" s="384"/>
      <c r="K15" s="384"/>
      <c r="L15" s="384"/>
      <c r="M15" s="384"/>
      <c r="N15" s="384"/>
      <c r="O15" s="384"/>
      <c r="P15" s="385"/>
      <c r="Q15" s="100">
        <f>SUM(Q12:Q14)</f>
        <v>0</v>
      </c>
      <c r="R15" s="108">
        <f>SUM(R12:R14)</f>
        <v>0</v>
      </c>
      <c r="S15" s="98"/>
      <c r="T15" s="98">
        <f>R15+Q15</f>
        <v>0</v>
      </c>
      <c r="U15" s="98"/>
      <c r="V15" s="98"/>
      <c r="W15" s="98"/>
      <c r="X15" s="161"/>
    </row>
    <row r="16" spans="1:24" ht="15.75" customHeight="1" x14ac:dyDescent="0.3">
      <c r="A16" s="98"/>
      <c r="B16" s="430" t="s">
        <v>51</v>
      </c>
      <c r="C16" s="431"/>
      <c r="D16" s="431"/>
      <c r="E16" s="431"/>
      <c r="F16" s="431"/>
      <c r="G16" s="431"/>
      <c r="H16" s="431"/>
      <c r="I16" s="431"/>
      <c r="J16" s="431"/>
      <c r="K16" s="431"/>
      <c r="L16" s="431"/>
      <c r="M16" s="431"/>
      <c r="N16" s="431"/>
      <c r="O16" s="431"/>
      <c r="P16" s="431"/>
      <c r="Q16" s="431"/>
      <c r="R16" s="432"/>
      <c r="S16" s="98"/>
      <c r="T16" s="98"/>
      <c r="U16" s="379"/>
      <c r="V16" s="379"/>
      <c r="W16" s="98"/>
    </row>
    <row r="17" spans="1:25" ht="66" customHeight="1" x14ac:dyDescent="0.3">
      <c r="A17" s="98"/>
      <c r="B17" s="449" t="s">
        <v>46</v>
      </c>
      <c r="C17" s="462"/>
      <c r="D17" s="442" t="s">
        <v>52</v>
      </c>
      <c r="E17" s="443"/>
      <c r="F17" s="443"/>
      <c r="G17" s="444"/>
      <c r="H17" s="173" t="s">
        <v>115</v>
      </c>
      <c r="I17" s="172" t="s">
        <v>117</v>
      </c>
      <c r="J17" s="172" t="s">
        <v>118</v>
      </c>
      <c r="K17" s="145" t="s">
        <v>116</v>
      </c>
      <c r="L17" s="173" t="s">
        <v>48</v>
      </c>
      <c r="M17" s="173" t="s">
        <v>49</v>
      </c>
      <c r="N17" s="173" t="s">
        <v>1</v>
      </c>
      <c r="O17" s="173" t="s">
        <v>76</v>
      </c>
      <c r="P17" s="173" t="s">
        <v>4</v>
      </c>
      <c r="Q17" s="173" t="s">
        <v>36</v>
      </c>
      <c r="R17" s="173" t="s">
        <v>121</v>
      </c>
      <c r="S17" s="98"/>
      <c r="T17" s="98"/>
      <c r="U17" s="163" t="s">
        <v>276</v>
      </c>
      <c r="V17" s="163" t="s">
        <v>277</v>
      </c>
      <c r="W17" s="98"/>
    </row>
    <row r="18" spans="1:25" s="13" customFormat="1" ht="60" customHeight="1" x14ac:dyDescent="0.3">
      <c r="A18" s="98"/>
      <c r="B18" s="451"/>
      <c r="C18" s="452"/>
      <c r="D18" s="424"/>
      <c r="E18" s="426"/>
      <c r="F18" s="426"/>
      <c r="G18" s="425"/>
      <c r="H18" s="174"/>
      <c r="I18" s="174"/>
      <c r="J18" s="174"/>
      <c r="K18" s="174"/>
      <c r="L18" s="102"/>
      <c r="M18" s="103"/>
      <c r="N18" s="104">
        <f t="shared" ref="N18:N24" si="2">L18/$D$8</f>
        <v>0</v>
      </c>
      <c r="O18" s="105">
        <f t="shared" ref="O18:O24" si="3">L18*M18</f>
        <v>0</v>
      </c>
      <c r="P18" s="106"/>
      <c r="Q18" s="109">
        <f t="shared" ref="Q18:Q24" si="4">O18*P18</f>
        <v>0</v>
      </c>
      <c r="R18" s="107">
        <f t="shared" ref="R18:R24" si="5">ROUND(O18,0)</f>
        <v>0</v>
      </c>
      <c r="S18" s="98"/>
      <c r="T18" s="98"/>
      <c r="U18" s="102"/>
      <c r="V18" s="107">
        <f t="shared" ref="V18:V24" si="6">((M18)+((M18*P18)))*U18</f>
        <v>0</v>
      </c>
      <c r="W18" s="98"/>
    </row>
    <row r="19" spans="1:25" s="13" customFormat="1" ht="60" customHeight="1" x14ac:dyDescent="0.3">
      <c r="A19" s="98"/>
      <c r="B19" s="451"/>
      <c r="C19" s="452"/>
      <c r="D19" s="424"/>
      <c r="E19" s="426"/>
      <c r="F19" s="426"/>
      <c r="G19" s="425"/>
      <c r="H19" s="174"/>
      <c r="I19" s="174"/>
      <c r="J19" s="174"/>
      <c r="K19" s="174"/>
      <c r="L19" s="102"/>
      <c r="M19" s="103"/>
      <c r="N19" s="104">
        <f t="shared" si="2"/>
        <v>0</v>
      </c>
      <c r="O19" s="105">
        <f t="shared" si="3"/>
        <v>0</v>
      </c>
      <c r="P19" s="106"/>
      <c r="Q19" s="109">
        <f t="shared" si="4"/>
        <v>0</v>
      </c>
      <c r="R19" s="107">
        <f t="shared" si="5"/>
        <v>0</v>
      </c>
      <c r="S19" s="98"/>
      <c r="T19" s="98"/>
      <c r="U19" s="102"/>
      <c r="V19" s="107">
        <f t="shared" si="6"/>
        <v>0</v>
      </c>
      <c r="W19" s="98"/>
    </row>
    <row r="20" spans="1:25" s="13" customFormat="1" ht="60" customHeight="1" x14ac:dyDescent="0.3">
      <c r="A20" s="98"/>
      <c r="B20" s="451"/>
      <c r="C20" s="452"/>
      <c r="D20" s="424"/>
      <c r="E20" s="426"/>
      <c r="F20" s="426"/>
      <c r="G20" s="425"/>
      <c r="H20" s="174"/>
      <c r="I20" s="174"/>
      <c r="J20" s="174"/>
      <c r="K20" s="174"/>
      <c r="L20" s="102"/>
      <c r="M20" s="103"/>
      <c r="N20" s="104">
        <f t="shared" si="2"/>
        <v>0</v>
      </c>
      <c r="O20" s="105">
        <f t="shared" si="3"/>
        <v>0</v>
      </c>
      <c r="P20" s="106"/>
      <c r="Q20" s="109">
        <f t="shared" si="4"/>
        <v>0</v>
      </c>
      <c r="R20" s="107">
        <f t="shared" si="5"/>
        <v>0</v>
      </c>
      <c r="S20" s="98"/>
      <c r="T20" s="98"/>
      <c r="U20" s="102">
        <v>0</v>
      </c>
      <c r="V20" s="107">
        <f t="shared" si="6"/>
        <v>0</v>
      </c>
      <c r="W20" s="98"/>
    </row>
    <row r="21" spans="1:25" s="13" customFormat="1" ht="60" customHeight="1" x14ac:dyDescent="0.3">
      <c r="A21" s="98"/>
      <c r="B21" s="451"/>
      <c r="C21" s="452"/>
      <c r="D21" s="424"/>
      <c r="E21" s="426"/>
      <c r="F21" s="426"/>
      <c r="G21" s="425"/>
      <c r="H21" s="174"/>
      <c r="I21" s="174"/>
      <c r="J21" s="174"/>
      <c r="K21" s="174"/>
      <c r="L21" s="102"/>
      <c r="M21" s="103"/>
      <c r="N21" s="104">
        <f t="shared" si="2"/>
        <v>0</v>
      </c>
      <c r="O21" s="105">
        <f t="shared" si="3"/>
        <v>0</v>
      </c>
      <c r="P21" s="106"/>
      <c r="Q21" s="109">
        <f t="shared" si="4"/>
        <v>0</v>
      </c>
      <c r="R21" s="107">
        <f t="shared" si="5"/>
        <v>0</v>
      </c>
      <c r="S21" s="98"/>
      <c r="T21" s="98"/>
      <c r="U21" s="102">
        <v>0</v>
      </c>
      <c r="V21" s="107">
        <f t="shared" si="6"/>
        <v>0</v>
      </c>
      <c r="W21" s="98"/>
    </row>
    <row r="22" spans="1:25" s="13" customFormat="1" ht="60" customHeight="1" x14ac:dyDescent="0.3">
      <c r="A22" s="98"/>
      <c r="B22" s="451"/>
      <c r="C22" s="452"/>
      <c r="D22" s="424"/>
      <c r="E22" s="426"/>
      <c r="F22" s="426"/>
      <c r="G22" s="425"/>
      <c r="H22" s="174"/>
      <c r="I22" s="174"/>
      <c r="J22" s="174"/>
      <c r="K22" s="174"/>
      <c r="L22" s="102"/>
      <c r="M22" s="103"/>
      <c r="N22" s="104">
        <f t="shared" si="2"/>
        <v>0</v>
      </c>
      <c r="O22" s="105">
        <f t="shared" si="3"/>
        <v>0</v>
      </c>
      <c r="P22" s="106"/>
      <c r="Q22" s="109">
        <f t="shared" si="4"/>
        <v>0</v>
      </c>
      <c r="R22" s="107">
        <f t="shared" si="5"/>
        <v>0</v>
      </c>
      <c r="S22" s="98"/>
      <c r="T22" s="98"/>
      <c r="U22" s="102">
        <v>0</v>
      </c>
      <c r="V22" s="107">
        <f t="shared" si="6"/>
        <v>0</v>
      </c>
      <c r="W22" s="98"/>
    </row>
    <row r="23" spans="1:25" s="13" customFormat="1" ht="60" customHeight="1" x14ac:dyDescent="0.3">
      <c r="A23" s="98"/>
      <c r="B23" s="451"/>
      <c r="C23" s="452"/>
      <c r="D23" s="424"/>
      <c r="E23" s="426"/>
      <c r="F23" s="426"/>
      <c r="G23" s="425"/>
      <c r="H23" s="174"/>
      <c r="I23" s="174"/>
      <c r="J23" s="174"/>
      <c r="K23" s="174"/>
      <c r="L23" s="102"/>
      <c r="M23" s="103"/>
      <c r="N23" s="104">
        <f t="shared" si="2"/>
        <v>0</v>
      </c>
      <c r="O23" s="105">
        <f t="shared" si="3"/>
        <v>0</v>
      </c>
      <c r="P23" s="106"/>
      <c r="Q23" s="109">
        <f t="shared" si="4"/>
        <v>0</v>
      </c>
      <c r="R23" s="107">
        <f t="shared" si="5"/>
        <v>0</v>
      </c>
      <c r="S23" s="98"/>
      <c r="T23" s="98"/>
      <c r="U23" s="102">
        <v>0</v>
      </c>
      <c r="V23" s="107">
        <f t="shared" si="6"/>
        <v>0</v>
      </c>
      <c r="W23" s="98"/>
    </row>
    <row r="24" spans="1:25" s="13" customFormat="1" ht="60" customHeight="1" x14ac:dyDescent="0.3">
      <c r="A24" s="98"/>
      <c r="B24" s="451"/>
      <c r="C24" s="452"/>
      <c r="D24" s="424"/>
      <c r="E24" s="426"/>
      <c r="F24" s="426"/>
      <c r="G24" s="425"/>
      <c r="H24" s="174"/>
      <c r="I24" s="174"/>
      <c r="J24" s="174"/>
      <c r="K24" s="174"/>
      <c r="L24" s="102"/>
      <c r="M24" s="103"/>
      <c r="N24" s="104">
        <f t="shared" si="2"/>
        <v>0</v>
      </c>
      <c r="O24" s="105">
        <f t="shared" si="3"/>
        <v>0</v>
      </c>
      <c r="P24" s="106"/>
      <c r="Q24" s="109">
        <f t="shared" si="4"/>
        <v>0</v>
      </c>
      <c r="R24" s="107">
        <f t="shared" si="5"/>
        <v>0</v>
      </c>
      <c r="S24" s="98"/>
      <c r="T24" s="98" t="s">
        <v>274</v>
      </c>
      <c r="U24" s="102">
        <v>0</v>
      </c>
      <c r="V24" s="107">
        <f t="shared" si="6"/>
        <v>0</v>
      </c>
      <c r="W24" s="98"/>
    </row>
    <row r="25" spans="1:25" ht="18.600000000000001" customHeight="1" x14ac:dyDescent="0.3">
      <c r="A25" s="98"/>
      <c r="B25" s="394" t="s">
        <v>255</v>
      </c>
      <c r="C25" s="384"/>
      <c r="D25" s="384"/>
      <c r="E25" s="384"/>
      <c r="F25" s="384"/>
      <c r="G25" s="384"/>
      <c r="H25" s="384"/>
      <c r="I25" s="384"/>
      <c r="J25" s="384"/>
      <c r="K25" s="384"/>
      <c r="L25" s="384"/>
      <c r="M25" s="384"/>
      <c r="N25" s="384"/>
      <c r="O25" s="384"/>
      <c r="P25" s="385"/>
      <c r="Q25" s="101">
        <f>SUM(Q18:Q24)</f>
        <v>0</v>
      </c>
      <c r="R25" s="108">
        <f>SUM(R18:R24)</f>
        <v>0</v>
      </c>
      <c r="S25" s="98"/>
      <c r="T25" s="98">
        <f>R25+Q25</f>
        <v>0</v>
      </c>
      <c r="U25" s="163"/>
      <c r="V25" s="108">
        <f>SUM(V18:V24)</f>
        <v>0</v>
      </c>
      <c r="W25" s="98"/>
      <c r="X25" s="161"/>
    </row>
    <row r="26" spans="1:25" ht="15.75" customHeight="1" x14ac:dyDescent="0.3">
      <c r="A26" s="98"/>
      <c r="B26" s="413" t="s">
        <v>53</v>
      </c>
      <c r="C26" s="414"/>
      <c r="D26" s="414"/>
      <c r="E26" s="414"/>
      <c r="F26" s="414"/>
      <c r="G26" s="414"/>
      <c r="H26" s="414"/>
      <c r="I26" s="414"/>
      <c r="J26" s="414"/>
      <c r="K26" s="414"/>
      <c r="L26" s="414"/>
      <c r="M26" s="414"/>
      <c r="N26" s="414"/>
      <c r="O26" s="414"/>
      <c r="P26" s="414"/>
      <c r="Q26" s="414"/>
      <c r="R26" s="412"/>
      <c r="S26" s="98"/>
      <c r="T26" s="98"/>
      <c r="U26" s="98"/>
      <c r="V26" s="98"/>
      <c r="W26" s="98"/>
    </row>
    <row r="27" spans="1:25" ht="49.5" customHeight="1" x14ac:dyDescent="0.3">
      <c r="A27" s="98"/>
      <c r="B27" s="449" t="s">
        <v>46</v>
      </c>
      <c r="C27" s="462"/>
      <c r="D27" s="449" t="s">
        <v>47</v>
      </c>
      <c r="E27" s="450"/>
      <c r="F27" s="450"/>
      <c r="G27" s="450"/>
      <c r="H27" s="449"/>
      <c r="I27" s="450"/>
      <c r="J27" s="450"/>
      <c r="K27" s="462"/>
      <c r="L27" s="173" t="s">
        <v>48</v>
      </c>
      <c r="M27" s="173" t="s">
        <v>49</v>
      </c>
      <c r="N27" s="173" t="s">
        <v>1</v>
      </c>
      <c r="O27" s="173" t="s">
        <v>76</v>
      </c>
      <c r="P27" s="173" t="s">
        <v>4</v>
      </c>
      <c r="Q27" s="173" t="s">
        <v>36</v>
      </c>
      <c r="R27" s="173" t="s">
        <v>50</v>
      </c>
      <c r="S27" s="98"/>
      <c r="T27" s="98"/>
      <c r="U27" s="98"/>
      <c r="V27" s="98"/>
      <c r="W27" s="98"/>
      <c r="Y27" s="13"/>
    </row>
    <row r="28" spans="1:25" s="13" customFormat="1" ht="60" customHeight="1" x14ac:dyDescent="0.3">
      <c r="A28" s="98"/>
      <c r="B28" s="424"/>
      <c r="C28" s="425"/>
      <c r="D28" s="424"/>
      <c r="E28" s="426"/>
      <c r="F28" s="426"/>
      <c r="G28" s="425"/>
      <c r="H28" s="388"/>
      <c r="I28" s="389"/>
      <c r="J28" s="389"/>
      <c r="K28" s="390"/>
      <c r="L28" s="111"/>
      <c r="M28" s="112"/>
      <c r="N28" s="104">
        <f t="shared" ref="N28:N29" si="7">L28/$D$8</f>
        <v>0</v>
      </c>
      <c r="O28" s="105">
        <f t="shared" ref="O28:O29" si="8">L28*M28</f>
        <v>0</v>
      </c>
      <c r="P28" s="113"/>
      <c r="Q28" s="109">
        <f t="shared" ref="Q28:Q29" si="9">O28*P28</f>
        <v>0</v>
      </c>
      <c r="R28" s="107">
        <f t="shared" ref="R28:R29" si="10">ROUND(O28,0)</f>
        <v>0</v>
      </c>
      <c r="S28" s="98"/>
      <c r="T28" s="98"/>
      <c r="U28" s="98"/>
      <c r="V28" s="98"/>
      <c r="W28" s="98"/>
    </row>
    <row r="29" spans="1:25" s="13" customFormat="1" ht="60" customHeight="1" x14ac:dyDescent="0.3">
      <c r="A29" s="98"/>
      <c r="B29" s="424"/>
      <c r="C29" s="425"/>
      <c r="D29" s="424"/>
      <c r="E29" s="426"/>
      <c r="F29" s="426"/>
      <c r="G29" s="425"/>
      <c r="H29" s="388"/>
      <c r="I29" s="389"/>
      <c r="J29" s="389"/>
      <c r="K29" s="390"/>
      <c r="L29" s="111"/>
      <c r="M29" s="112"/>
      <c r="N29" s="104">
        <f t="shared" si="7"/>
        <v>0</v>
      </c>
      <c r="O29" s="105">
        <f t="shared" si="8"/>
        <v>0</v>
      </c>
      <c r="P29" s="113"/>
      <c r="Q29" s="109">
        <f t="shared" si="9"/>
        <v>0</v>
      </c>
      <c r="R29" s="107">
        <f t="shared" si="10"/>
        <v>0</v>
      </c>
      <c r="S29" s="98"/>
      <c r="T29" s="98" t="s">
        <v>274</v>
      </c>
      <c r="U29" s="98"/>
      <c r="V29" s="98"/>
      <c r="W29" s="98"/>
    </row>
    <row r="30" spans="1:25" ht="18.600000000000001" customHeight="1" x14ac:dyDescent="0.3">
      <c r="A30" s="98"/>
      <c r="B30" s="445" t="s">
        <v>86</v>
      </c>
      <c r="C30" s="446"/>
      <c r="D30" s="446"/>
      <c r="E30" s="446"/>
      <c r="F30" s="446"/>
      <c r="G30" s="446"/>
      <c r="H30" s="446"/>
      <c r="I30" s="446"/>
      <c r="J30" s="446"/>
      <c r="K30" s="446"/>
      <c r="L30" s="446"/>
      <c r="M30" s="446"/>
      <c r="N30" s="446"/>
      <c r="O30" s="446"/>
      <c r="P30" s="447"/>
      <c r="Q30" s="110">
        <f>SUM(Q28:Q29)</f>
        <v>0</v>
      </c>
      <c r="R30" s="114">
        <f>SUM(R28:R29)</f>
        <v>0</v>
      </c>
      <c r="S30" s="98"/>
      <c r="T30" s="98">
        <f>R30+Q30</f>
        <v>0</v>
      </c>
      <c r="U30" s="98"/>
      <c r="V30" s="98"/>
      <c r="W30" s="98"/>
      <c r="X30" s="161"/>
    </row>
    <row r="31" spans="1:25" ht="15.75" customHeight="1" x14ac:dyDescent="0.3">
      <c r="A31" s="98"/>
      <c r="B31" s="413" t="s">
        <v>68</v>
      </c>
      <c r="C31" s="414"/>
      <c r="D31" s="414"/>
      <c r="E31" s="414"/>
      <c r="F31" s="414"/>
      <c r="G31" s="414"/>
      <c r="H31" s="414"/>
      <c r="I31" s="414"/>
      <c r="J31" s="414"/>
      <c r="K31" s="414"/>
      <c r="L31" s="414"/>
      <c r="M31" s="414"/>
      <c r="N31" s="414"/>
      <c r="O31" s="414"/>
      <c r="P31" s="414"/>
      <c r="Q31" s="414"/>
      <c r="R31" s="412"/>
      <c r="S31" s="98"/>
      <c r="T31" s="98"/>
      <c r="U31" s="98"/>
      <c r="V31" s="98"/>
      <c r="W31" s="98"/>
    </row>
    <row r="32" spans="1:25" ht="29.25" customHeight="1" x14ac:dyDescent="0.3">
      <c r="A32" s="98"/>
      <c r="B32" s="448" t="s">
        <v>78</v>
      </c>
      <c r="C32" s="448"/>
      <c r="D32" s="449" t="s">
        <v>77</v>
      </c>
      <c r="E32" s="450"/>
      <c r="F32" s="450"/>
      <c r="G32" s="450"/>
      <c r="H32" s="450"/>
      <c r="I32" s="450"/>
      <c r="J32" s="450"/>
      <c r="K32" s="450"/>
      <c r="L32" s="450"/>
      <c r="M32" s="450"/>
      <c r="N32" s="450"/>
      <c r="O32" s="450"/>
      <c r="P32" s="450"/>
      <c r="Q32" s="172"/>
      <c r="R32" s="173" t="s">
        <v>50</v>
      </c>
      <c r="S32" s="98"/>
      <c r="T32" s="98"/>
      <c r="U32" s="98"/>
      <c r="V32" s="163" t="s">
        <v>282</v>
      </c>
      <c r="W32" s="98"/>
    </row>
    <row r="33" spans="1:26" s="13" customFormat="1" ht="30" customHeight="1" x14ac:dyDescent="0.3">
      <c r="A33" s="98"/>
      <c r="B33" s="453"/>
      <c r="C33" s="453"/>
      <c r="D33" s="424"/>
      <c r="E33" s="426"/>
      <c r="F33" s="426"/>
      <c r="G33" s="426"/>
      <c r="H33" s="426"/>
      <c r="I33" s="426"/>
      <c r="J33" s="426"/>
      <c r="K33" s="426"/>
      <c r="L33" s="426"/>
      <c r="M33" s="426"/>
      <c r="N33" s="426"/>
      <c r="O33" s="426"/>
      <c r="P33" s="426"/>
      <c r="Q33" s="171"/>
      <c r="R33" s="117"/>
      <c r="S33" s="98"/>
      <c r="T33" s="98"/>
      <c r="U33" s="98"/>
      <c r="V33" s="324"/>
      <c r="W33" s="98"/>
    </row>
    <row r="34" spans="1:26" s="13" customFormat="1" ht="30" customHeight="1" x14ac:dyDescent="0.3">
      <c r="A34" s="98"/>
      <c r="B34" s="453"/>
      <c r="C34" s="453"/>
      <c r="D34" s="424"/>
      <c r="E34" s="426"/>
      <c r="F34" s="426"/>
      <c r="G34" s="426"/>
      <c r="H34" s="426"/>
      <c r="I34" s="426"/>
      <c r="J34" s="426"/>
      <c r="K34" s="426"/>
      <c r="L34" s="426"/>
      <c r="M34" s="426"/>
      <c r="N34" s="426"/>
      <c r="O34" s="426"/>
      <c r="P34" s="426"/>
      <c r="Q34" s="171"/>
      <c r="R34" s="117"/>
      <c r="S34" s="98"/>
      <c r="T34" s="98"/>
      <c r="U34" s="98"/>
      <c r="V34" s="324"/>
      <c r="W34" s="98"/>
    </row>
    <row r="35" spans="1:26" ht="18.600000000000001" customHeight="1" x14ac:dyDescent="0.3">
      <c r="A35" s="98"/>
      <c r="B35" s="445" t="s">
        <v>56</v>
      </c>
      <c r="C35" s="446"/>
      <c r="D35" s="446"/>
      <c r="E35" s="446"/>
      <c r="F35" s="446"/>
      <c r="G35" s="446"/>
      <c r="H35" s="446"/>
      <c r="I35" s="446"/>
      <c r="J35" s="446"/>
      <c r="K35" s="446"/>
      <c r="L35" s="446"/>
      <c r="M35" s="446"/>
      <c r="N35" s="446"/>
      <c r="O35" s="446"/>
      <c r="P35" s="446"/>
      <c r="Q35" s="447"/>
      <c r="R35" s="114">
        <f>R33+R34</f>
        <v>0</v>
      </c>
      <c r="S35" s="98"/>
      <c r="T35" s="98"/>
      <c r="U35" s="98"/>
      <c r="V35" s="114">
        <f>SUM(V33:V34)</f>
        <v>0</v>
      </c>
      <c r="W35" s="98"/>
    </row>
    <row r="36" spans="1:26" ht="15.75" customHeight="1" x14ac:dyDescent="0.3">
      <c r="A36" s="98"/>
      <c r="B36" s="413" t="s">
        <v>69</v>
      </c>
      <c r="C36" s="414"/>
      <c r="D36" s="414"/>
      <c r="E36" s="414"/>
      <c r="F36" s="414"/>
      <c r="G36" s="414"/>
      <c r="H36" s="414"/>
      <c r="I36" s="414"/>
      <c r="J36" s="414"/>
      <c r="K36" s="414"/>
      <c r="L36" s="414"/>
      <c r="M36" s="414"/>
      <c r="N36" s="414"/>
      <c r="O36" s="414"/>
      <c r="P36" s="414"/>
      <c r="Q36" s="414"/>
      <c r="R36" s="412"/>
      <c r="S36" s="98"/>
      <c r="T36" s="98"/>
      <c r="U36" s="98"/>
      <c r="V36" s="98"/>
      <c r="W36" s="98"/>
    </row>
    <row r="37" spans="1:26" ht="16.5" customHeight="1" x14ac:dyDescent="0.3">
      <c r="A37" s="98"/>
      <c r="B37" s="442"/>
      <c r="C37" s="443"/>
      <c r="D37" s="443" t="s">
        <v>54</v>
      </c>
      <c r="E37" s="443"/>
      <c r="F37" s="443"/>
      <c r="G37" s="443"/>
      <c r="H37" s="443"/>
      <c r="I37" s="443"/>
      <c r="J37" s="443"/>
      <c r="K37" s="443"/>
      <c r="L37" s="443"/>
      <c r="M37" s="443"/>
      <c r="N37" s="443"/>
      <c r="O37" s="443"/>
      <c r="P37" s="443"/>
      <c r="Q37" s="444"/>
      <c r="R37" s="173" t="s">
        <v>55</v>
      </c>
      <c r="S37" s="98"/>
      <c r="T37" s="98"/>
      <c r="U37" s="98"/>
      <c r="V37" s="98"/>
      <c r="W37" s="98"/>
    </row>
    <row r="38" spans="1:26" s="13" customFormat="1" ht="30" customHeight="1" x14ac:dyDescent="0.3">
      <c r="A38" s="98"/>
      <c r="B38" s="435" t="s">
        <v>79</v>
      </c>
      <c r="C38" s="435"/>
      <c r="D38" s="436"/>
      <c r="E38" s="436"/>
      <c r="F38" s="436"/>
      <c r="G38" s="436"/>
      <c r="H38" s="436"/>
      <c r="I38" s="436"/>
      <c r="J38" s="436"/>
      <c r="K38" s="436"/>
      <c r="L38" s="436"/>
      <c r="M38" s="436"/>
      <c r="N38" s="436"/>
      <c r="O38" s="436"/>
      <c r="P38" s="436"/>
      <c r="Q38" s="436"/>
      <c r="R38" s="118">
        <f>ROUND(Q15,0)</f>
        <v>0</v>
      </c>
      <c r="S38" s="98"/>
      <c r="T38" s="98"/>
      <c r="U38" s="98"/>
      <c r="V38" s="98"/>
      <c r="W38" s="98"/>
    </row>
    <row r="39" spans="1:26" s="13" customFormat="1" ht="30" customHeight="1" x14ac:dyDescent="0.3">
      <c r="A39" s="98"/>
      <c r="B39" s="435" t="s">
        <v>80</v>
      </c>
      <c r="C39" s="435"/>
      <c r="D39" s="436"/>
      <c r="E39" s="436"/>
      <c r="F39" s="436"/>
      <c r="G39" s="436"/>
      <c r="H39" s="436"/>
      <c r="I39" s="436"/>
      <c r="J39" s="436"/>
      <c r="K39" s="436"/>
      <c r="L39" s="436"/>
      <c r="M39" s="436"/>
      <c r="N39" s="436"/>
      <c r="O39" s="436"/>
      <c r="P39" s="436"/>
      <c r="Q39" s="436"/>
      <c r="R39" s="118">
        <f>ROUND(Q25,0)</f>
        <v>0</v>
      </c>
      <c r="S39" s="98"/>
      <c r="T39" s="98"/>
      <c r="U39" s="98"/>
      <c r="V39" s="98"/>
      <c r="W39" s="98"/>
    </row>
    <row r="40" spans="1:26" s="13" customFormat="1" ht="30" customHeight="1" x14ac:dyDescent="0.3">
      <c r="A40" s="98"/>
      <c r="B40" s="435" t="s">
        <v>81</v>
      </c>
      <c r="C40" s="435"/>
      <c r="D40" s="436"/>
      <c r="E40" s="436"/>
      <c r="F40" s="436"/>
      <c r="G40" s="436"/>
      <c r="H40" s="436"/>
      <c r="I40" s="436"/>
      <c r="J40" s="436"/>
      <c r="K40" s="436"/>
      <c r="L40" s="436"/>
      <c r="M40" s="436"/>
      <c r="N40" s="436"/>
      <c r="O40" s="436"/>
      <c r="P40" s="436"/>
      <c r="Q40" s="436"/>
      <c r="R40" s="118">
        <f>ROUND(Q30,0)</f>
        <v>0</v>
      </c>
      <c r="S40" s="98"/>
      <c r="T40" s="98"/>
      <c r="U40" s="98"/>
      <c r="V40" s="98"/>
      <c r="W40" s="98"/>
    </row>
    <row r="41" spans="1:26" ht="18.600000000000001" customHeight="1" x14ac:dyDescent="0.3">
      <c r="A41" s="98"/>
      <c r="B41" s="394" t="s">
        <v>60</v>
      </c>
      <c r="C41" s="384"/>
      <c r="D41" s="384"/>
      <c r="E41" s="384"/>
      <c r="F41" s="384"/>
      <c r="G41" s="384"/>
      <c r="H41" s="384"/>
      <c r="I41" s="384"/>
      <c r="J41" s="384"/>
      <c r="K41" s="384"/>
      <c r="L41" s="384"/>
      <c r="M41" s="384"/>
      <c r="N41" s="384"/>
      <c r="O41" s="384"/>
      <c r="P41" s="384"/>
      <c r="Q41" s="385"/>
      <c r="R41" s="119">
        <f>SUM(R38:R40)</f>
        <v>0</v>
      </c>
      <c r="S41" s="98"/>
      <c r="T41" s="98"/>
      <c r="U41" s="98"/>
      <c r="V41" s="98"/>
      <c r="W41" s="98"/>
    </row>
    <row r="42" spans="1:26" ht="15.75" customHeight="1" x14ac:dyDescent="0.3">
      <c r="A42" s="98"/>
      <c r="B42" s="430" t="s">
        <v>70</v>
      </c>
      <c r="C42" s="431"/>
      <c r="D42" s="431"/>
      <c r="E42" s="431"/>
      <c r="F42" s="431"/>
      <c r="G42" s="431"/>
      <c r="H42" s="431"/>
      <c r="I42" s="431"/>
      <c r="J42" s="431"/>
      <c r="K42" s="431"/>
      <c r="L42" s="431"/>
      <c r="M42" s="431"/>
      <c r="N42" s="431"/>
      <c r="O42" s="431"/>
      <c r="P42" s="431"/>
      <c r="Q42" s="431"/>
      <c r="R42" s="432"/>
      <c r="S42" s="98"/>
      <c r="T42" s="98"/>
      <c r="U42" s="98"/>
      <c r="V42" s="98"/>
      <c r="W42" s="98"/>
    </row>
    <row r="43" spans="1:26" ht="49.5" customHeight="1" x14ac:dyDescent="0.3">
      <c r="A43" s="98"/>
      <c r="B43" s="437" t="s">
        <v>263</v>
      </c>
      <c r="C43" s="438"/>
      <c r="D43" s="439" t="s">
        <v>264</v>
      </c>
      <c r="E43" s="440"/>
      <c r="F43" s="440" t="s">
        <v>122</v>
      </c>
      <c r="G43" s="440"/>
      <c r="H43" s="440"/>
      <c r="I43" s="440"/>
      <c r="J43" s="440"/>
      <c r="K43" s="440"/>
      <c r="L43" s="440"/>
      <c r="M43" s="441"/>
      <c r="N43" s="143" t="s">
        <v>58</v>
      </c>
      <c r="O43" s="144"/>
      <c r="P43" s="120" t="s">
        <v>59</v>
      </c>
      <c r="Q43" s="121"/>
      <c r="R43" s="99" t="s">
        <v>50</v>
      </c>
      <c r="S43" s="98"/>
      <c r="T43" s="98"/>
      <c r="U43" s="98"/>
      <c r="V43" s="163" t="s">
        <v>281</v>
      </c>
      <c r="W43" s="98"/>
    </row>
    <row r="44" spans="1:26" ht="39.950000000000003" customHeight="1" x14ac:dyDescent="0.3">
      <c r="A44" s="98"/>
      <c r="B44" s="433"/>
      <c r="C44" s="433"/>
      <c r="D44" s="434"/>
      <c r="E44" s="434"/>
      <c r="F44" s="434"/>
      <c r="G44" s="434"/>
      <c r="H44" s="434"/>
      <c r="I44" s="434"/>
      <c r="J44" s="434"/>
      <c r="K44" s="434"/>
      <c r="L44" s="434"/>
      <c r="M44" s="434"/>
      <c r="N44" s="141"/>
      <c r="O44" s="142"/>
      <c r="P44" s="162"/>
      <c r="Q44" s="115"/>
      <c r="R44" s="122">
        <f>ROUND(N44*P44,0)</f>
        <v>0</v>
      </c>
      <c r="S44" s="98"/>
      <c r="T44" s="156">
        <f>IF(B44="Sub Grantee",R44,0)</f>
        <v>0</v>
      </c>
      <c r="U44" s="98"/>
      <c r="V44" s="324"/>
      <c r="W44" s="98"/>
      <c r="Y44" s="156">
        <f t="shared" ref="Y44:Z47" si="11">IF(A44="Sub Grantee",C44,0)</f>
        <v>0</v>
      </c>
      <c r="Z44" s="156">
        <f t="shared" si="11"/>
        <v>0</v>
      </c>
    </row>
    <row r="45" spans="1:26" ht="39.950000000000003" customHeight="1" x14ac:dyDescent="0.3">
      <c r="A45" s="98"/>
      <c r="B45" s="433"/>
      <c r="C45" s="433"/>
      <c r="D45" s="434"/>
      <c r="E45" s="434"/>
      <c r="F45" s="434"/>
      <c r="G45" s="434"/>
      <c r="H45" s="434"/>
      <c r="I45" s="434"/>
      <c r="J45" s="434"/>
      <c r="K45" s="434"/>
      <c r="L45" s="434"/>
      <c r="M45" s="434"/>
      <c r="N45" s="141"/>
      <c r="O45" s="142"/>
      <c r="P45" s="162"/>
      <c r="Q45" s="115"/>
      <c r="R45" s="122">
        <f t="shared" ref="R45:R47" si="12">ROUND(N45*P45,0)</f>
        <v>0</v>
      </c>
      <c r="S45" s="98"/>
      <c r="T45" s="156">
        <f t="shared" ref="T45:T47" si="13">IF(B45="Sub Grantee",R45,0)</f>
        <v>0</v>
      </c>
      <c r="U45" s="98"/>
      <c r="V45" s="324">
        <v>0</v>
      </c>
      <c r="W45" s="98"/>
      <c r="Y45" s="156">
        <f t="shared" si="11"/>
        <v>0</v>
      </c>
      <c r="Z45" s="156">
        <f t="shared" si="11"/>
        <v>0</v>
      </c>
    </row>
    <row r="46" spans="1:26" ht="39.950000000000003" customHeight="1" x14ac:dyDescent="0.3">
      <c r="A46" s="98"/>
      <c r="B46" s="433"/>
      <c r="C46" s="433"/>
      <c r="D46" s="434"/>
      <c r="E46" s="434"/>
      <c r="F46" s="434"/>
      <c r="G46" s="434"/>
      <c r="H46" s="434"/>
      <c r="I46" s="434"/>
      <c r="J46" s="434"/>
      <c r="K46" s="434"/>
      <c r="L46" s="434"/>
      <c r="M46" s="434"/>
      <c r="N46" s="141"/>
      <c r="O46" s="142"/>
      <c r="P46" s="162"/>
      <c r="Q46" s="115"/>
      <c r="R46" s="122">
        <f t="shared" si="12"/>
        <v>0</v>
      </c>
      <c r="S46" s="98"/>
      <c r="T46" s="156">
        <f t="shared" si="13"/>
        <v>0</v>
      </c>
      <c r="U46" s="98"/>
      <c r="V46" s="324">
        <v>0</v>
      </c>
      <c r="W46" s="98"/>
      <c r="Y46" s="156">
        <f t="shared" si="11"/>
        <v>0</v>
      </c>
      <c r="Z46" s="156">
        <f t="shared" si="11"/>
        <v>0</v>
      </c>
    </row>
    <row r="47" spans="1:26" ht="39.950000000000003" customHeight="1" x14ac:dyDescent="0.3">
      <c r="A47" s="98"/>
      <c r="B47" s="433"/>
      <c r="C47" s="433"/>
      <c r="D47" s="434"/>
      <c r="E47" s="434"/>
      <c r="F47" s="434"/>
      <c r="G47" s="434"/>
      <c r="H47" s="434"/>
      <c r="I47" s="434"/>
      <c r="J47" s="434"/>
      <c r="K47" s="434"/>
      <c r="L47" s="434"/>
      <c r="M47" s="434"/>
      <c r="N47" s="141"/>
      <c r="O47" s="142"/>
      <c r="P47" s="162"/>
      <c r="Q47" s="115"/>
      <c r="R47" s="122">
        <f t="shared" si="12"/>
        <v>0</v>
      </c>
      <c r="S47" s="98"/>
      <c r="T47" s="156">
        <f t="shared" si="13"/>
        <v>0</v>
      </c>
      <c r="U47" s="98"/>
      <c r="V47" s="324">
        <v>0</v>
      </c>
      <c r="W47" s="98"/>
      <c r="Y47" s="156">
        <f t="shared" si="11"/>
        <v>0</v>
      </c>
      <c r="Z47" s="156">
        <f t="shared" si="11"/>
        <v>0</v>
      </c>
    </row>
    <row r="48" spans="1:26" ht="18.600000000000001" customHeight="1" x14ac:dyDescent="0.3">
      <c r="A48" s="98"/>
      <c r="B48" s="427" t="s">
        <v>62</v>
      </c>
      <c r="C48" s="428"/>
      <c r="D48" s="428"/>
      <c r="E48" s="428"/>
      <c r="F48" s="428"/>
      <c r="G48" s="428"/>
      <c r="H48" s="428"/>
      <c r="I48" s="428"/>
      <c r="J48" s="428"/>
      <c r="K48" s="428"/>
      <c r="L48" s="428"/>
      <c r="M48" s="428"/>
      <c r="N48" s="428"/>
      <c r="O48" s="428"/>
      <c r="P48" s="428"/>
      <c r="Q48" s="429"/>
      <c r="R48" s="122">
        <f>SUM(R44:R47)</f>
        <v>0</v>
      </c>
      <c r="S48" s="98"/>
      <c r="T48" s="156">
        <f>SUM(T44:T47)</f>
        <v>0</v>
      </c>
      <c r="U48" s="98"/>
      <c r="V48" s="114">
        <f>SUM(V44:V47)</f>
        <v>0</v>
      </c>
      <c r="W48" s="98"/>
    </row>
    <row r="49" spans="1:23" ht="15.75" customHeight="1" x14ac:dyDescent="0.3">
      <c r="A49" s="98"/>
      <c r="B49" s="430" t="s">
        <v>71</v>
      </c>
      <c r="C49" s="431"/>
      <c r="D49" s="431"/>
      <c r="E49" s="431"/>
      <c r="F49" s="431"/>
      <c r="G49" s="431"/>
      <c r="H49" s="431"/>
      <c r="I49" s="431"/>
      <c r="J49" s="431"/>
      <c r="K49" s="431"/>
      <c r="L49" s="431"/>
      <c r="M49" s="431"/>
      <c r="N49" s="431"/>
      <c r="O49" s="431"/>
      <c r="P49" s="431"/>
      <c r="Q49" s="431"/>
      <c r="R49" s="432"/>
      <c r="S49" s="98"/>
      <c r="T49" s="98"/>
      <c r="U49" s="98"/>
      <c r="V49" s="181"/>
      <c r="W49" s="98"/>
    </row>
    <row r="50" spans="1:23" ht="49.5" customHeight="1" x14ac:dyDescent="0.3">
      <c r="A50" s="98"/>
      <c r="B50" s="388" t="s">
        <v>57</v>
      </c>
      <c r="C50" s="390"/>
      <c r="D50" s="388" t="s">
        <v>61</v>
      </c>
      <c r="E50" s="389"/>
      <c r="F50" s="389"/>
      <c r="G50" s="389"/>
      <c r="H50" s="389"/>
      <c r="I50" s="389"/>
      <c r="J50" s="389"/>
      <c r="K50" s="389"/>
      <c r="L50" s="389"/>
      <c r="M50" s="389"/>
      <c r="N50" s="389"/>
      <c r="O50" s="389"/>
      <c r="P50" s="389"/>
      <c r="Q50" s="390"/>
      <c r="R50" s="173" t="s">
        <v>50</v>
      </c>
      <c r="S50" s="98"/>
      <c r="T50" s="98"/>
      <c r="U50" s="98"/>
      <c r="V50" s="163" t="s">
        <v>280</v>
      </c>
      <c r="W50" s="98"/>
    </row>
    <row r="51" spans="1:23" ht="50.1" customHeight="1" x14ac:dyDescent="0.3">
      <c r="A51" s="98"/>
      <c r="B51" s="424"/>
      <c r="C51" s="425"/>
      <c r="D51" s="424"/>
      <c r="E51" s="426"/>
      <c r="F51" s="426"/>
      <c r="G51" s="426"/>
      <c r="H51" s="426"/>
      <c r="I51" s="426"/>
      <c r="J51" s="426"/>
      <c r="K51" s="426"/>
      <c r="L51" s="426"/>
      <c r="M51" s="426"/>
      <c r="N51" s="426"/>
      <c r="O51" s="426"/>
      <c r="P51" s="426"/>
      <c r="Q51" s="425"/>
      <c r="R51" s="123"/>
      <c r="S51" s="98"/>
      <c r="T51" s="98"/>
      <c r="U51" s="98"/>
      <c r="V51" s="324"/>
      <c r="W51" s="98"/>
    </row>
    <row r="52" spans="1:23" ht="50.1" customHeight="1" x14ac:dyDescent="0.3">
      <c r="A52" s="98"/>
      <c r="B52" s="424"/>
      <c r="C52" s="425"/>
      <c r="D52" s="424"/>
      <c r="E52" s="426"/>
      <c r="F52" s="426"/>
      <c r="G52" s="426"/>
      <c r="H52" s="426"/>
      <c r="I52" s="426"/>
      <c r="J52" s="426"/>
      <c r="K52" s="426"/>
      <c r="L52" s="426"/>
      <c r="M52" s="426"/>
      <c r="N52" s="426"/>
      <c r="O52" s="426"/>
      <c r="P52" s="426"/>
      <c r="Q52" s="425"/>
      <c r="R52" s="123"/>
      <c r="S52" s="98"/>
      <c r="T52" s="98"/>
      <c r="U52" s="98"/>
      <c r="V52" s="324"/>
      <c r="W52" s="98"/>
    </row>
    <row r="53" spans="1:23" ht="50.1" customHeight="1" x14ac:dyDescent="0.3">
      <c r="A53" s="98"/>
      <c r="B53" s="424"/>
      <c r="C53" s="425"/>
      <c r="D53" s="424"/>
      <c r="E53" s="426"/>
      <c r="F53" s="426"/>
      <c r="G53" s="426"/>
      <c r="H53" s="426"/>
      <c r="I53" s="426"/>
      <c r="J53" s="426"/>
      <c r="K53" s="426"/>
      <c r="L53" s="426"/>
      <c r="M53" s="426"/>
      <c r="N53" s="426"/>
      <c r="O53" s="426"/>
      <c r="P53" s="426"/>
      <c r="Q53" s="425"/>
      <c r="R53" s="123"/>
      <c r="S53" s="98"/>
      <c r="T53" s="98"/>
      <c r="U53" s="98"/>
      <c r="V53" s="324">
        <v>0</v>
      </c>
      <c r="W53" s="98"/>
    </row>
    <row r="54" spans="1:23" ht="18" customHeight="1" x14ac:dyDescent="0.3">
      <c r="A54" s="98"/>
      <c r="B54" s="394" t="s">
        <v>64</v>
      </c>
      <c r="C54" s="384"/>
      <c r="D54" s="384"/>
      <c r="E54" s="384"/>
      <c r="F54" s="384"/>
      <c r="G54" s="384"/>
      <c r="H54" s="384"/>
      <c r="I54" s="384"/>
      <c r="J54" s="384"/>
      <c r="K54" s="384"/>
      <c r="L54" s="384"/>
      <c r="M54" s="384"/>
      <c r="N54" s="384"/>
      <c r="O54" s="384"/>
      <c r="P54" s="384"/>
      <c r="Q54" s="385"/>
      <c r="R54" s="108">
        <f>SUM(R51:R53)</f>
        <v>0</v>
      </c>
      <c r="S54" s="98"/>
      <c r="T54" s="98"/>
      <c r="U54" s="98"/>
      <c r="V54" s="114">
        <f>SUM(V51:V53)</f>
        <v>0</v>
      </c>
      <c r="W54" s="98"/>
    </row>
    <row r="55" spans="1:23" ht="15.75" customHeight="1" x14ac:dyDescent="0.3">
      <c r="A55" s="98"/>
      <c r="B55" s="413" t="s">
        <v>72</v>
      </c>
      <c r="C55" s="414"/>
      <c r="D55" s="414"/>
      <c r="E55" s="414"/>
      <c r="F55" s="414"/>
      <c r="G55" s="414"/>
      <c r="H55" s="414"/>
      <c r="I55" s="414"/>
      <c r="J55" s="414"/>
      <c r="K55" s="414"/>
      <c r="L55" s="414"/>
      <c r="M55" s="414"/>
      <c r="N55" s="414"/>
      <c r="O55" s="414"/>
      <c r="P55" s="414"/>
      <c r="Q55" s="414"/>
      <c r="R55" s="412"/>
      <c r="S55" s="98"/>
      <c r="T55" s="98"/>
      <c r="U55" s="98"/>
      <c r="V55" s="98"/>
      <c r="W55" s="98"/>
    </row>
    <row r="56" spans="1:23" s="13" customFormat="1" ht="33.75" customHeight="1" x14ac:dyDescent="0.3">
      <c r="A56" s="98"/>
      <c r="B56" s="420" t="s">
        <v>267</v>
      </c>
      <c r="C56" s="420"/>
      <c r="D56" s="420" t="s">
        <v>265</v>
      </c>
      <c r="E56" s="420"/>
      <c r="F56" s="421" t="s">
        <v>266</v>
      </c>
      <c r="G56" s="422"/>
      <c r="H56" s="422"/>
      <c r="I56" s="422"/>
      <c r="J56" s="422"/>
      <c r="K56" s="422"/>
      <c r="L56" s="422"/>
      <c r="M56" s="423"/>
      <c r="N56" s="157" t="s">
        <v>63</v>
      </c>
      <c r="O56" s="124"/>
      <c r="P56" s="157" t="s">
        <v>142</v>
      </c>
      <c r="Q56" s="157" t="s">
        <v>59</v>
      </c>
      <c r="R56" s="158" t="s">
        <v>55</v>
      </c>
      <c r="S56" s="98"/>
      <c r="T56" s="98"/>
      <c r="U56" s="98"/>
      <c r="V56" s="98"/>
      <c r="W56" s="98"/>
    </row>
    <row r="57" spans="1:23" s="13" customFormat="1" ht="33.75" customHeight="1" x14ac:dyDescent="0.3">
      <c r="A57" s="98"/>
      <c r="B57" s="419"/>
      <c r="C57" s="419"/>
      <c r="D57" s="419"/>
      <c r="E57" s="419"/>
      <c r="F57" s="419"/>
      <c r="G57" s="419"/>
      <c r="H57" s="419"/>
      <c r="I57" s="419"/>
      <c r="J57" s="419"/>
      <c r="K57" s="419"/>
      <c r="L57" s="419"/>
      <c r="M57" s="419"/>
      <c r="N57" s="321"/>
      <c r="O57" s="241"/>
      <c r="P57" s="322"/>
      <c r="Q57" s="159"/>
      <c r="R57" s="122">
        <f>ROUND(N57*P57,0)</f>
        <v>0</v>
      </c>
      <c r="S57" s="98"/>
      <c r="T57" s="156">
        <f>IF(B57="Yes",R57,0)</f>
        <v>0</v>
      </c>
      <c r="U57" s="98"/>
      <c r="V57" s="98"/>
      <c r="W57" s="98"/>
    </row>
    <row r="58" spans="1:23" s="13" customFormat="1" ht="33.75" customHeight="1" x14ac:dyDescent="0.3">
      <c r="A58" s="98"/>
      <c r="B58" s="419"/>
      <c r="C58" s="419"/>
      <c r="D58" s="419"/>
      <c r="E58" s="419"/>
      <c r="F58" s="419"/>
      <c r="G58" s="419"/>
      <c r="H58" s="419"/>
      <c r="I58" s="419"/>
      <c r="J58" s="419"/>
      <c r="K58" s="419"/>
      <c r="L58" s="419"/>
      <c r="M58" s="419"/>
      <c r="N58" s="321"/>
      <c r="O58" s="241"/>
      <c r="P58" s="323"/>
      <c r="Q58" s="159"/>
      <c r="R58" s="122">
        <f>ROUND(N58*P58,0)</f>
        <v>0</v>
      </c>
      <c r="S58" s="98"/>
      <c r="T58" s="156">
        <f t="shared" ref="T58:T59" si="14">IF(B58="Yes",R58,0)</f>
        <v>0</v>
      </c>
      <c r="U58" s="98"/>
      <c r="V58" s="98"/>
      <c r="W58" s="98"/>
    </row>
    <row r="59" spans="1:23" s="13" customFormat="1" ht="33.75" customHeight="1" x14ac:dyDescent="0.3">
      <c r="A59" s="98"/>
      <c r="B59" s="419"/>
      <c r="C59" s="419"/>
      <c r="D59" s="419"/>
      <c r="E59" s="419"/>
      <c r="F59" s="419"/>
      <c r="G59" s="419"/>
      <c r="H59" s="419"/>
      <c r="I59" s="419"/>
      <c r="J59" s="419"/>
      <c r="K59" s="419"/>
      <c r="L59" s="419"/>
      <c r="M59" s="419"/>
      <c r="N59" s="321"/>
      <c r="O59" s="241"/>
      <c r="P59" s="322"/>
      <c r="Q59" s="159"/>
      <c r="R59" s="122">
        <f>ROUND(N59*P59,0)</f>
        <v>0</v>
      </c>
      <c r="S59" s="98"/>
      <c r="T59" s="156">
        <f t="shared" si="14"/>
        <v>0</v>
      </c>
      <c r="U59" s="98"/>
      <c r="V59" s="98"/>
      <c r="W59" s="98"/>
    </row>
    <row r="60" spans="1:23" ht="18" customHeight="1" x14ac:dyDescent="0.3">
      <c r="A60" s="98"/>
      <c r="B60" s="394" t="s">
        <v>66</v>
      </c>
      <c r="C60" s="384"/>
      <c r="D60" s="384"/>
      <c r="E60" s="384"/>
      <c r="F60" s="384"/>
      <c r="G60" s="384"/>
      <c r="H60" s="384"/>
      <c r="I60" s="384"/>
      <c r="J60" s="384"/>
      <c r="K60" s="384"/>
      <c r="L60" s="384"/>
      <c r="M60" s="384"/>
      <c r="N60" s="384"/>
      <c r="O60" s="384"/>
      <c r="P60" s="385"/>
      <c r="Q60" s="116"/>
      <c r="R60" s="108">
        <f>SUM(R57:R59)</f>
        <v>0</v>
      </c>
      <c r="S60" s="98"/>
      <c r="T60" s="135">
        <f>SUM(T57:T59)</f>
        <v>0</v>
      </c>
      <c r="U60" s="98"/>
      <c r="V60" s="98"/>
      <c r="W60" s="98"/>
    </row>
    <row r="61" spans="1:23" ht="15.75" customHeight="1" x14ac:dyDescent="0.3">
      <c r="A61" s="98"/>
      <c r="B61" s="413" t="s">
        <v>73</v>
      </c>
      <c r="C61" s="414"/>
      <c r="D61" s="414"/>
      <c r="E61" s="414"/>
      <c r="F61" s="414"/>
      <c r="G61" s="414"/>
      <c r="H61" s="414"/>
      <c r="I61" s="414"/>
      <c r="J61" s="414"/>
      <c r="K61" s="414"/>
      <c r="L61" s="414"/>
      <c r="M61" s="414"/>
      <c r="N61" s="414"/>
      <c r="O61" s="414"/>
      <c r="P61" s="414"/>
      <c r="Q61" s="414"/>
      <c r="R61" s="412"/>
      <c r="S61" s="98"/>
      <c r="T61" s="98"/>
      <c r="U61" s="98"/>
      <c r="V61" s="181"/>
      <c r="W61" s="98"/>
    </row>
    <row r="62" spans="1:23" ht="27.75" customHeight="1" x14ac:dyDescent="0.3">
      <c r="A62" s="98"/>
      <c r="B62" s="415" t="s">
        <v>82</v>
      </c>
      <c r="C62" s="415"/>
      <c r="D62" s="416" t="s">
        <v>65</v>
      </c>
      <c r="E62" s="417"/>
      <c r="F62" s="417"/>
      <c r="G62" s="417"/>
      <c r="H62" s="417"/>
      <c r="I62" s="417"/>
      <c r="J62" s="417"/>
      <c r="K62" s="417"/>
      <c r="L62" s="417"/>
      <c r="M62" s="417"/>
      <c r="N62" s="417"/>
      <c r="O62" s="417"/>
      <c r="P62" s="417"/>
      <c r="Q62" s="418"/>
      <c r="R62" s="173" t="s">
        <v>50</v>
      </c>
      <c r="S62" s="98"/>
      <c r="T62" s="98"/>
      <c r="U62" s="98"/>
      <c r="V62" s="163" t="s">
        <v>279</v>
      </c>
      <c r="W62" s="98"/>
    </row>
    <row r="63" spans="1:23" ht="39.950000000000003" customHeight="1" x14ac:dyDescent="0.3">
      <c r="A63" s="98"/>
      <c r="B63" s="409"/>
      <c r="C63" s="410"/>
      <c r="D63" s="409"/>
      <c r="E63" s="411"/>
      <c r="F63" s="411"/>
      <c r="G63" s="411"/>
      <c r="H63" s="411"/>
      <c r="I63" s="411"/>
      <c r="J63" s="411"/>
      <c r="K63" s="411"/>
      <c r="L63" s="411"/>
      <c r="M63" s="411"/>
      <c r="N63" s="411"/>
      <c r="O63" s="411"/>
      <c r="P63" s="411"/>
      <c r="Q63" s="410"/>
      <c r="R63" s="123"/>
      <c r="S63" s="98"/>
      <c r="T63" s="98"/>
      <c r="U63" s="98"/>
      <c r="V63" s="324"/>
      <c r="W63" s="98"/>
    </row>
    <row r="64" spans="1:23" ht="39.950000000000003" customHeight="1" x14ac:dyDescent="0.3">
      <c r="A64" s="98"/>
      <c r="B64" s="409"/>
      <c r="C64" s="410"/>
      <c r="D64" s="409"/>
      <c r="E64" s="411"/>
      <c r="F64" s="411"/>
      <c r="G64" s="411"/>
      <c r="H64" s="411"/>
      <c r="I64" s="411"/>
      <c r="J64" s="411"/>
      <c r="K64" s="411"/>
      <c r="L64" s="411"/>
      <c r="M64" s="411"/>
      <c r="N64" s="411"/>
      <c r="O64" s="411"/>
      <c r="P64" s="411"/>
      <c r="Q64" s="410"/>
      <c r="R64" s="123"/>
      <c r="S64" s="98"/>
      <c r="T64" s="98"/>
      <c r="U64" s="98"/>
      <c r="V64" s="324">
        <v>0</v>
      </c>
      <c r="W64" s="98"/>
    </row>
    <row r="65" spans="1:23" ht="39.950000000000003" customHeight="1" x14ac:dyDescent="0.3">
      <c r="A65" s="98"/>
      <c r="B65" s="409"/>
      <c r="C65" s="410"/>
      <c r="D65" s="409"/>
      <c r="E65" s="411"/>
      <c r="F65" s="411"/>
      <c r="G65" s="411"/>
      <c r="H65" s="411"/>
      <c r="I65" s="411"/>
      <c r="J65" s="411"/>
      <c r="K65" s="411"/>
      <c r="L65" s="411"/>
      <c r="M65" s="411"/>
      <c r="N65" s="411"/>
      <c r="O65" s="411"/>
      <c r="P65" s="411"/>
      <c r="Q65" s="410"/>
      <c r="R65" s="123"/>
      <c r="S65" s="98"/>
      <c r="T65" s="98"/>
      <c r="U65" s="98"/>
      <c r="V65" s="324">
        <v>0</v>
      </c>
      <c r="W65" s="98"/>
    </row>
    <row r="66" spans="1:23" ht="19.350000000000001" customHeight="1" x14ac:dyDescent="0.3">
      <c r="A66" s="98"/>
      <c r="B66" s="394" t="s">
        <v>83</v>
      </c>
      <c r="C66" s="384"/>
      <c r="D66" s="384"/>
      <c r="E66" s="384"/>
      <c r="F66" s="384"/>
      <c r="G66" s="384"/>
      <c r="H66" s="384"/>
      <c r="I66" s="384"/>
      <c r="J66" s="384"/>
      <c r="K66" s="384"/>
      <c r="L66" s="384"/>
      <c r="M66" s="384"/>
      <c r="N66" s="384"/>
      <c r="O66" s="384"/>
      <c r="P66" s="384"/>
      <c r="Q66" s="385"/>
      <c r="R66" s="108">
        <f>SUM(R63:R65)</f>
        <v>0</v>
      </c>
      <c r="S66" s="98"/>
      <c r="T66" s="98"/>
      <c r="U66" s="98"/>
      <c r="V66" s="114">
        <f>SUM(V63:V65)</f>
        <v>0</v>
      </c>
      <c r="W66" s="98"/>
    </row>
    <row r="67" spans="1:23" ht="15.75" customHeight="1" x14ac:dyDescent="0.3">
      <c r="A67" s="98"/>
      <c r="B67" s="386" t="s">
        <v>74</v>
      </c>
      <c r="C67" s="387"/>
      <c r="D67" s="387"/>
      <c r="E67" s="387"/>
      <c r="F67" s="387"/>
      <c r="G67" s="387"/>
      <c r="H67" s="387"/>
      <c r="I67" s="387"/>
      <c r="J67" s="387"/>
      <c r="K67" s="387"/>
      <c r="L67" s="387"/>
      <c r="M67" s="387"/>
      <c r="N67" s="387"/>
      <c r="O67" s="387"/>
      <c r="P67" s="387"/>
      <c r="Q67" s="387"/>
      <c r="R67" s="412"/>
      <c r="S67" s="98"/>
      <c r="T67" s="98"/>
      <c r="U67" s="98"/>
      <c r="V67" s="98"/>
      <c r="W67" s="98"/>
    </row>
    <row r="68" spans="1:23" ht="15.75" customHeight="1" x14ac:dyDescent="0.3">
      <c r="A68" s="98"/>
      <c r="B68" s="525"/>
      <c r="C68" s="526"/>
      <c r="D68" s="526"/>
      <c r="E68" s="526"/>
      <c r="F68" s="526"/>
      <c r="G68" s="526"/>
      <c r="H68" s="526"/>
      <c r="I68" s="407" t="s">
        <v>138</v>
      </c>
      <c r="J68" s="407"/>
      <c r="K68" s="407"/>
      <c r="L68" s="407"/>
      <c r="M68" s="407"/>
      <c r="N68" s="527"/>
      <c r="O68" s="527"/>
      <c r="P68" s="527"/>
      <c r="Q68" s="125"/>
      <c r="R68" s="126"/>
      <c r="S68" s="98"/>
      <c r="T68" s="98"/>
      <c r="U68" s="98"/>
      <c r="V68" s="98"/>
      <c r="W68" s="98"/>
    </row>
    <row r="69" spans="1:23" ht="15.75" hidden="1" customHeight="1" x14ac:dyDescent="0.3">
      <c r="A69" s="98"/>
      <c r="B69" s="522"/>
      <c r="C69" s="403"/>
      <c r="D69" s="403"/>
      <c r="E69" s="403"/>
      <c r="F69" s="403"/>
      <c r="G69" s="403"/>
      <c r="H69" s="403"/>
      <c r="I69" s="407" t="s">
        <v>137</v>
      </c>
      <c r="J69" s="407"/>
      <c r="K69" s="407"/>
      <c r="L69" s="407"/>
      <c r="M69" s="407"/>
      <c r="N69" s="408">
        <f>R66+R60+R54+R48+R41+R35+R30+R25+R15</f>
        <v>0</v>
      </c>
      <c r="O69" s="408"/>
      <c r="P69" s="408"/>
      <c r="Q69" s="127"/>
      <c r="R69" s="128"/>
      <c r="S69" s="98"/>
      <c r="T69" s="98"/>
      <c r="U69" s="98"/>
      <c r="V69" s="98"/>
      <c r="W69" s="98"/>
    </row>
    <row r="70" spans="1:23" ht="15.75" hidden="1" customHeight="1" x14ac:dyDescent="0.3">
      <c r="A70" s="98"/>
      <c r="B70" s="522" t="s">
        <v>139</v>
      </c>
      <c r="C70" s="403"/>
      <c r="D70" s="403"/>
      <c r="E70" s="403"/>
      <c r="F70" s="403"/>
      <c r="G70" s="403"/>
      <c r="H70" s="403"/>
      <c r="I70" s="177"/>
      <c r="J70" s="177"/>
      <c r="K70" s="177"/>
      <c r="L70" s="177"/>
      <c r="M70" s="177"/>
      <c r="N70" s="523">
        <f>(N68+1)*N69</f>
        <v>0</v>
      </c>
      <c r="O70" s="408"/>
      <c r="P70" s="408"/>
      <c r="Q70" s="127"/>
      <c r="R70" s="128"/>
      <c r="S70" s="98"/>
      <c r="T70" s="98"/>
      <c r="U70" s="98"/>
      <c r="V70" s="98"/>
      <c r="W70" s="98"/>
    </row>
    <row r="71" spans="1:23" ht="15.75" customHeight="1" x14ac:dyDescent="0.3">
      <c r="A71" s="98"/>
      <c r="B71" s="522"/>
      <c r="C71" s="403"/>
      <c r="D71" s="403"/>
      <c r="E71" s="403"/>
      <c r="F71" s="403"/>
      <c r="G71" s="403"/>
      <c r="H71" s="403"/>
      <c r="I71" s="407" t="s">
        <v>136</v>
      </c>
      <c r="J71" s="407"/>
      <c r="K71" s="407"/>
      <c r="L71" s="407"/>
      <c r="M71" s="407"/>
      <c r="N71" s="408">
        <f>'Indirect Cost Calculator'!D13</f>
        <v>0</v>
      </c>
      <c r="O71" s="408"/>
      <c r="P71" s="408"/>
      <c r="Q71" s="127"/>
      <c r="R71" s="129"/>
      <c r="S71" s="98"/>
      <c r="T71" s="98"/>
      <c r="U71" s="98"/>
      <c r="V71" s="98"/>
      <c r="W71" s="98"/>
    </row>
    <row r="72" spans="1:23" ht="16.5" customHeight="1" x14ac:dyDescent="0.3">
      <c r="A72" s="98"/>
      <c r="B72" s="176"/>
      <c r="C72" s="403"/>
      <c r="D72" s="403"/>
      <c r="E72" s="403"/>
      <c r="F72" s="403"/>
      <c r="G72" s="403"/>
      <c r="H72" s="403"/>
      <c r="I72" s="403"/>
      <c r="J72" s="403"/>
      <c r="K72" s="403"/>
      <c r="L72" s="403"/>
      <c r="M72" s="403"/>
      <c r="N72" s="403"/>
      <c r="O72" s="403"/>
      <c r="P72" s="403"/>
      <c r="Q72" s="524"/>
      <c r="R72" s="173" t="s">
        <v>55</v>
      </c>
      <c r="S72" s="98"/>
      <c r="T72" s="98"/>
      <c r="U72" s="98"/>
      <c r="V72" s="98"/>
      <c r="W72" s="98"/>
    </row>
    <row r="73" spans="1:23" x14ac:dyDescent="0.3">
      <c r="A73" s="98"/>
      <c r="B73" s="130"/>
      <c r="C73" s="519"/>
      <c r="D73" s="519"/>
      <c r="E73" s="519"/>
      <c r="F73" s="175"/>
      <c r="G73" s="175"/>
      <c r="H73" s="175"/>
      <c r="I73" s="520" t="s">
        <v>420</v>
      </c>
      <c r="J73" s="520"/>
      <c r="K73" s="520"/>
      <c r="L73" s="520"/>
      <c r="M73" s="520"/>
      <c r="N73" s="520"/>
      <c r="O73" s="520"/>
      <c r="P73" s="520"/>
      <c r="Q73" s="521"/>
      <c r="R73" s="131"/>
      <c r="S73" s="98"/>
      <c r="T73" s="98"/>
      <c r="U73" s="98"/>
      <c r="V73" s="98"/>
      <c r="W73" s="98"/>
    </row>
    <row r="74" spans="1:23" ht="15.75" customHeight="1" x14ac:dyDescent="0.3">
      <c r="A74" s="98"/>
      <c r="B74" s="386" t="s">
        <v>75</v>
      </c>
      <c r="C74" s="387"/>
      <c r="D74" s="387"/>
      <c r="E74" s="387"/>
      <c r="F74" s="387"/>
      <c r="G74" s="387"/>
      <c r="H74" s="387"/>
      <c r="I74" s="387"/>
      <c r="J74" s="387"/>
      <c r="K74" s="387"/>
      <c r="L74" s="387"/>
      <c r="M74" s="387"/>
      <c r="N74" s="387"/>
      <c r="O74" s="387"/>
      <c r="P74" s="387"/>
      <c r="Q74" s="387"/>
      <c r="R74" s="170"/>
      <c r="S74" s="98"/>
      <c r="T74" s="98"/>
      <c r="U74" s="98"/>
      <c r="V74" s="326"/>
      <c r="W74" s="98"/>
    </row>
    <row r="75" spans="1:23" ht="15.6" customHeight="1" x14ac:dyDescent="0.3">
      <c r="A75" s="98"/>
      <c r="B75" s="388" t="s">
        <v>84</v>
      </c>
      <c r="C75" s="389"/>
      <c r="D75" s="389"/>
      <c r="E75" s="389"/>
      <c r="F75" s="389"/>
      <c r="G75" s="389"/>
      <c r="H75" s="389"/>
      <c r="I75" s="389"/>
      <c r="J75" s="389"/>
      <c r="K75" s="389"/>
      <c r="L75" s="389"/>
      <c r="M75" s="389"/>
      <c r="N75" s="389"/>
      <c r="O75" s="389"/>
      <c r="P75" s="389"/>
      <c r="Q75" s="390"/>
      <c r="R75" s="172" t="s">
        <v>55</v>
      </c>
      <c r="S75" s="98"/>
      <c r="T75" s="98"/>
      <c r="U75" s="98"/>
      <c r="V75" s="163" t="s">
        <v>422</v>
      </c>
      <c r="W75" s="98"/>
    </row>
    <row r="76" spans="1:23" ht="30" customHeight="1" x14ac:dyDescent="0.3">
      <c r="A76" s="98"/>
      <c r="B76" s="391"/>
      <c r="C76" s="392"/>
      <c r="D76" s="392"/>
      <c r="E76" s="392"/>
      <c r="F76" s="392"/>
      <c r="G76" s="392"/>
      <c r="H76" s="392"/>
      <c r="I76" s="392"/>
      <c r="J76" s="392"/>
      <c r="K76" s="392"/>
      <c r="L76" s="392"/>
      <c r="M76" s="392"/>
      <c r="N76" s="392"/>
      <c r="O76" s="392"/>
      <c r="P76" s="392"/>
      <c r="Q76" s="393"/>
      <c r="R76" s="133"/>
      <c r="S76" s="98"/>
      <c r="T76" s="98"/>
      <c r="U76" s="98"/>
      <c r="V76" s="324"/>
      <c r="W76" s="98"/>
    </row>
    <row r="77" spans="1:23" ht="18.600000000000001" customHeight="1" x14ac:dyDescent="0.3">
      <c r="A77" s="98"/>
      <c r="B77" s="394" t="s">
        <v>85</v>
      </c>
      <c r="C77" s="384"/>
      <c r="D77" s="384"/>
      <c r="E77" s="384"/>
      <c r="F77" s="384"/>
      <c r="G77" s="384"/>
      <c r="H77" s="384"/>
      <c r="I77" s="384"/>
      <c r="J77" s="384"/>
      <c r="K77" s="384"/>
      <c r="L77" s="384"/>
      <c r="M77" s="384"/>
      <c r="N77" s="384"/>
      <c r="O77" s="384"/>
      <c r="P77" s="384"/>
      <c r="Q77" s="385"/>
      <c r="R77" s="132">
        <f>SUM(R76:R76)</f>
        <v>0</v>
      </c>
      <c r="S77" s="98"/>
      <c r="T77" s="98"/>
      <c r="U77" s="98"/>
      <c r="V77" s="114">
        <f>SUM(V74:V76)</f>
        <v>0</v>
      </c>
      <c r="W77" s="98"/>
    </row>
    <row r="78" spans="1:23" ht="34.5" customHeight="1" x14ac:dyDescent="0.3">
      <c r="A78" s="98"/>
      <c r="B78" s="380" t="s">
        <v>67</v>
      </c>
      <c r="C78" s="381"/>
      <c r="D78" s="381"/>
      <c r="E78" s="381"/>
      <c r="F78" s="381"/>
      <c r="G78" s="381"/>
      <c r="H78" s="381"/>
      <c r="I78" s="381"/>
      <c r="J78" s="381"/>
      <c r="K78" s="381"/>
      <c r="L78" s="381"/>
      <c r="M78" s="381"/>
      <c r="N78" s="381"/>
      <c r="O78" s="381"/>
      <c r="P78" s="381"/>
      <c r="Q78" s="382"/>
      <c r="R78" s="134">
        <f>SUM(R77+R73+R66+R60+R54+R48+R41+R35+R30+R25+R15)</f>
        <v>0</v>
      </c>
      <c r="S78" s="98"/>
      <c r="T78" s="76"/>
      <c r="U78" s="167" t="s">
        <v>278</v>
      </c>
      <c r="V78" s="168">
        <f>V77+V66+V54+V48+V35+V25</f>
        <v>0</v>
      </c>
      <c r="W78" s="98"/>
    </row>
    <row r="79" spans="1:23" ht="34.5" customHeight="1" x14ac:dyDescent="0.3">
      <c r="A79" s="98"/>
      <c r="B79" s="98"/>
      <c r="C79" s="98"/>
      <c r="D79" s="98"/>
      <c r="E79" s="98"/>
      <c r="F79" s="98"/>
      <c r="G79" s="98"/>
      <c r="H79" s="98"/>
      <c r="I79" s="98"/>
      <c r="J79" s="98"/>
      <c r="K79" s="98"/>
      <c r="L79" s="98"/>
      <c r="M79" s="98"/>
      <c r="N79" s="98"/>
      <c r="O79" s="98"/>
      <c r="P79" s="98"/>
      <c r="Q79" s="98"/>
      <c r="R79" s="98"/>
      <c r="S79" s="98"/>
      <c r="T79" s="76" t="s">
        <v>141</v>
      </c>
      <c r="U79" s="98"/>
      <c r="V79" s="98"/>
      <c r="W79" s="98"/>
    </row>
    <row r="80" spans="1:23" x14ac:dyDescent="0.3">
      <c r="A80" s="98"/>
      <c r="B80" s="98"/>
      <c r="C80" s="98"/>
      <c r="D80" s="98"/>
      <c r="E80" s="98"/>
      <c r="F80" s="98"/>
      <c r="G80" s="98"/>
      <c r="H80" s="98"/>
      <c r="I80" s="98"/>
      <c r="J80" s="98"/>
      <c r="K80" s="98"/>
      <c r="L80" s="98"/>
      <c r="M80" s="98"/>
      <c r="N80" s="98"/>
      <c r="O80" s="98"/>
      <c r="P80" s="98"/>
      <c r="Q80" s="98"/>
      <c r="R80" s="98"/>
      <c r="S80" s="98"/>
      <c r="T80" s="98"/>
      <c r="U80" s="98"/>
      <c r="V80" s="98"/>
      <c r="W80" s="98"/>
    </row>
  </sheetData>
  <sheetProtection algorithmName="SHA-512" hashValue="OoswOtEN1N49kbmSh265y0taeEOBCCtZMUMQ8KPsHhT8JJvYQTDxaZf0K2dpDtSwidGEdfdyJuPbsQ76Zfdppw==" saltValue="7V4K8n7j4P9nVJX5RGR4+w==" spinCount="100000" sheet="1" formatCells="0" formatRows="0" insertRows="0" deleteRows="0" selectLockedCells="1"/>
  <mergeCells count="136">
    <mergeCell ref="B2:R2"/>
    <mergeCell ref="B3:R3"/>
    <mergeCell ref="B4:R4"/>
    <mergeCell ref="B6:C6"/>
    <mergeCell ref="B8:C8"/>
    <mergeCell ref="B10:R10"/>
    <mergeCell ref="B14:C14"/>
    <mergeCell ref="D14:G14"/>
    <mergeCell ref="B15:P15"/>
    <mergeCell ref="B16:R16"/>
    <mergeCell ref="U16:V16"/>
    <mergeCell ref="B17:C17"/>
    <mergeCell ref="D17:G17"/>
    <mergeCell ref="B11:C11"/>
    <mergeCell ref="D11:G11"/>
    <mergeCell ref="B12:C12"/>
    <mergeCell ref="D12:G12"/>
    <mergeCell ref="B13:C13"/>
    <mergeCell ref="D13:G13"/>
    <mergeCell ref="B21:C21"/>
    <mergeCell ref="D21:G21"/>
    <mergeCell ref="B22:C22"/>
    <mergeCell ref="D22:G22"/>
    <mergeCell ref="B23:C23"/>
    <mergeCell ref="D23:G23"/>
    <mergeCell ref="B18:C18"/>
    <mergeCell ref="D18:G18"/>
    <mergeCell ref="B19:C19"/>
    <mergeCell ref="D19:G19"/>
    <mergeCell ref="B20:C20"/>
    <mergeCell ref="D20:G20"/>
    <mergeCell ref="B28:C28"/>
    <mergeCell ref="D28:G28"/>
    <mergeCell ref="H28:K28"/>
    <mergeCell ref="B29:C29"/>
    <mergeCell ref="D29:G29"/>
    <mergeCell ref="H29:K29"/>
    <mergeCell ref="B24:C24"/>
    <mergeCell ref="D24:G24"/>
    <mergeCell ref="B25:P25"/>
    <mergeCell ref="B26:R26"/>
    <mergeCell ref="B27:C27"/>
    <mergeCell ref="D27:G27"/>
    <mergeCell ref="H27:K27"/>
    <mergeCell ref="B34:C34"/>
    <mergeCell ref="D34:P34"/>
    <mergeCell ref="B35:Q35"/>
    <mergeCell ref="B36:R36"/>
    <mergeCell ref="B37:C37"/>
    <mergeCell ref="D37:Q37"/>
    <mergeCell ref="B30:P30"/>
    <mergeCell ref="B31:R31"/>
    <mergeCell ref="B32:C32"/>
    <mergeCell ref="D32:P32"/>
    <mergeCell ref="B33:C33"/>
    <mergeCell ref="D33:P33"/>
    <mergeCell ref="B41:Q41"/>
    <mergeCell ref="B42:R42"/>
    <mergeCell ref="B43:C43"/>
    <mergeCell ref="D43:E43"/>
    <mergeCell ref="F43:M43"/>
    <mergeCell ref="B44:C44"/>
    <mergeCell ref="D44:E44"/>
    <mergeCell ref="F44:M44"/>
    <mergeCell ref="B38:C38"/>
    <mergeCell ref="D38:Q38"/>
    <mergeCell ref="B39:C39"/>
    <mergeCell ref="D39:Q39"/>
    <mergeCell ref="B40:C40"/>
    <mergeCell ref="D40:Q40"/>
    <mergeCell ref="B47:C47"/>
    <mergeCell ref="D47:E47"/>
    <mergeCell ref="F47:M47"/>
    <mergeCell ref="B48:Q48"/>
    <mergeCell ref="B49:R49"/>
    <mergeCell ref="B50:C50"/>
    <mergeCell ref="D50:Q50"/>
    <mergeCell ref="B45:C45"/>
    <mergeCell ref="D45:E45"/>
    <mergeCell ref="F45:M45"/>
    <mergeCell ref="B46:C46"/>
    <mergeCell ref="D46:E46"/>
    <mergeCell ref="F46:M46"/>
    <mergeCell ref="B54:Q54"/>
    <mergeCell ref="B55:R55"/>
    <mergeCell ref="B56:C56"/>
    <mergeCell ref="D56:E56"/>
    <mergeCell ref="F56:M56"/>
    <mergeCell ref="B57:C57"/>
    <mergeCell ref="D57:E57"/>
    <mergeCell ref="F57:M57"/>
    <mergeCell ref="B51:C51"/>
    <mergeCell ref="D51:Q51"/>
    <mergeCell ref="B52:C52"/>
    <mergeCell ref="D52:Q52"/>
    <mergeCell ref="B53:C53"/>
    <mergeCell ref="D53:Q53"/>
    <mergeCell ref="B60:P60"/>
    <mergeCell ref="B61:R61"/>
    <mergeCell ref="B62:C62"/>
    <mergeCell ref="D62:Q62"/>
    <mergeCell ref="B63:C63"/>
    <mergeCell ref="D63:Q63"/>
    <mergeCell ref="B58:C58"/>
    <mergeCell ref="D58:E58"/>
    <mergeCell ref="F58:M58"/>
    <mergeCell ref="B59:C59"/>
    <mergeCell ref="D59:E59"/>
    <mergeCell ref="F59:M59"/>
    <mergeCell ref="B68:H68"/>
    <mergeCell ref="I68:M68"/>
    <mergeCell ref="N68:P68"/>
    <mergeCell ref="B69:H69"/>
    <mergeCell ref="I69:M69"/>
    <mergeCell ref="N69:P69"/>
    <mergeCell ref="B64:C64"/>
    <mergeCell ref="D64:Q64"/>
    <mergeCell ref="B65:C65"/>
    <mergeCell ref="D65:Q65"/>
    <mergeCell ref="B66:Q66"/>
    <mergeCell ref="B67:R67"/>
    <mergeCell ref="B78:Q78"/>
    <mergeCell ref="C73:E73"/>
    <mergeCell ref="I73:Q73"/>
    <mergeCell ref="B74:Q74"/>
    <mergeCell ref="B75:Q75"/>
    <mergeCell ref="B76:Q76"/>
    <mergeCell ref="B77:Q77"/>
    <mergeCell ref="B70:H70"/>
    <mergeCell ref="N70:P70"/>
    <mergeCell ref="B71:H71"/>
    <mergeCell ref="I71:M71"/>
    <mergeCell ref="N71:P71"/>
    <mergeCell ref="C72:E72"/>
    <mergeCell ref="F72:L72"/>
    <mergeCell ref="M72:Q72"/>
  </mergeCells>
  <conditionalFormatting sqref="R73">
    <cfRule type="cellIs" dxfId="45" priority="2" operator="greaterThan">
      <formula>$N$71</formula>
    </cfRule>
  </conditionalFormatting>
  <pageMargins left="0.25" right="0.25" top="0.75" bottom="0.75" header="0.3" footer="0.3"/>
  <pageSetup scale="76" fitToHeight="5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110B05D4-1671-4C3F-9DD0-67A0E7695C5F}">
            <xm:f>Cover!$C$7</xm:f>
            <x14:dxf>
              <font>
                <color rgb="FFFF0000"/>
              </font>
            </x14:dxf>
          </x14:cfRule>
          <xm:sqref>R78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Budget!$Z$43:$Z$46</xm:f>
          </x14:formula1>
          <xm:sqref>B3:R3</xm:sqref>
        </x14:dataValidation>
        <x14:dataValidation type="list" allowBlank="1" showInputMessage="1" showErrorMessage="1" xr:uid="{00000000-0002-0000-0800-000001000000}">
          <x14:formula1>
            <xm:f>'DROP-DOWNS'!$L$2:$L$3</xm:f>
          </x14:formula1>
          <xm:sqref>B57:C59</xm:sqref>
        </x14:dataValidation>
        <x14:dataValidation type="list" allowBlank="1" showInputMessage="1" showErrorMessage="1" xr:uid="{00000000-0002-0000-0800-000002000000}">
          <x14:formula1>
            <xm:f>'DROP-DOWNS'!$J$2:$J$3</xm:f>
          </x14:formula1>
          <xm:sqref>B44:C47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DESE-231-53029</_dlc_DocId>
    <_dlc_DocIdUrl xmlns="733efe1c-5bbe-4968-87dc-d400e65c879f">
      <Url>https://sharepoint.doemass.org/ese/webteam/cps/_layouts/DocIdRedir.aspx?ID=DESE-231-53029</Url>
      <Description>DESE-231-53029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76E971-C1E2-42A8-8E01-E4C6988C4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3.xml><?xml version="1.0" encoding="utf-8"?>
<ds:datastoreItem xmlns:ds="http://schemas.openxmlformats.org/officeDocument/2006/customXml" ds:itemID="{A4EB99DE-017A-4CA8-BE1D-4C5A6D23C9C2}">
  <ds:schemaRefs>
    <ds:schemaRef ds:uri="733efe1c-5bbe-4968-87dc-d400e65c879f"/>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0a4e05da-b9bc-4326-ad73-01ef31b95567"/>
    <ds:schemaRef ds:uri="http://purl.org/dc/term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24</vt:i4>
      </vt:variant>
    </vt:vector>
  </HeadingPairs>
  <TitlesOfParts>
    <vt:vector size="49" baseType="lpstr">
      <vt:lpstr>Cover</vt:lpstr>
      <vt:lpstr>Class Plan</vt:lpstr>
      <vt:lpstr>Budget</vt:lpstr>
      <vt:lpstr> Sub Budget</vt:lpstr>
      <vt:lpstr> Sub Budget (2)</vt:lpstr>
      <vt:lpstr>Match Budget</vt:lpstr>
      <vt:lpstr>Summary</vt:lpstr>
      <vt:lpstr>Indirect Cost Calculator</vt:lpstr>
      <vt:lpstr>IET Sub Budget 2</vt:lpstr>
      <vt:lpstr>IET Summary</vt:lpstr>
      <vt:lpstr>IET II Class Plan</vt:lpstr>
      <vt:lpstr>IET II Budget</vt:lpstr>
      <vt:lpstr>IET II Sub Budget</vt:lpstr>
      <vt:lpstr>IET II Sub Budget 2</vt:lpstr>
      <vt:lpstr>IET II Summary</vt:lpstr>
      <vt:lpstr>GRANT SUMMARY</vt:lpstr>
      <vt:lpstr>State Grant - ISA crosswalk</vt:lpstr>
      <vt:lpstr>Federal Grant - ISA crosswalk</vt:lpstr>
      <vt:lpstr>Sub Indirect Cost Calculator</vt:lpstr>
      <vt:lpstr>Sub Indirect Cost Calculator 2</vt:lpstr>
      <vt:lpstr>IET IELCE Ind Cost Calc</vt:lpstr>
      <vt:lpstr>IET IELCE II Ind Cost Calc</vt:lpstr>
      <vt:lpstr>Sum Indirect Cost Calcu</vt:lpstr>
      <vt:lpstr>Match 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'Class Plan'!Print_Titles</vt:lpstr>
      <vt:lpstr>'GRANT SUMMARY'!Print_Titles</vt:lpstr>
      <vt:lpstr>'IET II Class Plan'!Print_Titles</vt:lpstr>
      <vt:lpstr>'IET II Summary'!Print_Titles</vt:lpstr>
      <vt:lpstr>'IET Summary'!Print_Titles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671 661 359 Integrated English Literacy and Civics Education and Integrated Education and Training Class Plan and Budget</dc:title>
  <dc:subject/>
  <dc:creator>DESE</dc:creator>
  <cp:keywords>class plan, budget workbook, match narrative, IET budget,</cp:keywords>
  <dc:description>IET IELCE Budget Workbook, Class plan, Budget, Sub budget, match, summary</dc:description>
  <cp:lastModifiedBy>Zou, Dong (EOE)</cp:lastModifiedBy>
  <cp:lastPrinted>2019-05-10T19:16:53Z</cp:lastPrinted>
  <dcterms:created xsi:type="dcterms:W3CDTF">2015-09-27T21:20:20Z</dcterms:created>
  <dcterms:modified xsi:type="dcterms:W3CDTF">2019-07-18T14:41:42Z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18 2019</vt:lpwstr>
  </property>
</Properties>
</file>