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7301\"/>
    </mc:Choice>
  </mc:AlternateContent>
  <xr:revisionPtr revIDLastSave="0" documentId="13_ncr:1_{33298A0B-3616-4E54-AC9D-14D36FBB242C}" xr6:coauthVersionLast="44" xr6:coauthVersionMax="45" xr10:uidLastSave="{00000000-0000-0000-0000-000000000000}"/>
  <bookViews>
    <workbookView xWindow="-120" yWindow="-120" windowWidth="29040" windowHeight="15840" activeTab="1" xr2:uid="{0FC49A9C-F0B2-4578-80D0-DED3F118FE63}"/>
  </bookViews>
  <sheets>
    <sheet name="Table 1B Post" sheetId="2" r:id="rId1"/>
    <sheet name="Table 1A Post" sheetId="1" r:id="rId2"/>
  </sheets>
  <definedNames>
    <definedName name="_xlnm._FilterDatabase" localSheetId="0" hidden="1">'Table 1B Post'!$A$2:$C$2</definedName>
    <definedName name="_xlnm.Print_Titles" localSheetId="0">'Table 1B Post'!$2:$2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2" l="1"/>
  <c r="C67" i="2"/>
  <c r="C66" i="2"/>
  <c r="C65" i="2"/>
  <c r="C64" i="2"/>
  <c r="C63" i="2"/>
  <c r="C62" i="2"/>
  <c r="C61" i="2"/>
  <c r="C69" i="2" s="1"/>
  <c r="C60" i="2"/>
  <c r="C59" i="2"/>
  <c r="C58" i="2"/>
  <c r="C57" i="2"/>
  <c r="C56" i="2"/>
  <c r="C55" i="2"/>
  <c r="C53" i="2"/>
  <c r="C52" i="2"/>
  <c r="C51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54" i="2" s="1"/>
  <c r="C27" i="2"/>
  <c r="C26" i="2"/>
  <c r="C25" i="2"/>
  <c r="C24" i="2"/>
  <c r="C12" i="2"/>
  <c r="C10" i="2"/>
  <c r="C4" i="2"/>
  <c r="C70" i="2" l="1"/>
</calcChain>
</file>

<file path=xl/sharedStrings.xml><?xml version="1.0" encoding="utf-8"?>
<sst xmlns="http://schemas.openxmlformats.org/spreadsheetml/2006/main" count="249" uniqueCount="155">
  <si>
    <t>YMCA of Greater Boston International Learning Center Woburn</t>
  </si>
  <si>
    <t>Wayne Yee</t>
  </si>
  <si>
    <t>YMCA of Greater Boston International Learning Center - Boston</t>
  </si>
  <si>
    <t>Suzanne Speciale</t>
  </si>
  <si>
    <t>Worcester Public Schools</t>
  </si>
  <si>
    <t>Mike Farma</t>
  </si>
  <si>
    <t>Worcester County Sheriff's Office</t>
  </si>
  <si>
    <t>Karen DeCoster</t>
  </si>
  <si>
    <t>Webster Public Schools</t>
  </si>
  <si>
    <t>Valley Opportunity Council</t>
  </si>
  <si>
    <t>Marie Narvaez</t>
  </si>
  <si>
    <t>University of Massachusetts - Dartmouth</t>
  </si>
  <si>
    <t>Paula Jurigian</t>
  </si>
  <si>
    <t>Training Resources of America, Inc. - Worcester</t>
  </si>
  <si>
    <t>Training Resources of America, Inc. - Springfield</t>
  </si>
  <si>
    <t>Training Resources of America, Inc. - Quincy</t>
  </si>
  <si>
    <t>Training Resources of America, Inc. - Brockton</t>
  </si>
  <si>
    <t>The Literacy Project</t>
  </si>
  <si>
    <t>Derek Kalchbrenner</t>
  </si>
  <si>
    <t>The Immigrant Learning Center</t>
  </si>
  <si>
    <t>Dana Varzan-Parker</t>
  </si>
  <si>
    <t>Suffolk County Sheriff's Dept.</t>
  </si>
  <si>
    <t>Springfield Technical Community College</t>
  </si>
  <si>
    <t>Southeastern Massachusetts SER-Jobs for Progress, Inc.</t>
  </si>
  <si>
    <t>Somerville Public Schools (SCALE)</t>
  </si>
  <si>
    <t>Rockland Regional Adult Learning Center</t>
  </si>
  <si>
    <t>Randolph Community Partnership, Inc.</t>
  </si>
  <si>
    <t>Michelle Perry</t>
  </si>
  <si>
    <t>Quinsigamond Community College</t>
  </si>
  <si>
    <t>Quincy Community Action Programs, Inc.</t>
  </si>
  <si>
    <t>Plymouth Public Library</t>
  </si>
  <si>
    <t>Pittsfield Public Schools</t>
  </si>
  <si>
    <t>Pathways Inc. Adult Education and Training</t>
  </si>
  <si>
    <t>Notre Dame Education Center - Lawrence</t>
  </si>
  <si>
    <t>Northern Essex Community College</t>
  </si>
  <si>
    <t>North Shore Community College</t>
  </si>
  <si>
    <t>North Shore Community Action Programs, Inc.</t>
  </si>
  <si>
    <t>New Bedford Public Schools</t>
  </si>
  <si>
    <t>Mujeres Unidas Avanzando</t>
  </si>
  <si>
    <t>Mount Wachusett Community College</t>
  </si>
  <si>
    <t>Middlesex Community College</t>
  </si>
  <si>
    <t>Methuen Public Schools</t>
  </si>
  <si>
    <t>Massasoit Community College</t>
  </si>
  <si>
    <t>Massachusetts Department Of Correction</t>
  </si>
  <si>
    <t>Massachusetts College of Liberal Arts</t>
  </si>
  <si>
    <t>Martha's Vineyard Public Schools</t>
  </si>
  <si>
    <t>Lowell Public Schools (Frederick Abisi Adult Education Ctr)</t>
  </si>
  <si>
    <t>Little Sisters of the Assumption d/b/a Project Hope</t>
  </si>
  <si>
    <t>Lawrence Public Schools Adult Learning Center</t>
  </si>
  <si>
    <t>Julie's Family Learning Program, Inc.</t>
  </si>
  <si>
    <t>Jewish Vocational Service, Inc.</t>
  </si>
  <si>
    <t>Jamaica Plain Community Centers</t>
  </si>
  <si>
    <t>Jackson Mann Community School &amp; Council, Inc.</t>
  </si>
  <si>
    <t>International Language Institute of Massachusetts</t>
  </si>
  <si>
    <t>International Institute of New England</t>
  </si>
  <si>
    <t>International Institute of Greater Lawrence</t>
  </si>
  <si>
    <t>Hudson Public Schools</t>
  </si>
  <si>
    <t>Holyoke Community College</t>
  </si>
  <si>
    <t>Hampshire Sheriff's Office</t>
  </si>
  <si>
    <t>Hampden County Sheriff Department</t>
  </si>
  <si>
    <t>Franklin County House of Correction</t>
  </si>
  <si>
    <t>Framingham Public Schools</t>
  </si>
  <si>
    <t>East Boston Harborside Community Center</t>
  </si>
  <si>
    <t>Community Action, Inc.</t>
  </si>
  <si>
    <t>College Bound Dorchester</t>
  </si>
  <si>
    <t>Clinton Public Schools</t>
  </si>
  <si>
    <t>Chelsea Public Schools</t>
  </si>
  <si>
    <t>Charlestown Community Center</t>
  </si>
  <si>
    <t>Center for New Americans</t>
  </si>
  <si>
    <t>CCAB, Inc. d/b/a Haitian Multi-Service Center</t>
  </si>
  <si>
    <t>CCAB, Inc. d/b/a Catholic Charities South</t>
  </si>
  <si>
    <t>CCAB, Inc d/b/a Laboure Center Adult Education Program</t>
  </si>
  <si>
    <t>Catholic Charities - El Centro</t>
  </si>
  <si>
    <t>Cape Cod Community College</t>
  </si>
  <si>
    <t>Cambridge Community Learning Center</t>
  </si>
  <si>
    <t>Bunker Hill Community College - Boston</t>
  </si>
  <si>
    <t xml:space="preserve">Bunker Hill Community College </t>
  </si>
  <si>
    <t>Brockton Public Schools</t>
  </si>
  <si>
    <t>Bristol County Sheriff's Office</t>
  </si>
  <si>
    <t>Bristol Community College -Fall River</t>
  </si>
  <si>
    <t>Bristol Community College -Attleboro</t>
  </si>
  <si>
    <t>Bristol Community College - Taunton Public Schools</t>
  </si>
  <si>
    <t>Boston Public Schools</t>
  </si>
  <si>
    <t>Boston Chinatown Neighborhood Center - Quincy</t>
  </si>
  <si>
    <t>Blue Hills Regional Technical School</t>
  </si>
  <si>
    <t>Berkshire County Sheriff's Office</t>
  </si>
  <si>
    <t>Berkshire Community College - South County</t>
  </si>
  <si>
    <t>Asian American Civic Association</t>
  </si>
  <si>
    <t>Ascentria Community Services</t>
  </si>
  <si>
    <t>Action For Boston Community Development</t>
  </si>
  <si>
    <t>FY21 Grant Total</t>
  </si>
  <si>
    <t>Outstation</t>
  </si>
  <si>
    <t>IELCE</t>
  </si>
  <si>
    <t>IELCE target</t>
  </si>
  <si>
    <t>IET</t>
  </si>
  <si>
    <t>IET target</t>
  </si>
  <si>
    <t>FY21 Base</t>
  </si>
  <si>
    <t>Cost per Seat</t>
  </si>
  <si>
    <t>ESOL</t>
  </si>
  <si>
    <t>ABE</t>
  </si>
  <si>
    <t>Agency</t>
  </si>
  <si>
    <t>Program Specialist</t>
  </si>
  <si>
    <t xml:space="preserve">State Grant Fund Codes </t>
  </si>
  <si>
    <t xml:space="preserve">Federal Fund Codes </t>
  </si>
  <si>
    <t xml:space="preserve">FY21 Adult and Community Learning Services Table 1A </t>
  </si>
  <si>
    <t>FY21 Adult and Community Learning Services Table 1B</t>
  </si>
  <si>
    <t>Fund Code</t>
  </si>
  <si>
    <t xml:space="preserve">Program_Name </t>
  </si>
  <si>
    <t>FY21 Total</t>
  </si>
  <si>
    <t>Literacy Volunteers of Massachusetts/Boston</t>
  </si>
  <si>
    <t>TOTALS</t>
  </si>
  <si>
    <t>Asian American Civic Association and Sumiao Hunan Kitchen</t>
  </si>
  <si>
    <t>Asian American Civic Association and Tufts Medical Ctr.</t>
  </si>
  <si>
    <t>JVS and Polkadog Bakery</t>
  </si>
  <si>
    <t>North Shore Community College and North Shore Medical Ctr.</t>
  </si>
  <si>
    <t>World Education, Hub Folding Box Company, and United Steel Workers (USW), Local 0916</t>
  </si>
  <si>
    <t>Bristol Community College</t>
  </si>
  <si>
    <t>Bunker Hill Community College</t>
  </si>
  <si>
    <t>Greenfield Community College</t>
  </si>
  <si>
    <t>Bay Path Regional Vocational-Tech HS</t>
  </si>
  <si>
    <t>Berkshire Community College</t>
  </si>
  <si>
    <t>Boston Public Schools  (Boston Adult Learning Center)</t>
  </si>
  <si>
    <t>Clinton Public Schools  (Clinton Adult Learning Center)</t>
  </si>
  <si>
    <t>Collaborative for Education Services (DYS)</t>
  </si>
  <si>
    <t xml:space="preserve">Foundation for Boston Centers for Youth &amp; Families </t>
  </si>
  <si>
    <t>Lawrence Public Schools  (Lawrence Adult Education)</t>
  </si>
  <si>
    <t>Lowell Public Schools  (Lowell Adult Education)</t>
  </si>
  <si>
    <t>Martha Vineyard Regional School District</t>
  </si>
  <si>
    <t>Massachusetts Department of Corrections</t>
  </si>
  <si>
    <t>Massasoit  Community College</t>
  </si>
  <si>
    <t>Mt. Wachusett Community College</t>
  </si>
  <si>
    <t>Nantucket Regional School District</t>
  </si>
  <si>
    <t>New Bedford Public Schools  (New Bedford ALCTR)</t>
  </si>
  <si>
    <t>Quincy College</t>
  </si>
  <si>
    <t>Roxbury Community College</t>
  </si>
  <si>
    <t>Somerville Public Schools  (SCALE)</t>
  </si>
  <si>
    <t>Springfield Public Schools  (OWL)</t>
  </si>
  <si>
    <t xml:space="preserve">Wellspring House </t>
  </si>
  <si>
    <t>Wakefield Public Schools/Galvin Middle School</t>
  </si>
  <si>
    <t>Worcester Public Schools  (Adult Learning Center)</t>
  </si>
  <si>
    <t>Sub Total</t>
  </si>
  <si>
    <t>Barnstable County Sheriff Office (ISAs)</t>
  </si>
  <si>
    <t>Boston Pre Release</t>
  </si>
  <si>
    <t>Berkshire County House of Corrections</t>
  </si>
  <si>
    <t>Bristol County Sheriff’s Office</t>
  </si>
  <si>
    <t>Dukes County Sheriff’s Dept.</t>
  </si>
  <si>
    <t>Essex County Sheriff’s Office</t>
  </si>
  <si>
    <t>Franklin County House of  Corrections</t>
  </si>
  <si>
    <t>Hampden County Sheriff’s Dept.</t>
  </si>
  <si>
    <t>Hampshire Sheriff’s Office</t>
  </si>
  <si>
    <t>Middlesex County House of Corrections</t>
  </si>
  <si>
    <t>Norfolk County Sheriff’s Dept.</t>
  </si>
  <si>
    <t>Plymouth County Sheriff’s Dept.</t>
  </si>
  <si>
    <t>Suffolk County Sheriff’s Dept.</t>
  </si>
  <si>
    <t>Worcester County Sheriff’s 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</si>
</sst>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2" fillId="0" borderId="1" xfId="0" applyNumberFormat="1" applyFont="1" applyBorder="1"/>
    <xf numFmtId="165" fontId="0" fillId="0" borderId="2" xfId="0" applyNumberFormat="1" applyBorder="1"/>
    <xf numFmtId="165" fontId="0" fillId="0" borderId="3" xfId="0" applyNumberFormat="1" applyBorder="1"/>
    <xf numFmtId="1" fontId="0" fillId="0" borderId="3" xfId="0" applyNumberFormat="1" applyBorder="1"/>
    <xf numFmtId="164" fontId="0" fillId="0" borderId="3" xfId="0" applyNumberFormat="1" applyBorder="1"/>
    <xf numFmtId="0" fontId="0" fillId="0" borderId="3" xfId="0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 applyAlignment="1">
      <alignment wrapText="1"/>
    </xf>
    <xf numFmtId="0" fontId="2" fillId="0" borderId="3" xfId="0" applyFont="1" applyBorder="1"/>
    <xf numFmtId="0" fontId="3" fillId="0" borderId="0" xfId="0" applyFont="1"/>
    <xf numFmtId="14" fontId="3" fillId="0" borderId="0" xfId="2" applyNumberFormat="1" applyFont="1"/>
    <xf numFmtId="14" fontId="0" fillId="0" borderId="0" xfId="0" applyNumberFormat="1"/>
    <xf numFmtId="0" fontId="2" fillId="0" borderId="3" xfId="0" applyFont="1" applyBorder="1" applyAlignment="1">
      <alignment horizontal="center" wrapText="1"/>
    </xf>
    <xf numFmtId="165" fontId="2" fillId="0" borderId="3" xfId="1" applyNumberFormat="1" applyFont="1" applyFill="1" applyBorder="1" applyAlignment="1">
      <alignment horizontal="right" wrapText="1"/>
    </xf>
    <xf numFmtId="0" fontId="0" fillId="0" borderId="3" xfId="0" applyBorder="1" applyAlignment="1">
      <alignment wrapText="1"/>
    </xf>
    <xf numFmtId="165" fontId="0" fillId="0" borderId="3" xfId="1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165" fontId="2" fillId="0" borderId="3" xfId="1" applyNumberFormat="1" applyFont="1" applyFill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165" fontId="3" fillId="0" borderId="3" xfId="1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/>
    <xf numFmtId="165" fontId="0" fillId="0" borderId="3" xfId="0" applyNumberForma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2" fillId="0" borderId="13" xfId="1" applyNumberFormat="1" applyFont="1" applyFill="1" applyBorder="1" applyAlignment="1">
      <alignment horizontal="right"/>
    </xf>
    <xf numFmtId="0" fontId="6" fillId="0" borderId="14" xfId="0" applyFont="1" applyBorder="1" applyAlignment="1">
      <alignment vertical="center"/>
    </xf>
    <xf numFmtId="165" fontId="6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165" fontId="7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65" fontId="6" fillId="0" borderId="19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5" fontId="7" fillId="0" borderId="20" xfId="0" applyNumberFormat="1" applyFont="1" applyBorder="1" applyAlignment="1">
      <alignment horizontal="right" vertical="center"/>
    </xf>
    <xf numFmtId="165" fontId="0" fillId="0" borderId="0" xfId="0" applyNumberFormat="1" applyAlignment="1">
      <alignment horizontal="righ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5E17BC78-168A-43DF-86F2-8DA3B57CED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F6595-D412-4ACF-AA34-13549878A702}">
  <sheetPr>
    <pageSetUpPr fitToPage="1"/>
  </sheetPr>
  <dimension ref="A1:C70"/>
  <sheetViews>
    <sheetView workbookViewId="0">
      <selection activeCell="F6" sqref="F6"/>
    </sheetView>
  </sheetViews>
  <sheetFormatPr defaultRowHeight="15" x14ac:dyDescent="0.25"/>
  <cols>
    <col min="1" max="1" width="9.42578125" bestFit="1" customWidth="1"/>
    <col min="2" max="2" width="59.42578125" bestFit="1" customWidth="1"/>
    <col min="3" max="3" width="9.85546875" style="44" bestFit="1" customWidth="1"/>
    <col min="6" max="6" width="34.85546875" bestFit="1" customWidth="1"/>
  </cols>
  <sheetData>
    <row r="1" spans="1:3" x14ac:dyDescent="0.25">
      <c r="A1" s="21">
        <v>43937</v>
      </c>
      <c r="B1" s="45" t="s">
        <v>105</v>
      </c>
      <c r="C1" s="45"/>
    </row>
    <row r="2" spans="1:3" ht="30" x14ac:dyDescent="0.25">
      <c r="A2" s="22" t="s">
        <v>106</v>
      </c>
      <c r="B2" s="22" t="s">
        <v>107</v>
      </c>
      <c r="C2" s="23" t="s">
        <v>108</v>
      </c>
    </row>
    <row r="3" spans="1:3" x14ac:dyDescent="0.25">
      <c r="A3" s="9">
        <v>287</v>
      </c>
      <c r="B3" s="24" t="s">
        <v>109</v>
      </c>
      <c r="C3" s="25">
        <v>455200</v>
      </c>
    </row>
    <row r="4" spans="1:3" x14ac:dyDescent="0.25">
      <c r="A4" s="9"/>
      <c r="B4" s="26" t="s">
        <v>110</v>
      </c>
      <c r="C4" s="27">
        <f>SUM(C3)</f>
        <v>455200</v>
      </c>
    </row>
    <row r="5" spans="1:3" x14ac:dyDescent="0.25">
      <c r="A5" s="9">
        <v>494</v>
      </c>
      <c r="B5" s="28" t="s">
        <v>111</v>
      </c>
      <c r="C5" s="29">
        <v>39021</v>
      </c>
    </row>
    <row r="6" spans="1:3" x14ac:dyDescent="0.25">
      <c r="A6" s="9">
        <v>494</v>
      </c>
      <c r="B6" s="9" t="s">
        <v>112</v>
      </c>
      <c r="C6" s="25">
        <v>68305</v>
      </c>
    </row>
    <row r="7" spans="1:3" x14ac:dyDescent="0.25">
      <c r="A7" s="9">
        <v>494</v>
      </c>
      <c r="B7" s="28" t="s">
        <v>113</v>
      </c>
      <c r="C7" s="30">
        <v>54286</v>
      </c>
    </row>
    <row r="8" spans="1:3" x14ac:dyDescent="0.25">
      <c r="A8" s="9">
        <v>494</v>
      </c>
      <c r="B8" s="9" t="s">
        <v>114</v>
      </c>
      <c r="C8" s="29">
        <v>94274</v>
      </c>
    </row>
    <row r="9" spans="1:3" ht="34.5" customHeight="1" x14ac:dyDescent="0.25">
      <c r="A9" s="31">
        <v>494</v>
      </c>
      <c r="B9" s="28" t="s">
        <v>115</v>
      </c>
      <c r="C9" s="30">
        <v>27389</v>
      </c>
    </row>
    <row r="10" spans="1:3" x14ac:dyDescent="0.25">
      <c r="A10" s="9"/>
      <c r="B10" s="26" t="s">
        <v>110</v>
      </c>
      <c r="C10" s="27">
        <f>SUM(C5:C9)</f>
        <v>283275</v>
      </c>
    </row>
    <row r="11" spans="1:3" x14ac:dyDescent="0.25">
      <c r="A11" s="9">
        <v>667</v>
      </c>
      <c r="B11" s="24" t="s">
        <v>28</v>
      </c>
      <c r="C11" s="25">
        <v>952000</v>
      </c>
    </row>
    <row r="12" spans="1:3" x14ac:dyDescent="0.25">
      <c r="A12" s="9"/>
      <c r="B12" s="26" t="s">
        <v>110</v>
      </c>
      <c r="C12" s="27">
        <f>SUM(C11:C11)</f>
        <v>952000</v>
      </c>
    </row>
    <row r="13" spans="1:3" x14ac:dyDescent="0.25">
      <c r="A13" s="9">
        <v>668</v>
      </c>
      <c r="B13" s="9" t="s">
        <v>116</v>
      </c>
      <c r="C13" s="32">
        <v>149995</v>
      </c>
    </row>
    <row r="14" spans="1:3" x14ac:dyDescent="0.25">
      <c r="A14" s="9">
        <v>668</v>
      </c>
      <c r="B14" s="9" t="s">
        <v>117</v>
      </c>
      <c r="C14" s="33">
        <v>150000</v>
      </c>
    </row>
    <row r="15" spans="1:3" x14ac:dyDescent="0.25">
      <c r="A15" s="9">
        <v>668</v>
      </c>
      <c r="B15" s="9" t="s">
        <v>73</v>
      </c>
      <c r="C15" s="32">
        <v>111690</v>
      </c>
    </row>
    <row r="16" spans="1:3" x14ac:dyDescent="0.25">
      <c r="A16" s="9">
        <v>668</v>
      </c>
      <c r="B16" s="9" t="s">
        <v>118</v>
      </c>
      <c r="C16" s="32">
        <v>147987</v>
      </c>
    </row>
    <row r="17" spans="1:3" x14ac:dyDescent="0.25">
      <c r="A17" s="9">
        <v>668</v>
      </c>
      <c r="B17" s="9" t="s">
        <v>57</v>
      </c>
      <c r="C17" s="33">
        <v>150000</v>
      </c>
    </row>
    <row r="18" spans="1:3" x14ac:dyDescent="0.25">
      <c r="A18" s="9">
        <v>668</v>
      </c>
      <c r="B18" s="9" t="s">
        <v>42</v>
      </c>
      <c r="C18" s="32">
        <v>150000</v>
      </c>
    </row>
    <row r="19" spans="1:3" x14ac:dyDescent="0.25">
      <c r="A19" s="9">
        <v>668</v>
      </c>
      <c r="B19" s="9" t="s">
        <v>40</v>
      </c>
      <c r="C19" s="32">
        <v>150000</v>
      </c>
    </row>
    <row r="20" spans="1:3" x14ac:dyDescent="0.25">
      <c r="A20" s="9">
        <v>668</v>
      </c>
      <c r="B20" s="9" t="s">
        <v>39</v>
      </c>
      <c r="C20" s="32">
        <v>150000</v>
      </c>
    </row>
    <row r="21" spans="1:3" x14ac:dyDescent="0.25">
      <c r="A21" s="9">
        <v>668</v>
      </c>
      <c r="B21" s="9" t="s">
        <v>34</v>
      </c>
      <c r="C21" s="32">
        <v>129210</v>
      </c>
    </row>
    <row r="22" spans="1:3" x14ac:dyDescent="0.25">
      <c r="A22" s="9">
        <v>668</v>
      </c>
      <c r="B22" s="9" t="s">
        <v>28</v>
      </c>
      <c r="C22" s="33">
        <v>150000</v>
      </c>
    </row>
    <row r="23" spans="1:3" x14ac:dyDescent="0.25">
      <c r="A23" s="9">
        <v>668</v>
      </c>
      <c r="B23" s="9" t="s">
        <v>22</v>
      </c>
      <c r="C23" s="32">
        <v>120000</v>
      </c>
    </row>
    <row r="24" spans="1:3" x14ac:dyDescent="0.25">
      <c r="A24" s="9"/>
      <c r="B24" s="26" t="s">
        <v>110</v>
      </c>
      <c r="C24" s="34">
        <f>SUM(C13:C23)</f>
        <v>1558882</v>
      </c>
    </row>
    <row r="25" spans="1:3" ht="15.75" thickBot="1" x14ac:dyDescent="0.3">
      <c r="A25" s="9">
        <v>850</v>
      </c>
      <c r="B25" s="35" t="s">
        <v>119</v>
      </c>
      <c r="C25" s="36">
        <f>176+6489</f>
        <v>6665</v>
      </c>
    </row>
    <row r="26" spans="1:3" ht="15.75" thickBot="1" x14ac:dyDescent="0.3">
      <c r="A26" s="9">
        <v>850</v>
      </c>
      <c r="B26" s="35" t="s">
        <v>120</v>
      </c>
      <c r="C26" s="36">
        <f>176+6489</f>
        <v>6665</v>
      </c>
    </row>
    <row r="27" spans="1:3" ht="15.75" thickBot="1" x14ac:dyDescent="0.3">
      <c r="A27" s="9">
        <v>850</v>
      </c>
      <c r="B27" s="35" t="s">
        <v>121</v>
      </c>
      <c r="C27" s="36">
        <f>176+6489</f>
        <v>6665</v>
      </c>
    </row>
    <row r="28" spans="1:3" ht="15.75" thickBot="1" x14ac:dyDescent="0.3">
      <c r="A28" s="9">
        <v>850</v>
      </c>
      <c r="B28" s="35" t="s">
        <v>116</v>
      </c>
      <c r="C28" s="36">
        <f>175+7164</f>
        <v>7339</v>
      </c>
    </row>
    <row r="29" spans="1:3" ht="15.75" thickBot="1" x14ac:dyDescent="0.3">
      <c r="A29" s="9">
        <v>850</v>
      </c>
      <c r="B29" s="35" t="s">
        <v>73</v>
      </c>
      <c r="C29" s="36">
        <f>175+7164</f>
        <v>7339</v>
      </c>
    </row>
    <row r="30" spans="1:3" ht="15.75" thickBot="1" x14ac:dyDescent="0.3">
      <c r="A30" s="9">
        <v>850</v>
      </c>
      <c r="B30" s="35" t="s">
        <v>122</v>
      </c>
      <c r="C30" s="36">
        <f>176+6489</f>
        <v>6665</v>
      </c>
    </row>
    <row r="31" spans="1:3" ht="15.75" thickBot="1" x14ac:dyDescent="0.3">
      <c r="A31" s="9">
        <v>850</v>
      </c>
      <c r="B31" s="35" t="s">
        <v>123</v>
      </c>
      <c r="C31" s="36">
        <f>176+1270</f>
        <v>1446</v>
      </c>
    </row>
    <row r="32" spans="1:3" ht="15.75" thickBot="1" x14ac:dyDescent="0.3">
      <c r="A32" s="9">
        <v>850</v>
      </c>
      <c r="B32" s="35" t="s">
        <v>124</v>
      </c>
      <c r="C32" s="36">
        <f>175+7164</f>
        <v>7339</v>
      </c>
    </row>
    <row r="33" spans="1:3" ht="15.75" thickBot="1" x14ac:dyDescent="0.3">
      <c r="A33" s="9">
        <v>850</v>
      </c>
      <c r="B33" s="35" t="s">
        <v>118</v>
      </c>
      <c r="C33" s="36">
        <f>176+6489</f>
        <v>6665</v>
      </c>
    </row>
    <row r="34" spans="1:3" ht="15.75" thickBot="1" x14ac:dyDescent="0.3">
      <c r="A34" s="9">
        <v>850</v>
      </c>
      <c r="B34" s="35" t="s">
        <v>57</v>
      </c>
      <c r="C34" s="36">
        <f>175+7164</f>
        <v>7339</v>
      </c>
    </row>
    <row r="35" spans="1:3" ht="15.75" thickBot="1" x14ac:dyDescent="0.3">
      <c r="A35" s="9">
        <v>850</v>
      </c>
      <c r="B35" s="35" t="s">
        <v>125</v>
      </c>
      <c r="C35" s="36">
        <f>175+7164</f>
        <v>7339</v>
      </c>
    </row>
    <row r="36" spans="1:3" ht="15.75" thickBot="1" x14ac:dyDescent="0.3">
      <c r="A36" s="9">
        <v>850</v>
      </c>
      <c r="B36" s="35" t="s">
        <v>126</v>
      </c>
      <c r="C36" s="36">
        <f>176+1270</f>
        <v>1446</v>
      </c>
    </row>
    <row r="37" spans="1:3" ht="15.75" thickBot="1" x14ac:dyDescent="0.3">
      <c r="A37" s="9">
        <v>850</v>
      </c>
      <c r="B37" s="35" t="s">
        <v>127</v>
      </c>
      <c r="C37" s="36">
        <f>176+1270</f>
        <v>1446</v>
      </c>
    </row>
    <row r="38" spans="1:3" ht="15.75" thickBot="1" x14ac:dyDescent="0.3">
      <c r="A38" s="9">
        <v>850</v>
      </c>
      <c r="B38" s="37" t="s">
        <v>128</v>
      </c>
      <c r="C38" s="36">
        <f>175+7164</f>
        <v>7339</v>
      </c>
    </row>
    <row r="39" spans="1:3" ht="15.75" thickBot="1" x14ac:dyDescent="0.3">
      <c r="A39" s="9">
        <v>850</v>
      </c>
      <c r="B39" s="35" t="s">
        <v>129</v>
      </c>
      <c r="C39" s="36">
        <f>175+7164</f>
        <v>7339</v>
      </c>
    </row>
    <row r="40" spans="1:3" ht="15.75" thickBot="1" x14ac:dyDescent="0.3">
      <c r="A40" s="9">
        <v>850</v>
      </c>
      <c r="B40" s="35" t="s">
        <v>130</v>
      </c>
      <c r="C40" s="36">
        <f>175+7164</f>
        <v>7339</v>
      </c>
    </row>
    <row r="41" spans="1:3" ht="15.75" thickBot="1" x14ac:dyDescent="0.3">
      <c r="A41" s="9">
        <v>850</v>
      </c>
      <c r="B41" s="35" t="s">
        <v>131</v>
      </c>
      <c r="C41" s="36">
        <f>176+1270</f>
        <v>1446</v>
      </c>
    </row>
    <row r="42" spans="1:3" ht="15.75" thickBot="1" x14ac:dyDescent="0.3">
      <c r="A42" s="9">
        <v>850</v>
      </c>
      <c r="B42" s="35" t="s">
        <v>132</v>
      </c>
      <c r="C42" s="36">
        <f>175+7164</f>
        <v>7339</v>
      </c>
    </row>
    <row r="43" spans="1:3" ht="15.75" thickBot="1" x14ac:dyDescent="0.3">
      <c r="A43" s="9">
        <v>850</v>
      </c>
      <c r="B43" s="35" t="s">
        <v>35</v>
      </c>
      <c r="C43" s="36">
        <f>175+7164</f>
        <v>7339</v>
      </c>
    </row>
    <row r="44" spans="1:3" ht="15.75" thickBot="1" x14ac:dyDescent="0.3">
      <c r="A44" s="9">
        <v>850</v>
      </c>
      <c r="B44" s="35" t="s">
        <v>34</v>
      </c>
      <c r="C44" s="36">
        <f>176+6489</f>
        <v>6665</v>
      </c>
    </row>
    <row r="45" spans="1:3" ht="15.75" thickBot="1" x14ac:dyDescent="0.3">
      <c r="A45" s="9">
        <v>850</v>
      </c>
      <c r="B45" s="35" t="s">
        <v>133</v>
      </c>
      <c r="C45" s="36">
        <f>176+6489</f>
        <v>6665</v>
      </c>
    </row>
    <row r="46" spans="1:3" ht="15.75" thickBot="1" x14ac:dyDescent="0.3">
      <c r="A46" s="9">
        <v>850</v>
      </c>
      <c r="B46" s="35" t="s">
        <v>28</v>
      </c>
      <c r="C46" s="36">
        <f>176+6489</f>
        <v>6665</v>
      </c>
    </row>
    <row r="47" spans="1:3" ht="15.75" thickBot="1" x14ac:dyDescent="0.3">
      <c r="A47" s="9">
        <v>850</v>
      </c>
      <c r="B47" s="35" t="s">
        <v>134</v>
      </c>
      <c r="C47" s="36">
        <f>175+7164</f>
        <v>7339</v>
      </c>
    </row>
    <row r="48" spans="1:3" ht="15.75" thickBot="1" x14ac:dyDescent="0.3">
      <c r="A48" s="9">
        <v>850</v>
      </c>
      <c r="B48" s="35" t="s">
        <v>135</v>
      </c>
      <c r="C48" s="36">
        <f>176+6489</f>
        <v>6665</v>
      </c>
    </row>
    <row r="49" spans="1:3" ht="15.75" thickBot="1" x14ac:dyDescent="0.3">
      <c r="A49" s="9">
        <v>850</v>
      </c>
      <c r="B49" s="35" t="s">
        <v>136</v>
      </c>
      <c r="C49" s="36">
        <f>176+6489</f>
        <v>6665</v>
      </c>
    </row>
    <row r="50" spans="1:3" ht="15.75" thickBot="1" x14ac:dyDescent="0.3">
      <c r="A50" s="9">
        <v>850</v>
      </c>
      <c r="B50" s="35" t="s">
        <v>22</v>
      </c>
      <c r="C50" s="36">
        <v>7339</v>
      </c>
    </row>
    <row r="51" spans="1:3" ht="15.75" thickBot="1" x14ac:dyDescent="0.3">
      <c r="A51" s="9">
        <v>850</v>
      </c>
      <c r="B51" s="35" t="s">
        <v>137</v>
      </c>
      <c r="C51" s="36">
        <f>176+1270</f>
        <v>1446</v>
      </c>
    </row>
    <row r="52" spans="1:3" ht="15.75" thickBot="1" x14ac:dyDescent="0.3">
      <c r="A52" s="9">
        <v>850</v>
      </c>
      <c r="B52" s="35" t="s">
        <v>138</v>
      </c>
      <c r="C52" s="36">
        <f>176+6489</f>
        <v>6665</v>
      </c>
    </row>
    <row r="53" spans="1:3" ht="15.75" thickBot="1" x14ac:dyDescent="0.3">
      <c r="A53" s="9">
        <v>850</v>
      </c>
      <c r="B53" s="35" t="s">
        <v>139</v>
      </c>
      <c r="C53" s="36">
        <f>175+7164</f>
        <v>7339</v>
      </c>
    </row>
    <row r="54" spans="1:3" ht="15.75" thickBot="1" x14ac:dyDescent="0.3">
      <c r="A54" s="9"/>
      <c r="B54" s="38" t="s">
        <v>140</v>
      </c>
      <c r="C54" s="39">
        <f>SUM(C25:C53)</f>
        <v>175952</v>
      </c>
    </row>
    <row r="55" spans="1:3" ht="16.5" thickTop="1" thickBot="1" x14ac:dyDescent="0.3">
      <c r="A55" s="9">
        <v>850</v>
      </c>
      <c r="B55" s="35" t="s">
        <v>141</v>
      </c>
      <c r="C55" s="36">
        <f>176+1270</f>
        <v>1446</v>
      </c>
    </row>
    <row r="56" spans="1:3" ht="15.75" thickBot="1" x14ac:dyDescent="0.3">
      <c r="A56" s="9">
        <v>850</v>
      </c>
      <c r="B56" s="37" t="s">
        <v>142</v>
      </c>
      <c r="C56" s="36">
        <f>176+1936</f>
        <v>2112</v>
      </c>
    </row>
    <row r="57" spans="1:3" ht="15.75" thickBot="1" x14ac:dyDescent="0.3">
      <c r="A57" s="9">
        <v>850</v>
      </c>
      <c r="B57" s="35" t="s">
        <v>143</v>
      </c>
      <c r="C57" s="36">
        <f>176+1270</f>
        <v>1446</v>
      </c>
    </row>
    <row r="58" spans="1:3" ht="15.75" thickBot="1" x14ac:dyDescent="0.3">
      <c r="A58" s="9">
        <v>850</v>
      </c>
      <c r="B58" s="35" t="s">
        <v>144</v>
      </c>
      <c r="C58" s="36">
        <f>176+1936</f>
        <v>2112</v>
      </c>
    </row>
    <row r="59" spans="1:3" ht="15.75" thickBot="1" x14ac:dyDescent="0.3">
      <c r="A59" s="9">
        <v>850</v>
      </c>
      <c r="B59" s="35" t="s">
        <v>145</v>
      </c>
      <c r="C59" s="36">
        <f>176+1270</f>
        <v>1446</v>
      </c>
    </row>
    <row r="60" spans="1:3" ht="15.75" thickBot="1" x14ac:dyDescent="0.3">
      <c r="A60" s="9">
        <v>850</v>
      </c>
      <c r="B60" s="35" t="s">
        <v>146</v>
      </c>
      <c r="C60" s="36">
        <f>176+1270</f>
        <v>1446</v>
      </c>
    </row>
    <row r="61" spans="1:3" ht="15.75" thickBot="1" x14ac:dyDescent="0.3">
      <c r="A61" s="9">
        <v>850</v>
      </c>
      <c r="B61" s="35" t="s">
        <v>147</v>
      </c>
      <c r="C61" s="36">
        <f>176+1936</f>
        <v>2112</v>
      </c>
    </row>
    <row r="62" spans="1:3" ht="15.75" thickBot="1" x14ac:dyDescent="0.3">
      <c r="A62" s="9">
        <v>850</v>
      </c>
      <c r="B62" s="35" t="s">
        <v>148</v>
      </c>
      <c r="C62" s="36">
        <f>176+1936</f>
        <v>2112</v>
      </c>
    </row>
    <row r="63" spans="1:3" ht="15.75" thickBot="1" x14ac:dyDescent="0.3">
      <c r="A63" s="9">
        <v>850</v>
      </c>
      <c r="B63" s="35" t="s">
        <v>149</v>
      </c>
      <c r="C63" s="36">
        <f>176+1270</f>
        <v>1446</v>
      </c>
    </row>
    <row r="64" spans="1:3" ht="15.75" thickBot="1" x14ac:dyDescent="0.3">
      <c r="A64" s="9">
        <v>850</v>
      </c>
      <c r="B64" s="35" t="s">
        <v>150</v>
      </c>
      <c r="C64" s="36">
        <f>176+1936</f>
        <v>2112</v>
      </c>
    </row>
    <row r="65" spans="1:3" ht="15.75" thickBot="1" x14ac:dyDescent="0.3">
      <c r="A65" s="9">
        <v>850</v>
      </c>
      <c r="B65" s="35" t="s">
        <v>151</v>
      </c>
      <c r="C65" s="36">
        <f>176+1936</f>
        <v>2112</v>
      </c>
    </row>
    <row r="66" spans="1:3" ht="15.75" thickBot="1" x14ac:dyDescent="0.3">
      <c r="A66" s="9">
        <v>850</v>
      </c>
      <c r="B66" s="35" t="s">
        <v>152</v>
      </c>
      <c r="C66" s="36">
        <f>176+1936</f>
        <v>2112</v>
      </c>
    </row>
    <row r="67" spans="1:3" ht="15.75" thickBot="1" x14ac:dyDescent="0.3">
      <c r="A67" s="9">
        <v>850</v>
      </c>
      <c r="B67" s="35" t="s">
        <v>153</v>
      </c>
      <c r="C67" s="36">
        <f>176+1936</f>
        <v>2112</v>
      </c>
    </row>
    <row r="68" spans="1:3" ht="15.75" thickBot="1" x14ac:dyDescent="0.3">
      <c r="A68" s="9">
        <v>850</v>
      </c>
      <c r="B68" s="35" t="s">
        <v>154</v>
      </c>
      <c r="C68" s="36">
        <f>176+1936</f>
        <v>2112</v>
      </c>
    </row>
    <row r="69" spans="1:3" ht="15.75" thickBot="1" x14ac:dyDescent="0.3">
      <c r="B69" s="40" t="s">
        <v>140</v>
      </c>
      <c r="C69" s="41">
        <f>SUM(C55:C68)</f>
        <v>26238</v>
      </c>
    </row>
    <row r="70" spans="1:3" ht="15.75" thickBot="1" x14ac:dyDescent="0.3">
      <c r="B70" s="42" t="s">
        <v>110</v>
      </c>
      <c r="C70" s="43">
        <f>C54+C69</f>
        <v>202190</v>
      </c>
    </row>
  </sheetData>
  <autoFilter ref="A2:C2" xr:uid="{AFACB526-B1CF-4C8F-BB70-CB9DF9B547B7}"/>
  <mergeCells count="1">
    <mergeCell ref="B1:C1"/>
  </mergeCells>
  <pageMargins left="0.7" right="0.7" top="0.75" bottom="0.75" header="0.3" footer="0.3"/>
  <pageSetup scale="91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98981-462C-478D-BF5D-470F517E66E7}">
  <dimension ref="A1:S478"/>
  <sheetViews>
    <sheetView tabSelected="1" workbookViewId="0">
      <selection activeCell="L2" sqref="L2"/>
    </sheetView>
  </sheetViews>
  <sheetFormatPr defaultRowHeight="15" x14ac:dyDescent="0.25"/>
  <cols>
    <col min="1" max="1" width="17.5703125" bestFit="1" customWidth="1"/>
    <col min="2" max="2" width="54.28515625" bestFit="1" customWidth="1"/>
    <col min="3" max="3" width="4.140625" bestFit="1" customWidth="1"/>
    <col min="4" max="4" width="4.85546875" bestFit="1" customWidth="1"/>
    <col min="5" max="5" width="11.7109375" bestFit="1" customWidth="1"/>
    <col min="6" max="6" width="12.28515625" bestFit="1" customWidth="1"/>
    <col min="7" max="7" width="8.85546875" style="1" bestFit="1" customWidth="1"/>
    <col min="8" max="8" width="10.85546875" bestFit="1" customWidth="1"/>
    <col min="9" max="9" width="10.7109375" style="1" bestFit="1" customWidth="1"/>
    <col min="10" max="10" width="10.85546875" bestFit="1" customWidth="1"/>
    <col min="11" max="11" width="9.85546875" bestFit="1" customWidth="1"/>
    <col min="12" max="12" width="12.28515625" customWidth="1"/>
    <col min="13" max="13" width="10.85546875" bestFit="1" customWidth="1"/>
    <col min="14" max="16" width="12.28515625" bestFit="1" customWidth="1"/>
    <col min="17" max="17" width="13.42578125" bestFit="1" customWidth="1"/>
    <col min="18" max="18" width="12.28515625" bestFit="1" customWidth="1"/>
    <col min="19" max="19" width="13.42578125" bestFit="1" customWidth="1"/>
  </cols>
  <sheetData>
    <row r="1" spans="1:19" s="19" customFormat="1" x14ac:dyDescent="0.25">
      <c r="A1" s="20">
        <v>43938</v>
      </c>
      <c r="B1" s="46" t="s">
        <v>104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 t="s">
        <v>103</v>
      </c>
      <c r="N1" s="48"/>
      <c r="O1" s="48"/>
      <c r="P1" s="49"/>
      <c r="Q1" s="47" t="s">
        <v>102</v>
      </c>
      <c r="R1" s="49"/>
    </row>
    <row r="2" spans="1:19" ht="30" x14ac:dyDescent="0.25">
      <c r="A2" s="9" t="s">
        <v>101</v>
      </c>
      <c r="B2" s="9" t="s">
        <v>100</v>
      </c>
      <c r="C2" s="9" t="s">
        <v>99</v>
      </c>
      <c r="D2" s="9" t="s">
        <v>98</v>
      </c>
      <c r="E2" s="9" t="s">
        <v>97</v>
      </c>
      <c r="F2" s="9" t="s">
        <v>96</v>
      </c>
      <c r="G2" s="7" t="s">
        <v>95</v>
      </c>
      <c r="H2" s="18" t="s">
        <v>94</v>
      </c>
      <c r="I2" s="7" t="s">
        <v>93</v>
      </c>
      <c r="J2" s="18" t="s">
        <v>92</v>
      </c>
      <c r="K2" s="9" t="s">
        <v>91</v>
      </c>
      <c r="L2" s="17" t="s">
        <v>90</v>
      </c>
      <c r="M2" s="16">
        <v>285</v>
      </c>
      <c r="N2" s="9">
        <v>340</v>
      </c>
      <c r="O2" s="9">
        <v>359</v>
      </c>
      <c r="P2" s="15">
        <v>671</v>
      </c>
      <c r="Q2" s="16">
        <v>345</v>
      </c>
      <c r="R2" s="15">
        <v>563</v>
      </c>
    </row>
    <row r="3" spans="1:19" x14ac:dyDescent="0.25">
      <c r="A3" s="9" t="s">
        <v>27</v>
      </c>
      <c r="B3" s="9" t="s">
        <v>89</v>
      </c>
      <c r="C3" s="9">
        <v>0</v>
      </c>
      <c r="D3" s="9">
        <v>210</v>
      </c>
      <c r="E3" s="8">
        <v>2607.2285714285713</v>
      </c>
      <c r="F3" s="6">
        <v>547518</v>
      </c>
      <c r="G3" s="7"/>
      <c r="H3" s="8"/>
      <c r="I3" s="7"/>
      <c r="J3" s="8"/>
      <c r="K3" s="9"/>
      <c r="L3" s="5">
        <v>557518</v>
      </c>
      <c r="M3" s="14"/>
      <c r="N3" s="6">
        <v>97506</v>
      </c>
      <c r="O3" s="6"/>
      <c r="P3" s="13"/>
      <c r="Q3" s="14">
        <v>460012</v>
      </c>
      <c r="R3" s="13"/>
    </row>
    <row r="4" spans="1:19" x14ac:dyDescent="0.25">
      <c r="A4" s="9" t="s">
        <v>27</v>
      </c>
      <c r="B4" s="9" t="s">
        <v>88</v>
      </c>
      <c r="C4" s="9">
        <v>0</v>
      </c>
      <c r="D4" s="9">
        <v>69</v>
      </c>
      <c r="E4" s="8">
        <v>2536.8115942028985</v>
      </c>
      <c r="F4" s="6">
        <v>175040</v>
      </c>
      <c r="G4" s="7"/>
      <c r="H4" s="8"/>
      <c r="I4" s="7"/>
      <c r="J4" s="6"/>
      <c r="K4" s="6"/>
      <c r="L4" s="5">
        <v>185040</v>
      </c>
      <c r="M4" s="14"/>
      <c r="N4" s="6"/>
      <c r="O4" s="6"/>
      <c r="P4" s="13"/>
      <c r="Q4" s="14">
        <v>185040</v>
      </c>
      <c r="R4" s="13"/>
      <c r="S4" s="3"/>
    </row>
    <row r="5" spans="1:19" x14ac:dyDescent="0.25">
      <c r="A5" s="9" t="s">
        <v>3</v>
      </c>
      <c r="B5" s="9" t="s">
        <v>87</v>
      </c>
      <c r="C5" s="9">
        <v>0</v>
      </c>
      <c r="D5" s="9">
        <v>93</v>
      </c>
      <c r="E5" s="8">
        <v>3080.6021505376343</v>
      </c>
      <c r="F5" s="6">
        <v>286496</v>
      </c>
      <c r="G5" s="7"/>
      <c r="H5" s="8"/>
      <c r="I5" s="7"/>
      <c r="J5" s="6"/>
      <c r="K5" s="6">
        <v>60400</v>
      </c>
      <c r="L5" s="5">
        <v>356896</v>
      </c>
      <c r="M5" s="14"/>
      <c r="N5" s="6"/>
      <c r="O5" s="6"/>
      <c r="P5" s="13"/>
      <c r="Q5" s="14">
        <v>356896</v>
      </c>
      <c r="R5" s="13"/>
      <c r="S5" s="3"/>
    </row>
    <row r="6" spans="1:19" x14ac:dyDescent="0.25">
      <c r="A6" s="9" t="s">
        <v>18</v>
      </c>
      <c r="B6" s="9" t="s">
        <v>86</v>
      </c>
      <c r="C6" s="9">
        <v>0</v>
      </c>
      <c r="D6" s="9">
        <v>102</v>
      </c>
      <c r="E6" s="8">
        <v>2199.8235294117649</v>
      </c>
      <c r="F6" s="6">
        <v>224382</v>
      </c>
      <c r="G6" s="7"/>
      <c r="H6" s="8"/>
      <c r="I6" s="7"/>
      <c r="J6" s="6"/>
      <c r="K6" s="6"/>
      <c r="L6" s="5">
        <v>234382</v>
      </c>
      <c r="M6" s="14"/>
      <c r="N6" s="6"/>
      <c r="O6" s="6"/>
      <c r="P6" s="13"/>
      <c r="Q6" s="14">
        <v>234382</v>
      </c>
      <c r="R6" s="13"/>
      <c r="S6" s="3"/>
    </row>
    <row r="7" spans="1:19" x14ac:dyDescent="0.25">
      <c r="A7" s="9" t="s">
        <v>7</v>
      </c>
      <c r="B7" s="9" t="s">
        <v>85</v>
      </c>
      <c r="C7" s="9">
        <v>50</v>
      </c>
      <c r="D7" s="9">
        <v>0</v>
      </c>
      <c r="E7" s="8">
        <v>2338.66</v>
      </c>
      <c r="F7" s="6">
        <v>116933</v>
      </c>
      <c r="G7" s="7"/>
      <c r="H7" s="8"/>
      <c r="I7" s="7"/>
      <c r="J7" s="6"/>
      <c r="K7" s="6"/>
      <c r="L7" s="5">
        <v>126933</v>
      </c>
      <c r="M7" s="14"/>
      <c r="N7" s="6"/>
      <c r="O7" s="6"/>
      <c r="P7" s="13"/>
      <c r="Q7" s="14"/>
      <c r="R7" s="13">
        <v>126933</v>
      </c>
      <c r="S7" s="3"/>
    </row>
    <row r="8" spans="1:19" x14ac:dyDescent="0.25">
      <c r="A8" s="9" t="s">
        <v>20</v>
      </c>
      <c r="B8" s="9" t="s">
        <v>84</v>
      </c>
      <c r="C8" s="9">
        <v>54</v>
      </c>
      <c r="D8" s="9">
        <v>77</v>
      </c>
      <c r="E8" s="8">
        <v>2366.0381679389311</v>
      </c>
      <c r="F8" s="6">
        <v>309951</v>
      </c>
      <c r="G8" s="7"/>
      <c r="H8" s="8"/>
      <c r="I8" s="7"/>
      <c r="J8" s="6"/>
      <c r="K8" s="6">
        <v>7500</v>
      </c>
      <c r="L8" s="5">
        <v>327451</v>
      </c>
      <c r="M8" s="14"/>
      <c r="N8" s="6"/>
      <c r="O8" s="6"/>
      <c r="P8" s="13"/>
      <c r="Q8" s="14">
        <v>327451</v>
      </c>
      <c r="R8" s="13"/>
      <c r="S8" s="3"/>
    </row>
    <row r="9" spans="1:19" x14ac:dyDescent="0.25">
      <c r="A9" s="9" t="s">
        <v>27</v>
      </c>
      <c r="B9" s="9" t="s">
        <v>83</v>
      </c>
      <c r="C9" s="9">
        <v>0</v>
      </c>
      <c r="D9" s="9">
        <v>150</v>
      </c>
      <c r="E9" s="8">
        <v>3346.8866666666668</v>
      </c>
      <c r="F9" s="6">
        <v>502033</v>
      </c>
      <c r="G9" s="7"/>
      <c r="H9" s="8"/>
      <c r="I9" s="7"/>
      <c r="J9" s="6"/>
      <c r="K9" s="6"/>
      <c r="L9" s="5">
        <v>512033</v>
      </c>
      <c r="M9" s="14"/>
      <c r="N9" s="6">
        <v>43685</v>
      </c>
      <c r="O9" s="6"/>
      <c r="P9" s="13"/>
      <c r="Q9" s="14">
        <v>468348</v>
      </c>
      <c r="R9" s="13"/>
      <c r="S9" s="3"/>
    </row>
    <row r="10" spans="1:19" x14ac:dyDescent="0.25">
      <c r="A10" s="9" t="s">
        <v>12</v>
      </c>
      <c r="B10" s="9" t="s">
        <v>82</v>
      </c>
      <c r="C10" s="9">
        <v>116</v>
      </c>
      <c r="D10" s="9">
        <v>60</v>
      </c>
      <c r="E10" s="8">
        <v>3559.9375</v>
      </c>
      <c r="F10" s="6">
        <v>626549</v>
      </c>
      <c r="G10" s="7"/>
      <c r="H10" s="8"/>
      <c r="I10" s="7">
        <v>13</v>
      </c>
      <c r="J10" s="6">
        <v>40000</v>
      </c>
      <c r="K10" s="6"/>
      <c r="L10" s="5">
        <v>676549</v>
      </c>
      <c r="M10" s="14"/>
      <c r="N10" s="6"/>
      <c r="O10" s="6">
        <v>40000</v>
      </c>
      <c r="P10" s="13"/>
      <c r="Q10" s="14">
        <v>636549</v>
      </c>
      <c r="R10" s="13"/>
      <c r="S10" s="3"/>
    </row>
    <row r="11" spans="1:19" x14ac:dyDescent="0.25">
      <c r="A11" s="9" t="s">
        <v>10</v>
      </c>
      <c r="B11" s="9" t="s">
        <v>81</v>
      </c>
      <c r="C11" s="9">
        <v>79</v>
      </c>
      <c r="D11" s="9">
        <v>98</v>
      </c>
      <c r="E11" s="8">
        <v>2986.6101694915255</v>
      </c>
      <c r="F11" s="6">
        <v>528630</v>
      </c>
      <c r="G11" s="7"/>
      <c r="H11" s="8"/>
      <c r="I11" s="7"/>
      <c r="J11" s="6"/>
      <c r="K11" s="6"/>
      <c r="L11" s="5">
        <v>538630</v>
      </c>
      <c r="M11" s="14"/>
      <c r="N11" s="6"/>
      <c r="O11" s="6"/>
      <c r="P11" s="13"/>
      <c r="Q11" s="14">
        <v>538630</v>
      </c>
      <c r="R11" s="13"/>
      <c r="S11" s="3"/>
    </row>
    <row r="12" spans="1:19" x14ac:dyDescent="0.25">
      <c r="A12" s="9" t="s">
        <v>10</v>
      </c>
      <c r="B12" s="9" t="s">
        <v>80</v>
      </c>
      <c r="C12" s="9">
        <v>52</v>
      </c>
      <c r="D12" s="9">
        <v>106</v>
      </c>
      <c r="E12" s="8">
        <v>3062.0569620253164</v>
      </c>
      <c r="F12" s="6">
        <v>483805</v>
      </c>
      <c r="G12" s="7"/>
      <c r="H12" s="8"/>
      <c r="I12" s="7"/>
      <c r="J12" s="6"/>
      <c r="K12" s="6"/>
      <c r="L12" s="5">
        <v>493805</v>
      </c>
      <c r="M12" s="14"/>
      <c r="N12" s="6"/>
      <c r="O12" s="6"/>
      <c r="P12" s="13"/>
      <c r="Q12" s="14">
        <v>493805</v>
      </c>
      <c r="R12" s="13"/>
      <c r="S12" s="3"/>
    </row>
    <row r="13" spans="1:19" x14ac:dyDescent="0.25">
      <c r="A13" s="9" t="s">
        <v>10</v>
      </c>
      <c r="B13" s="9" t="s">
        <v>79</v>
      </c>
      <c r="C13" s="9">
        <v>174</v>
      </c>
      <c r="D13" s="9">
        <v>0</v>
      </c>
      <c r="E13" s="8">
        <v>3344.8103448275861</v>
      </c>
      <c r="F13" s="6">
        <v>581997</v>
      </c>
      <c r="G13" s="7">
        <v>16</v>
      </c>
      <c r="H13" s="8">
        <v>80000</v>
      </c>
      <c r="I13" s="7"/>
      <c r="J13" s="6"/>
      <c r="K13" s="6">
        <v>15000</v>
      </c>
      <c r="L13" s="5">
        <v>686997</v>
      </c>
      <c r="M13" s="14"/>
      <c r="N13" s="6"/>
      <c r="O13" s="6"/>
      <c r="P13" s="13"/>
      <c r="Q13" s="14">
        <v>686997</v>
      </c>
      <c r="R13" s="13"/>
      <c r="S13" s="3"/>
    </row>
    <row r="14" spans="1:19" x14ac:dyDescent="0.25">
      <c r="A14" s="9" t="s">
        <v>7</v>
      </c>
      <c r="B14" s="9" t="s">
        <v>78</v>
      </c>
      <c r="C14" s="9">
        <v>50</v>
      </c>
      <c r="D14" s="9">
        <v>0</v>
      </c>
      <c r="E14" s="8">
        <v>2653.82</v>
      </c>
      <c r="F14" s="6">
        <v>132691</v>
      </c>
      <c r="G14" s="7"/>
      <c r="H14" s="8"/>
      <c r="I14" s="7"/>
      <c r="J14" s="6"/>
      <c r="K14" s="6"/>
      <c r="L14" s="5">
        <v>142691</v>
      </c>
      <c r="M14" s="14"/>
      <c r="N14" s="6"/>
      <c r="O14" s="6"/>
      <c r="P14" s="13"/>
      <c r="Q14" s="14"/>
      <c r="R14" s="13">
        <v>142691</v>
      </c>
      <c r="S14" s="3"/>
    </row>
    <row r="15" spans="1:19" x14ac:dyDescent="0.25">
      <c r="A15" s="9" t="s">
        <v>12</v>
      </c>
      <c r="B15" s="9" t="s">
        <v>77</v>
      </c>
      <c r="C15" s="9">
        <v>100</v>
      </c>
      <c r="D15" s="9">
        <v>284</v>
      </c>
      <c r="E15" s="8">
        <v>2710.9010416666665</v>
      </c>
      <c r="F15" s="6">
        <v>1040986</v>
      </c>
      <c r="G15" s="7"/>
      <c r="H15" s="8"/>
      <c r="I15" s="7">
        <v>20</v>
      </c>
      <c r="J15" s="6">
        <v>52320</v>
      </c>
      <c r="K15" s="6"/>
      <c r="L15" s="5">
        <v>1103306</v>
      </c>
      <c r="M15" s="14"/>
      <c r="N15" s="6"/>
      <c r="O15" s="6">
        <v>264920</v>
      </c>
      <c r="P15" s="13"/>
      <c r="Q15" s="14">
        <v>838386</v>
      </c>
      <c r="R15" s="13"/>
      <c r="S15" s="3"/>
    </row>
    <row r="16" spans="1:19" x14ac:dyDescent="0.25">
      <c r="A16" s="9" t="s">
        <v>1</v>
      </c>
      <c r="B16" s="9" t="s">
        <v>76</v>
      </c>
      <c r="C16" s="9">
        <v>95</v>
      </c>
      <c r="D16" s="9">
        <v>250</v>
      </c>
      <c r="E16" s="8">
        <v>2808.0202898550724</v>
      </c>
      <c r="F16" s="6">
        <v>968767</v>
      </c>
      <c r="G16" s="7">
        <v>15</v>
      </c>
      <c r="H16" s="8">
        <v>64713</v>
      </c>
      <c r="I16" s="7"/>
      <c r="J16" s="6"/>
      <c r="K16" s="6"/>
      <c r="L16" s="5">
        <v>1043480</v>
      </c>
      <c r="M16" s="14"/>
      <c r="N16" s="6"/>
      <c r="O16" s="6"/>
      <c r="P16" s="13">
        <v>280285</v>
      </c>
      <c r="Q16" s="14">
        <v>763195</v>
      </c>
      <c r="R16" s="13"/>
      <c r="S16" s="3"/>
    </row>
    <row r="17" spans="1:19" x14ac:dyDescent="0.25">
      <c r="A17" s="9" t="s">
        <v>1</v>
      </c>
      <c r="B17" s="9" t="s">
        <v>75</v>
      </c>
      <c r="C17" s="9">
        <v>0</v>
      </c>
      <c r="D17" s="9">
        <v>135</v>
      </c>
      <c r="E17" s="8">
        <v>3387.3777777777777</v>
      </c>
      <c r="F17" s="6">
        <v>457296</v>
      </c>
      <c r="G17" s="7"/>
      <c r="H17" s="8"/>
      <c r="I17" s="7"/>
      <c r="J17" s="6"/>
      <c r="K17" s="6"/>
      <c r="L17" s="5">
        <v>467296</v>
      </c>
      <c r="M17" s="14"/>
      <c r="N17" s="6"/>
      <c r="O17" s="6"/>
      <c r="P17" s="13"/>
      <c r="Q17" s="14">
        <v>467296</v>
      </c>
      <c r="R17" s="13"/>
      <c r="S17" s="3"/>
    </row>
    <row r="18" spans="1:19" x14ac:dyDescent="0.25">
      <c r="A18" s="9" t="s">
        <v>20</v>
      </c>
      <c r="B18" s="9" t="s">
        <v>74</v>
      </c>
      <c r="C18" s="9">
        <v>59</v>
      </c>
      <c r="D18" s="9">
        <v>334</v>
      </c>
      <c r="E18" s="8">
        <v>2887.9847328244273</v>
      </c>
      <c r="F18" s="6">
        <v>1134978</v>
      </c>
      <c r="G18" s="7">
        <v>12</v>
      </c>
      <c r="H18" s="8">
        <v>79992</v>
      </c>
      <c r="I18" s="7">
        <v>15</v>
      </c>
      <c r="J18" s="6">
        <v>58995</v>
      </c>
      <c r="K18" s="6">
        <v>9190</v>
      </c>
      <c r="L18" s="5">
        <v>1293155</v>
      </c>
      <c r="M18" s="14"/>
      <c r="N18" s="6"/>
      <c r="O18" s="6">
        <v>147761</v>
      </c>
      <c r="P18" s="13">
        <v>922922</v>
      </c>
      <c r="Q18" s="14">
        <v>222472</v>
      </c>
      <c r="R18" s="13"/>
      <c r="S18" s="3"/>
    </row>
    <row r="19" spans="1:19" x14ac:dyDescent="0.25">
      <c r="A19" s="9" t="s">
        <v>12</v>
      </c>
      <c r="B19" s="9" t="s">
        <v>73</v>
      </c>
      <c r="C19" s="9">
        <v>95</v>
      </c>
      <c r="D19" s="9">
        <v>146</v>
      </c>
      <c r="E19" s="8">
        <v>2545.3526970954358</v>
      </c>
      <c r="F19" s="6">
        <v>613430</v>
      </c>
      <c r="G19" s="7">
        <v>20</v>
      </c>
      <c r="H19" s="8">
        <v>40000</v>
      </c>
      <c r="I19" s="7"/>
      <c r="J19" s="6"/>
      <c r="K19" s="6">
        <v>15000</v>
      </c>
      <c r="L19" s="5">
        <v>678430</v>
      </c>
      <c r="M19" s="14"/>
      <c r="N19" s="6"/>
      <c r="O19" s="6"/>
      <c r="P19" s="13"/>
      <c r="Q19" s="14">
        <v>678430</v>
      </c>
      <c r="R19" s="13"/>
      <c r="S19" s="3"/>
    </row>
    <row r="20" spans="1:19" x14ac:dyDescent="0.25">
      <c r="A20" s="9" t="s">
        <v>3</v>
      </c>
      <c r="B20" s="9" t="s">
        <v>72</v>
      </c>
      <c r="C20" s="9">
        <v>12</v>
      </c>
      <c r="D20" s="9">
        <v>160</v>
      </c>
      <c r="E20" s="8">
        <v>3514.0348837209303</v>
      </c>
      <c r="F20" s="6">
        <v>604414</v>
      </c>
      <c r="G20" s="7"/>
      <c r="H20" s="8"/>
      <c r="I20" s="7"/>
      <c r="J20" s="6"/>
      <c r="K20" s="6"/>
      <c r="L20" s="5">
        <v>614414</v>
      </c>
      <c r="M20" s="14"/>
      <c r="N20" s="6"/>
      <c r="O20" s="6"/>
      <c r="P20" s="13"/>
      <c r="Q20" s="14">
        <v>614414</v>
      </c>
      <c r="R20" s="13"/>
      <c r="S20" s="3"/>
    </row>
    <row r="21" spans="1:19" x14ac:dyDescent="0.25">
      <c r="A21" s="9" t="s">
        <v>3</v>
      </c>
      <c r="B21" s="9" t="s">
        <v>71</v>
      </c>
      <c r="C21" s="9">
        <v>0</v>
      </c>
      <c r="D21" s="9">
        <v>182</v>
      </c>
      <c r="E21" s="8">
        <v>3296.7032967032969</v>
      </c>
      <c r="F21" s="6">
        <v>600000</v>
      </c>
      <c r="G21" s="7"/>
      <c r="H21" s="8"/>
      <c r="I21" s="7"/>
      <c r="J21" s="6"/>
      <c r="K21" s="6"/>
      <c r="L21" s="5">
        <v>610000</v>
      </c>
      <c r="M21" s="14"/>
      <c r="N21" s="6"/>
      <c r="O21" s="6"/>
      <c r="P21" s="13"/>
      <c r="Q21" s="14">
        <v>610000</v>
      </c>
      <c r="R21" s="13"/>
      <c r="S21" s="3"/>
    </row>
    <row r="22" spans="1:19" x14ac:dyDescent="0.25">
      <c r="A22" s="9" t="s">
        <v>12</v>
      </c>
      <c r="B22" s="9" t="s">
        <v>70</v>
      </c>
      <c r="C22" s="9">
        <v>0</v>
      </c>
      <c r="D22" s="9">
        <v>80</v>
      </c>
      <c r="E22" s="8">
        <v>2513.6999999999998</v>
      </c>
      <c r="F22" s="6">
        <v>201096</v>
      </c>
      <c r="G22" s="7"/>
      <c r="H22" s="8"/>
      <c r="I22" s="7"/>
      <c r="J22" s="6"/>
      <c r="K22" s="6"/>
      <c r="L22" s="5">
        <v>211096</v>
      </c>
      <c r="M22" s="14"/>
      <c r="N22" s="6"/>
      <c r="O22" s="6"/>
      <c r="P22" s="13"/>
      <c r="Q22" s="14">
        <v>211096</v>
      </c>
      <c r="R22" s="13"/>
      <c r="S22" s="3"/>
    </row>
    <row r="23" spans="1:19" x14ac:dyDescent="0.25">
      <c r="A23" s="9" t="s">
        <v>3</v>
      </c>
      <c r="B23" s="9" t="s">
        <v>69</v>
      </c>
      <c r="C23" s="9">
        <v>38</v>
      </c>
      <c r="D23" s="9">
        <v>89</v>
      </c>
      <c r="E23" s="8">
        <v>3003.51968503937</v>
      </c>
      <c r="F23" s="6">
        <v>381447</v>
      </c>
      <c r="G23" s="7"/>
      <c r="H23" s="8"/>
      <c r="I23" s="7"/>
      <c r="J23" s="6"/>
      <c r="K23" s="6"/>
      <c r="L23" s="5">
        <v>391447</v>
      </c>
      <c r="M23" s="14"/>
      <c r="N23" s="6"/>
      <c r="O23" s="6"/>
      <c r="P23" s="13"/>
      <c r="Q23" s="14">
        <v>391447</v>
      </c>
      <c r="R23" s="13"/>
      <c r="S23" s="3"/>
    </row>
    <row r="24" spans="1:19" x14ac:dyDescent="0.25">
      <c r="A24" s="9" t="s">
        <v>18</v>
      </c>
      <c r="B24" s="9" t="s">
        <v>68</v>
      </c>
      <c r="C24" s="9">
        <v>0</v>
      </c>
      <c r="D24" s="9">
        <v>165</v>
      </c>
      <c r="E24" s="8">
        <v>2597.3878787878789</v>
      </c>
      <c r="F24" s="6">
        <v>428569</v>
      </c>
      <c r="G24" s="7"/>
      <c r="H24" s="8"/>
      <c r="I24" s="7">
        <v>15</v>
      </c>
      <c r="J24" s="6">
        <v>41905</v>
      </c>
      <c r="K24" s="6"/>
      <c r="L24" s="5">
        <v>480474</v>
      </c>
      <c r="M24" s="14"/>
      <c r="N24" s="6"/>
      <c r="O24" s="6">
        <v>480474</v>
      </c>
      <c r="P24" s="13"/>
      <c r="Q24" s="14"/>
      <c r="R24" s="13"/>
      <c r="S24" s="3"/>
    </row>
    <row r="25" spans="1:19" x14ac:dyDescent="0.25">
      <c r="A25" s="9" t="s">
        <v>3</v>
      </c>
      <c r="B25" s="9" t="s">
        <v>67</v>
      </c>
      <c r="C25" s="9">
        <v>68</v>
      </c>
      <c r="D25" s="9">
        <v>60</v>
      </c>
      <c r="E25" s="8">
        <v>2634.421875</v>
      </c>
      <c r="F25" s="6">
        <v>337206</v>
      </c>
      <c r="G25" s="7"/>
      <c r="H25" s="8"/>
      <c r="I25" s="7"/>
      <c r="J25" s="6"/>
      <c r="K25" s="6"/>
      <c r="L25" s="5">
        <v>347206</v>
      </c>
      <c r="M25" s="14"/>
      <c r="N25" s="6"/>
      <c r="O25" s="6"/>
      <c r="P25" s="13"/>
      <c r="Q25" s="14">
        <v>347206</v>
      </c>
      <c r="R25" s="13"/>
      <c r="S25" s="3"/>
    </row>
    <row r="26" spans="1:19" x14ac:dyDescent="0.25">
      <c r="A26" s="9" t="s">
        <v>1</v>
      </c>
      <c r="B26" s="9" t="s">
        <v>66</v>
      </c>
      <c r="C26" s="9">
        <v>0</v>
      </c>
      <c r="D26" s="9">
        <v>156</v>
      </c>
      <c r="E26" s="8">
        <v>3043.8141025641025</v>
      </c>
      <c r="F26" s="6">
        <v>474835</v>
      </c>
      <c r="G26" s="7"/>
      <c r="H26" s="8"/>
      <c r="I26" s="7"/>
      <c r="J26" s="6"/>
      <c r="K26" s="6"/>
      <c r="L26" s="5">
        <v>484835</v>
      </c>
      <c r="M26" s="14"/>
      <c r="N26" s="6"/>
      <c r="O26" s="6"/>
      <c r="P26" s="13"/>
      <c r="Q26" s="14">
        <v>484835</v>
      </c>
      <c r="R26" s="13"/>
      <c r="S26" s="3"/>
    </row>
    <row r="27" spans="1:19" x14ac:dyDescent="0.25">
      <c r="A27" s="9" t="s">
        <v>27</v>
      </c>
      <c r="B27" s="9" t="s">
        <v>65</v>
      </c>
      <c r="C27" s="9">
        <v>30</v>
      </c>
      <c r="D27" s="9">
        <v>101</v>
      </c>
      <c r="E27" s="8">
        <v>2528.4122137404579</v>
      </c>
      <c r="F27" s="6">
        <v>331222</v>
      </c>
      <c r="G27" s="7"/>
      <c r="H27" s="8"/>
      <c r="I27" s="7"/>
      <c r="J27" s="6"/>
      <c r="K27" s="6"/>
      <c r="L27" s="5">
        <v>341222</v>
      </c>
      <c r="M27" s="14"/>
      <c r="N27" s="6"/>
      <c r="O27" s="6"/>
      <c r="P27" s="13"/>
      <c r="Q27" s="14">
        <v>341222</v>
      </c>
      <c r="R27" s="13"/>
      <c r="S27" s="3"/>
    </row>
    <row r="28" spans="1:19" x14ac:dyDescent="0.25">
      <c r="A28" s="9" t="s">
        <v>27</v>
      </c>
      <c r="B28" s="9" t="s">
        <v>64</v>
      </c>
      <c r="C28" s="9">
        <v>35</v>
      </c>
      <c r="D28" s="9">
        <v>45</v>
      </c>
      <c r="E28" s="8">
        <v>4227.2875000000004</v>
      </c>
      <c r="F28" s="6">
        <v>338183</v>
      </c>
      <c r="G28" s="7"/>
      <c r="H28" s="8"/>
      <c r="I28" s="7"/>
      <c r="J28" s="6"/>
      <c r="K28" s="6"/>
      <c r="L28" s="5">
        <v>348183</v>
      </c>
      <c r="M28" s="14"/>
      <c r="N28" s="6"/>
      <c r="O28" s="6"/>
      <c r="P28" s="13"/>
      <c r="Q28" s="14">
        <v>348183</v>
      </c>
      <c r="R28" s="13"/>
      <c r="S28" s="3"/>
    </row>
    <row r="29" spans="1:19" x14ac:dyDescent="0.25">
      <c r="A29" s="9" t="s">
        <v>7</v>
      </c>
      <c r="B29" s="9" t="s">
        <v>63</v>
      </c>
      <c r="C29" s="9">
        <v>48</v>
      </c>
      <c r="D29" s="9">
        <v>45</v>
      </c>
      <c r="E29" s="8">
        <v>2749.9677419354839</v>
      </c>
      <c r="F29" s="6">
        <v>255747</v>
      </c>
      <c r="G29" s="7"/>
      <c r="H29" s="8"/>
      <c r="I29" s="7"/>
      <c r="J29" s="6"/>
      <c r="K29" s="6"/>
      <c r="L29" s="5">
        <v>265747</v>
      </c>
      <c r="M29" s="14"/>
      <c r="N29" s="6"/>
      <c r="O29" s="6"/>
      <c r="P29" s="13"/>
      <c r="Q29" s="14">
        <v>265747</v>
      </c>
      <c r="R29" s="13"/>
      <c r="S29" s="3"/>
    </row>
    <row r="30" spans="1:19" x14ac:dyDescent="0.25">
      <c r="A30" s="9" t="s">
        <v>3</v>
      </c>
      <c r="B30" s="9" t="s">
        <v>62</v>
      </c>
      <c r="C30" s="9">
        <v>49</v>
      </c>
      <c r="D30" s="9">
        <v>236</v>
      </c>
      <c r="E30" s="8">
        <v>2730.3438596491228</v>
      </c>
      <c r="F30" s="6">
        <v>778148</v>
      </c>
      <c r="G30" s="7"/>
      <c r="H30" s="8"/>
      <c r="I30" s="7"/>
      <c r="J30" s="6"/>
      <c r="K30" s="6"/>
      <c r="L30" s="5">
        <v>788148</v>
      </c>
      <c r="M30" s="14"/>
      <c r="N30" s="6"/>
      <c r="O30" s="6"/>
      <c r="P30" s="13"/>
      <c r="Q30" s="14">
        <v>788148</v>
      </c>
      <c r="R30" s="13"/>
      <c r="S30" s="3"/>
    </row>
    <row r="31" spans="1:19" x14ac:dyDescent="0.25">
      <c r="A31" s="9" t="s">
        <v>20</v>
      </c>
      <c r="B31" s="9" t="s">
        <v>61</v>
      </c>
      <c r="C31" s="9">
        <v>60</v>
      </c>
      <c r="D31" s="9">
        <v>330</v>
      </c>
      <c r="E31" s="8">
        <v>2578.9846153846156</v>
      </c>
      <c r="F31" s="6">
        <v>1005804</v>
      </c>
      <c r="G31" s="7"/>
      <c r="H31" s="8"/>
      <c r="I31" s="7"/>
      <c r="J31" s="6"/>
      <c r="K31" s="6">
        <v>7500</v>
      </c>
      <c r="L31" s="5">
        <v>1023304</v>
      </c>
      <c r="M31" s="14"/>
      <c r="N31" s="6">
        <v>334870</v>
      </c>
      <c r="O31" s="6"/>
      <c r="P31" s="13"/>
      <c r="Q31" s="14">
        <v>688434</v>
      </c>
      <c r="R31" s="13"/>
      <c r="S31" s="3"/>
    </row>
    <row r="32" spans="1:19" x14ac:dyDescent="0.25">
      <c r="A32" s="9" t="s">
        <v>7</v>
      </c>
      <c r="B32" s="9" t="s">
        <v>60</v>
      </c>
      <c r="C32" s="9">
        <v>50</v>
      </c>
      <c r="D32" s="9">
        <v>0</v>
      </c>
      <c r="E32" s="8">
        <v>2104.14</v>
      </c>
      <c r="F32" s="6">
        <v>105207</v>
      </c>
      <c r="G32" s="7"/>
      <c r="H32" s="8"/>
      <c r="I32" s="7"/>
      <c r="J32" s="6"/>
      <c r="K32" s="6"/>
      <c r="L32" s="5">
        <v>115207</v>
      </c>
      <c r="M32" s="14"/>
      <c r="N32" s="6"/>
      <c r="O32" s="6"/>
      <c r="P32" s="13"/>
      <c r="Q32" s="14"/>
      <c r="R32" s="13">
        <v>115207</v>
      </c>
      <c r="S32" s="3"/>
    </row>
    <row r="33" spans="1:19" x14ac:dyDescent="0.25">
      <c r="A33" s="9" t="s">
        <v>7</v>
      </c>
      <c r="B33" s="9" t="s">
        <v>59</v>
      </c>
      <c r="C33" s="9">
        <v>100</v>
      </c>
      <c r="D33" s="9">
        <v>0</v>
      </c>
      <c r="E33" s="8">
        <v>3029.33</v>
      </c>
      <c r="F33" s="6">
        <v>302933</v>
      </c>
      <c r="G33" s="7">
        <v>15</v>
      </c>
      <c r="H33" s="8">
        <v>38040</v>
      </c>
      <c r="I33" s="7"/>
      <c r="J33" s="6"/>
      <c r="K33" s="6"/>
      <c r="L33" s="5">
        <v>350973</v>
      </c>
      <c r="M33" s="14"/>
      <c r="N33" s="6"/>
      <c r="O33" s="6"/>
      <c r="P33" s="13"/>
      <c r="Q33" s="14"/>
      <c r="R33" s="13">
        <v>350973</v>
      </c>
      <c r="S33" s="3"/>
    </row>
    <row r="34" spans="1:19" x14ac:dyDescent="0.25">
      <c r="A34" s="9" t="s">
        <v>7</v>
      </c>
      <c r="B34" s="9" t="s">
        <v>58</v>
      </c>
      <c r="C34" s="9">
        <v>53</v>
      </c>
      <c r="D34" s="9">
        <v>0</v>
      </c>
      <c r="E34" s="8">
        <v>3067.8301886792451</v>
      </c>
      <c r="F34" s="6">
        <v>162595</v>
      </c>
      <c r="G34" s="7"/>
      <c r="H34" s="8"/>
      <c r="I34" s="7"/>
      <c r="J34" s="6"/>
      <c r="K34" s="6"/>
      <c r="L34" s="5">
        <v>172595</v>
      </c>
      <c r="M34" s="14"/>
      <c r="N34" s="6"/>
      <c r="O34" s="6"/>
      <c r="P34" s="13"/>
      <c r="Q34" s="14"/>
      <c r="R34" s="13">
        <v>172595</v>
      </c>
      <c r="S34" s="3"/>
    </row>
    <row r="35" spans="1:19" x14ac:dyDescent="0.25">
      <c r="A35" s="9" t="s">
        <v>10</v>
      </c>
      <c r="B35" s="9" t="s">
        <v>57</v>
      </c>
      <c r="C35" s="9">
        <v>110</v>
      </c>
      <c r="D35" s="9">
        <v>178</v>
      </c>
      <c r="E35" s="8">
        <v>3233.3819444444443</v>
      </c>
      <c r="F35" s="6">
        <v>931214</v>
      </c>
      <c r="G35" s="7"/>
      <c r="H35" s="8"/>
      <c r="I35" s="7">
        <v>32</v>
      </c>
      <c r="J35" s="6">
        <v>109500</v>
      </c>
      <c r="K35" s="6"/>
      <c r="L35" s="5">
        <v>1050714</v>
      </c>
      <c r="M35" s="14"/>
      <c r="N35" s="6">
        <v>583068</v>
      </c>
      <c r="O35" s="6">
        <v>269395</v>
      </c>
      <c r="P35" s="13"/>
      <c r="Q35" s="14">
        <v>198251</v>
      </c>
      <c r="R35" s="13"/>
      <c r="S35" s="3"/>
    </row>
    <row r="36" spans="1:19" x14ac:dyDescent="0.25">
      <c r="A36" s="9" t="s">
        <v>20</v>
      </c>
      <c r="B36" s="9" t="s">
        <v>56</v>
      </c>
      <c r="C36" s="9">
        <v>28</v>
      </c>
      <c r="D36" s="9">
        <v>172</v>
      </c>
      <c r="E36" s="8">
        <v>1963.605</v>
      </c>
      <c r="F36" s="6">
        <v>392721</v>
      </c>
      <c r="G36" s="7"/>
      <c r="H36" s="8"/>
      <c r="I36" s="7"/>
      <c r="J36" s="6"/>
      <c r="K36" s="6"/>
      <c r="L36" s="5">
        <v>402721</v>
      </c>
      <c r="M36" s="14"/>
      <c r="N36" s="6"/>
      <c r="O36" s="6"/>
      <c r="P36" s="13"/>
      <c r="Q36" s="14">
        <v>402721</v>
      </c>
      <c r="R36" s="13"/>
      <c r="S36" s="3"/>
    </row>
    <row r="37" spans="1:19" x14ac:dyDescent="0.25">
      <c r="A37" s="9" t="s">
        <v>7</v>
      </c>
      <c r="B37" s="9" t="s">
        <v>55</v>
      </c>
      <c r="C37" s="9">
        <v>0</v>
      </c>
      <c r="D37" s="9">
        <v>116</v>
      </c>
      <c r="E37" s="8">
        <v>3175.5775862068967</v>
      </c>
      <c r="F37" s="6">
        <v>368367</v>
      </c>
      <c r="G37" s="7"/>
      <c r="H37" s="8"/>
      <c r="I37" s="7"/>
      <c r="J37" s="6"/>
      <c r="K37" s="6"/>
      <c r="L37" s="5">
        <v>378367</v>
      </c>
      <c r="M37" s="14"/>
      <c r="N37" s="6"/>
      <c r="O37" s="6"/>
      <c r="P37" s="13"/>
      <c r="Q37" s="14">
        <v>378367</v>
      </c>
      <c r="R37" s="13"/>
      <c r="S37" s="3"/>
    </row>
    <row r="38" spans="1:19" x14ac:dyDescent="0.25">
      <c r="A38" s="9" t="s">
        <v>20</v>
      </c>
      <c r="B38" s="9" t="s">
        <v>54</v>
      </c>
      <c r="C38" s="9">
        <v>0</v>
      </c>
      <c r="D38" s="9">
        <v>90</v>
      </c>
      <c r="E38" s="8">
        <v>3074.1888888888889</v>
      </c>
      <c r="F38" s="6">
        <v>276677</v>
      </c>
      <c r="G38" s="7"/>
      <c r="H38" s="8"/>
      <c r="I38" s="7"/>
      <c r="J38" s="6"/>
      <c r="K38" s="6"/>
      <c r="L38" s="5">
        <v>286677</v>
      </c>
      <c r="M38" s="14"/>
      <c r="N38" s="6"/>
      <c r="O38" s="6"/>
      <c r="P38" s="13"/>
      <c r="Q38" s="14">
        <v>286677</v>
      </c>
      <c r="R38" s="13"/>
      <c r="S38" s="3"/>
    </row>
    <row r="39" spans="1:19" x14ac:dyDescent="0.25">
      <c r="A39" s="9" t="s">
        <v>18</v>
      </c>
      <c r="B39" s="9" t="s">
        <v>53</v>
      </c>
      <c r="C39" s="9">
        <v>0</v>
      </c>
      <c r="D39" s="9">
        <v>72</v>
      </c>
      <c r="E39" s="8">
        <v>2252.4444444444443</v>
      </c>
      <c r="F39" s="6">
        <v>162176</v>
      </c>
      <c r="G39" s="7"/>
      <c r="H39" s="8"/>
      <c r="I39" s="7"/>
      <c r="J39" s="6"/>
      <c r="K39" s="6"/>
      <c r="L39" s="5">
        <v>172176</v>
      </c>
      <c r="M39" s="14"/>
      <c r="N39" s="6"/>
      <c r="O39" s="6"/>
      <c r="P39" s="13"/>
      <c r="Q39" s="14">
        <v>172176</v>
      </c>
      <c r="R39" s="13"/>
      <c r="S39" s="3"/>
    </row>
    <row r="40" spans="1:19" x14ac:dyDescent="0.25">
      <c r="A40" s="9" t="s">
        <v>27</v>
      </c>
      <c r="B40" s="9" t="s">
        <v>52</v>
      </c>
      <c r="C40" s="9">
        <v>0</v>
      </c>
      <c r="D40" s="9">
        <v>100</v>
      </c>
      <c r="E40" s="8">
        <v>2800</v>
      </c>
      <c r="F40" s="6">
        <v>280000</v>
      </c>
      <c r="G40" s="7"/>
      <c r="H40" s="8"/>
      <c r="I40" s="7"/>
      <c r="J40" s="6"/>
      <c r="K40" s="6"/>
      <c r="L40" s="5">
        <v>290000</v>
      </c>
      <c r="M40" s="14"/>
      <c r="N40" s="6"/>
      <c r="O40" s="6"/>
      <c r="P40" s="13"/>
      <c r="Q40" s="14">
        <v>290000</v>
      </c>
      <c r="R40" s="13"/>
      <c r="S40" s="3"/>
    </row>
    <row r="41" spans="1:19" x14ac:dyDescent="0.25">
      <c r="A41" s="9" t="s">
        <v>20</v>
      </c>
      <c r="B41" s="9" t="s">
        <v>51</v>
      </c>
      <c r="C41" s="9">
        <v>60</v>
      </c>
      <c r="D41" s="9">
        <v>175</v>
      </c>
      <c r="E41" s="8">
        <v>2118.9787234042551</v>
      </c>
      <c r="F41" s="6">
        <v>497960</v>
      </c>
      <c r="G41" s="7"/>
      <c r="H41" s="8"/>
      <c r="I41" s="7"/>
      <c r="J41" s="6"/>
      <c r="K41" s="6"/>
      <c r="L41" s="5">
        <v>507960</v>
      </c>
      <c r="M41" s="14"/>
      <c r="N41" s="6"/>
      <c r="O41" s="6"/>
      <c r="P41" s="13"/>
      <c r="Q41" s="14">
        <v>507960</v>
      </c>
      <c r="R41" s="13"/>
      <c r="S41" s="3"/>
    </row>
    <row r="42" spans="1:19" x14ac:dyDescent="0.25">
      <c r="A42" s="9" t="s">
        <v>3</v>
      </c>
      <c r="B42" s="9" t="s">
        <v>50</v>
      </c>
      <c r="C42" s="9">
        <v>130</v>
      </c>
      <c r="D42" s="9">
        <v>72</v>
      </c>
      <c r="E42" s="8">
        <v>3537.9950495049507</v>
      </c>
      <c r="F42" s="6">
        <v>714675</v>
      </c>
      <c r="G42" s="7"/>
      <c r="H42" s="8"/>
      <c r="I42" s="7"/>
      <c r="J42" s="6"/>
      <c r="K42" s="6"/>
      <c r="L42" s="5">
        <v>724675</v>
      </c>
      <c r="M42" s="14"/>
      <c r="N42" s="6"/>
      <c r="O42" s="6"/>
      <c r="P42" s="13"/>
      <c r="Q42" s="14">
        <v>724675</v>
      </c>
      <c r="R42" s="13"/>
      <c r="S42" s="3"/>
    </row>
    <row r="43" spans="1:19" x14ac:dyDescent="0.25">
      <c r="A43" s="9" t="s">
        <v>5</v>
      </c>
      <c r="B43" s="9" t="s">
        <v>49</v>
      </c>
      <c r="C43" s="9">
        <v>185</v>
      </c>
      <c r="D43" s="9">
        <v>0</v>
      </c>
      <c r="E43" s="8">
        <v>2908.491891891892</v>
      </c>
      <c r="F43" s="6">
        <v>538071</v>
      </c>
      <c r="G43" s="7"/>
      <c r="H43" s="8"/>
      <c r="I43" s="7"/>
      <c r="J43" s="6"/>
      <c r="K43" s="6"/>
      <c r="L43" s="5">
        <v>548071</v>
      </c>
      <c r="M43" s="14"/>
      <c r="N43" s="6"/>
      <c r="O43" s="6"/>
      <c r="P43" s="13"/>
      <c r="Q43" s="14">
        <v>548071</v>
      </c>
      <c r="R43" s="13"/>
      <c r="S43" s="3"/>
    </row>
    <row r="44" spans="1:19" x14ac:dyDescent="0.25">
      <c r="A44" s="9" t="s">
        <v>7</v>
      </c>
      <c r="B44" s="9" t="s">
        <v>48</v>
      </c>
      <c r="C44" s="9">
        <v>102</v>
      </c>
      <c r="D44" s="9">
        <v>257</v>
      </c>
      <c r="E44" s="8">
        <v>2591.0194986072424</v>
      </c>
      <c r="F44" s="6">
        <v>930176</v>
      </c>
      <c r="G44" s="7"/>
      <c r="H44" s="8"/>
      <c r="I44" s="7"/>
      <c r="J44" s="6"/>
      <c r="K44" s="6">
        <v>15000</v>
      </c>
      <c r="L44" s="5">
        <v>955176</v>
      </c>
      <c r="M44" s="14"/>
      <c r="N44" s="6"/>
      <c r="O44" s="6"/>
      <c r="P44" s="13"/>
      <c r="Q44" s="14">
        <v>955176</v>
      </c>
      <c r="R44" s="13"/>
      <c r="S44" s="3"/>
    </row>
    <row r="45" spans="1:19" x14ac:dyDescent="0.25">
      <c r="A45" s="9" t="s">
        <v>1</v>
      </c>
      <c r="B45" s="9" t="s">
        <v>47</v>
      </c>
      <c r="C45" s="9">
        <v>15</v>
      </c>
      <c r="D45" s="9">
        <v>60</v>
      </c>
      <c r="E45" s="8">
        <v>3242.6133333333332</v>
      </c>
      <c r="F45" s="6">
        <v>243196</v>
      </c>
      <c r="G45" s="7"/>
      <c r="H45" s="8"/>
      <c r="I45" s="7"/>
      <c r="J45" s="6"/>
      <c r="K45" s="6"/>
      <c r="L45" s="5">
        <v>253196</v>
      </c>
      <c r="M45" s="14"/>
      <c r="N45" s="6"/>
      <c r="O45" s="6"/>
      <c r="P45" s="13"/>
      <c r="Q45" s="14">
        <v>253196</v>
      </c>
      <c r="R45" s="13"/>
      <c r="S45" s="3"/>
    </row>
    <row r="46" spans="1:19" x14ac:dyDescent="0.25">
      <c r="A46" s="9" t="s">
        <v>27</v>
      </c>
      <c r="B46" s="9" t="s">
        <v>46</v>
      </c>
      <c r="C46" s="9">
        <v>119</v>
      </c>
      <c r="D46" s="9">
        <v>331</v>
      </c>
      <c r="E46" s="8">
        <v>2642.597777777778</v>
      </c>
      <c r="F46" s="6">
        <v>1189169</v>
      </c>
      <c r="G46" s="7"/>
      <c r="H46" s="8"/>
      <c r="I46" s="7">
        <v>20</v>
      </c>
      <c r="J46" s="6">
        <v>78220</v>
      </c>
      <c r="K46" s="6">
        <v>15000</v>
      </c>
      <c r="L46" s="5">
        <v>1292389</v>
      </c>
      <c r="M46" s="14"/>
      <c r="N46" s="6">
        <v>1044942</v>
      </c>
      <c r="O46" s="6">
        <v>247447</v>
      </c>
      <c r="P46" s="13"/>
      <c r="Q46" s="14"/>
      <c r="R46" s="13"/>
      <c r="S46" s="3"/>
    </row>
    <row r="47" spans="1:19" x14ac:dyDescent="0.25">
      <c r="A47" s="9" t="s">
        <v>12</v>
      </c>
      <c r="B47" s="9" t="s">
        <v>45</v>
      </c>
      <c r="C47" s="9">
        <v>0</v>
      </c>
      <c r="D47" s="9">
        <v>68</v>
      </c>
      <c r="E47" s="8">
        <v>2815.75</v>
      </c>
      <c r="F47" s="6">
        <v>191471</v>
      </c>
      <c r="G47" s="7"/>
      <c r="H47" s="8"/>
      <c r="I47" s="7"/>
      <c r="J47" s="6"/>
      <c r="K47" s="6"/>
      <c r="L47" s="5">
        <v>201471</v>
      </c>
      <c r="M47" s="14"/>
      <c r="N47" s="6"/>
      <c r="O47" s="6"/>
      <c r="P47" s="13"/>
      <c r="Q47" s="14">
        <v>201471</v>
      </c>
      <c r="R47" s="13"/>
      <c r="S47" s="3"/>
    </row>
    <row r="48" spans="1:19" x14ac:dyDescent="0.25">
      <c r="A48" s="9" t="s">
        <v>18</v>
      </c>
      <c r="B48" s="9" t="s">
        <v>44</v>
      </c>
      <c r="C48" s="9">
        <v>64</v>
      </c>
      <c r="D48" s="9">
        <v>15</v>
      </c>
      <c r="E48" s="8">
        <v>2281.9620253164558</v>
      </c>
      <c r="F48" s="6">
        <v>180275</v>
      </c>
      <c r="G48" s="7"/>
      <c r="H48" s="8"/>
      <c r="I48" s="7"/>
      <c r="J48" s="6"/>
      <c r="K48" s="6"/>
      <c r="L48" s="5">
        <v>190275</v>
      </c>
      <c r="M48" s="14"/>
      <c r="N48" s="6">
        <v>190275</v>
      </c>
      <c r="O48" s="6"/>
      <c r="P48" s="13"/>
      <c r="Q48" s="14"/>
      <c r="R48" s="13"/>
      <c r="S48" s="3"/>
    </row>
    <row r="49" spans="1:19" x14ac:dyDescent="0.25">
      <c r="A49" s="9" t="s">
        <v>7</v>
      </c>
      <c r="B49" s="9" t="s">
        <v>43</v>
      </c>
      <c r="C49" s="9">
        <v>194</v>
      </c>
      <c r="D49" s="9">
        <v>0</v>
      </c>
      <c r="E49" s="8">
        <v>2894.3092783505153</v>
      </c>
      <c r="F49" s="6">
        <v>561496</v>
      </c>
      <c r="G49" s="7"/>
      <c r="H49" s="8"/>
      <c r="I49" s="7"/>
      <c r="J49" s="6"/>
      <c r="K49" s="6"/>
      <c r="L49" s="5">
        <v>571496</v>
      </c>
      <c r="M49" s="14">
        <v>571496</v>
      </c>
      <c r="N49" s="6"/>
      <c r="O49" s="6"/>
      <c r="P49" s="13"/>
      <c r="Q49" s="14"/>
      <c r="R49" s="13"/>
      <c r="S49" s="3"/>
    </row>
    <row r="50" spans="1:19" x14ac:dyDescent="0.25">
      <c r="A50" s="9" t="s">
        <v>12</v>
      </c>
      <c r="B50" s="9" t="s">
        <v>42</v>
      </c>
      <c r="C50" s="9">
        <v>0</v>
      </c>
      <c r="D50" s="9">
        <v>90</v>
      </c>
      <c r="E50" s="8">
        <v>2356.1999999999998</v>
      </c>
      <c r="F50" s="6">
        <v>212058</v>
      </c>
      <c r="G50" s="7"/>
      <c r="H50" s="8"/>
      <c r="I50" s="7"/>
      <c r="J50" s="6"/>
      <c r="K50" s="6"/>
      <c r="L50" s="5">
        <v>222058</v>
      </c>
      <c r="M50" s="14"/>
      <c r="N50" s="6"/>
      <c r="O50" s="6"/>
      <c r="P50" s="13"/>
      <c r="Q50" s="14">
        <v>222058</v>
      </c>
      <c r="R50" s="13"/>
      <c r="S50" s="3"/>
    </row>
    <row r="51" spans="1:19" x14ac:dyDescent="0.25">
      <c r="A51" s="9" t="s">
        <v>7</v>
      </c>
      <c r="B51" s="9" t="s">
        <v>41</v>
      </c>
      <c r="C51" s="9">
        <v>26</v>
      </c>
      <c r="D51" s="9">
        <v>100</v>
      </c>
      <c r="E51" s="8">
        <v>3453.531746031746</v>
      </c>
      <c r="F51" s="6">
        <v>435145</v>
      </c>
      <c r="G51" s="7"/>
      <c r="H51" s="8"/>
      <c r="I51" s="7"/>
      <c r="J51" s="6"/>
      <c r="K51" s="6"/>
      <c r="L51" s="5">
        <v>445145</v>
      </c>
      <c r="M51" s="14"/>
      <c r="N51" s="6"/>
      <c r="O51" s="6"/>
      <c r="P51" s="13"/>
      <c r="Q51" s="14">
        <v>445145</v>
      </c>
      <c r="R51" s="13"/>
      <c r="S51" s="3"/>
    </row>
    <row r="52" spans="1:19" x14ac:dyDescent="0.25">
      <c r="A52" s="9" t="s">
        <v>20</v>
      </c>
      <c r="B52" s="9" t="s">
        <v>40</v>
      </c>
      <c r="C52" s="9">
        <v>85</v>
      </c>
      <c r="D52" s="9">
        <v>0</v>
      </c>
      <c r="E52" s="8">
        <v>3326.329411764706</v>
      </c>
      <c r="F52" s="6">
        <v>282738</v>
      </c>
      <c r="G52" s="7"/>
      <c r="H52" s="8"/>
      <c r="I52" s="7"/>
      <c r="J52" s="6"/>
      <c r="K52" s="6"/>
      <c r="L52" s="5">
        <v>292738</v>
      </c>
      <c r="M52" s="14"/>
      <c r="N52" s="6"/>
      <c r="O52" s="6"/>
      <c r="P52" s="13"/>
      <c r="Q52" s="14">
        <v>292738</v>
      </c>
      <c r="R52" s="13"/>
      <c r="S52" s="3"/>
    </row>
    <row r="53" spans="1:19" x14ac:dyDescent="0.25">
      <c r="A53" s="9" t="s">
        <v>27</v>
      </c>
      <c r="B53" s="9" t="s">
        <v>39</v>
      </c>
      <c r="C53" s="9">
        <v>115</v>
      </c>
      <c r="D53" s="9">
        <v>154</v>
      </c>
      <c r="E53" s="8">
        <v>3118.2044609665427</v>
      </c>
      <c r="F53" s="6">
        <v>838797</v>
      </c>
      <c r="G53" s="7">
        <v>20</v>
      </c>
      <c r="H53" s="8">
        <v>42335</v>
      </c>
      <c r="I53" s="7">
        <v>20</v>
      </c>
      <c r="J53" s="6">
        <v>37665</v>
      </c>
      <c r="K53" s="6">
        <v>14982</v>
      </c>
      <c r="L53" s="5">
        <v>943779</v>
      </c>
      <c r="M53" s="14"/>
      <c r="N53" s="6"/>
      <c r="O53" s="6">
        <v>37665</v>
      </c>
      <c r="P53" s="13">
        <v>906114</v>
      </c>
      <c r="Q53" s="14"/>
      <c r="R53" s="13"/>
      <c r="S53" s="3"/>
    </row>
    <row r="54" spans="1:19" x14ac:dyDescent="0.25">
      <c r="A54" s="9" t="s">
        <v>3</v>
      </c>
      <c r="B54" s="9" t="s">
        <v>38</v>
      </c>
      <c r="C54" s="9">
        <v>0</v>
      </c>
      <c r="D54" s="9">
        <v>150</v>
      </c>
      <c r="E54" s="8">
        <v>3010.2</v>
      </c>
      <c r="F54" s="6">
        <v>451530</v>
      </c>
      <c r="G54" s="7"/>
      <c r="H54" s="8"/>
      <c r="I54" s="7"/>
      <c r="J54" s="6"/>
      <c r="K54" s="6"/>
      <c r="L54" s="5">
        <v>461530</v>
      </c>
      <c r="M54" s="14"/>
      <c r="N54" s="6"/>
      <c r="O54" s="6"/>
      <c r="P54" s="13"/>
      <c r="Q54" s="14">
        <v>461530</v>
      </c>
      <c r="R54" s="13"/>
      <c r="S54" s="3"/>
    </row>
    <row r="55" spans="1:19" x14ac:dyDescent="0.25">
      <c r="A55" s="9" t="s">
        <v>12</v>
      </c>
      <c r="B55" s="9" t="s">
        <v>37</v>
      </c>
      <c r="C55" s="9">
        <v>118</v>
      </c>
      <c r="D55" s="9">
        <v>204</v>
      </c>
      <c r="E55" s="8">
        <v>2296.8385093167703</v>
      </c>
      <c r="F55" s="6">
        <v>739582</v>
      </c>
      <c r="G55" s="7"/>
      <c r="H55" s="8"/>
      <c r="I55" s="7"/>
      <c r="J55" s="6"/>
      <c r="K55" s="6">
        <v>7500</v>
      </c>
      <c r="L55" s="5">
        <v>757082</v>
      </c>
      <c r="M55" s="14"/>
      <c r="N55" s="6">
        <v>105290</v>
      </c>
      <c r="O55" s="6"/>
      <c r="P55" s="13"/>
      <c r="Q55" s="14">
        <v>651792</v>
      </c>
      <c r="R55" s="13"/>
      <c r="S55" s="3"/>
    </row>
    <row r="56" spans="1:19" x14ac:dyDescent="0.25">
      <c r="A56" s="9" t="s">
        <v>1</v>
      </c>
      <c r="B56" s="9" t="s">
        <v>36</v>
      </c>
      <c r="C56" s="9">
        <v>0</v>
      </c>
      <c r="D56" s="9">
        <v>110</v>
      </c>
      <c r="E56" s="8">
        <v>2907.7727272727275</v>
      </c>
      <c r="F56" s="6">
        <v>319855</v>
      </c>
      <c r="G56" s="7"/>
      <c r="H56" s="8"/>
      <c r="I56" s="7">
        <v>12</v>
      </c>
      <c r="J56" s="6">
        <v>65940</v>
      </c>
      <c r="K56" s="6">
        <v>15000</v>
      </c>
      <c r="L56" s="5">
        <v>410795</v>
      </c>
      <c r="M56" s="14"/>
      <c r="N56" s="6"/>
      <c r="O56" s="6">
        <v>165940</v>
      </c>
      <c r="P56" s="13"/>
      <c r="Q56" s="14">
        <v>244855</v>
      </c>
      <c r="R56" s="13"/>
      <c r="S56" s="3"/>
    </row>
    <row r="57" spans="1:19" x14ac:dyDescent="0.25">
      <c r="A57" s="9" t="s">
        <v>1</v>
      </c>
      <c r="B57" s="9" t="s">
        <v>35</v>
      </c>
      <c r="C57" s="9">
        <v>106</v>
      </c>
      <c r="D57" s="9">
        <v>0</v>
      </c>
      <c r="E57" s="8">
        <v>3029.6509433962265</v>
      </c>
      <c r="F57" s="6">
        <v>321143</v>
      </c>
      <c r="G57" s="7">
        <v>20</v>
      </c>
      <c r="H57" s="8">
        <v>100000</v>
      </c>
      <c r="I57" s="7"/>
      <c r="J57" s="6"/>
      <c r="K57" s="6"/>
      <c r="L57" s="5">
        <v>431143</v>
      </c>
      <c r="M57" s="14"/>
      <c r="N57" s="6">
        <v>100000</v>
      </c>
      <c r="O57" s="6"/>
      <c r="P57" s="13"/>
      <c r="Q57" s="14">
        <v>331143</v>
      </c>
      <c r="R57" s="13"/>
      <c r="S57" s="3"/>
    </row>
    <row r="58" spans="1:19" x14ac:dyDescent="0.25">
      <c r="A58" s="9" t="s">
        <v>7</v>
      </c>
      <c r="B58" s="9" t="s">
        <v>34</v>
      </c>
      <c r="C58" s="9">
        <v>30</v>
      </c>
      <c r="D58" s="9">
        <v>64</v>
      </c>
      <c r="E58" s="8">
        <v>2731.5212765957449</v>
      </c>
      <c r="F58" s="6">
        <v>256763</v>
      </c>
      <c r="G58" s="7"/>
      <c r="H58" s="8"/>
      <c r="I58" s="7">
        <v>15</v>
      </c>
      <c r="J58" s="6">
        <v>74808</v>
      </c>
      <c r="K58" s="6"/>
      <c r="L58" s="5">
        <v>341571</v>
      </c>
      <c r="M58" s="14"/>
      <c r="N58" s="6"/>
      <c r="O58" s="6">
        <v>258297</v>
      </c>
      <c r="P58" s="13"/>
      <c r="Q58" s="14">
        <v>83274</v>
      </c>
      <c r="R58" s="13"/>
      <c r="S58" s="3"/>
    </row>
    <row r="59" spans="1:19" x14ac:dyDescent="0.25">
      <c r="A59" s="9" t="s">
        <v>7</v>
      </c>
      <c r="B59" s="9" t="s">
        <v>33</v>
      </c>
      <c r="C59" s="9">
        <v>0</v>
      </c>
      <c r="D59" s="9">
        <v>160</v>
      </c>
      <c r="E59" s="8">
        <v>2984.0187500000002</v>
      </c>
      <c r="F59" s="6">
        <v>477443</v>
      </c>
      <c r="G59" s="7"/>
      <c r="H59" s="8"/>
      <c r="I59" s="7"/>
      <c r="J59" s="6"/>
      <c r="K59" s="6"/>
      <c r="L59" s="5">
        <v>487443</v>
      </c>
      <c r="M59" s="14"/>
      <c r="N59" s="6"/>
      <c r="O59" s="6"/>
      <c r="P59" s="13"/>
      <c r="Q59" s="14">
        <v>487443</v>
      </c>
      <c r="R59" s="13"/>
      <c r="S59" s="3"/>
    </row>
    <row r="60" spans="1:19" x14ac:dyDescent="0.25">
      <c r="A60" s="9" t="s">
        <v>1</v>
      </c>
      <c r="B60" s="9" t="s">
        <v>32</v>
      </c>
      <c r="C60" s="9">
        <v>90</v>
      </c>
      <c r="D60" s="9">
        <v>155</v>
      </c>
      <c r="E60" s="8">
        <v>2891.1714285714284</v>
      </c>
      <c r="F60" s="6">
        <v>708337</v>
      </c>
      <c r="G60" s="7"/>
      <c r="H60" s="8"/>
      <c r="I60" s="7"/>
      <c r="J60" s="6"/>
      <c r="K60" s="6"/>
      <c r="L60" s="5">
        <v>708337</v>
      </c>
      <c r="M60" s="14"/>
      <c r="N60" s="6"/>
      <c r="O60" s="6"/>
      <c r="P60" s="13"/>
      <c r="Q60" s="14">
        <v>708337</v>
      </c>
      <c r="R60" s="13"/>
      <c r="S60" s="3"/>
    </row>
    <row r="61" spans="1:19" x14ac:dyDescent="0.25">
      <c r="A61" s="9" t="s">
        <v>18</v>
      </c>
      <c r="B61" s="9" t="s">
        <v>31</v>
      </c>
      <c r="C61" s="9">
        <v>68</v>
      </c>
      <c r="D61" s="9">
        <v>42</v>
      </c>
      <c r="E61" s="8">
        <v>3035.7272727272725</v>
      </c>
      <c r="F61" s="6">
        <v>333930</v>
      </c>
      <c r="G61" s="7"/>
      <c r="H61" s="8"/>
      <c r="I61" s="7"/>
      <c r="J61" s="6"/>
      <c r="K61" s="6">
        <v>15000</v>
      </c>
      <c r="L61" s="5">
        <v>358930</v>
      </c>
      <c r="M61" s="14"/>
      <c r="N61" s="6"/>
      <c r="O61" s="6"/>
      <c r="P61" s="13"/>
      <c r="Q61" s="14">
        <v>358930</v>
      </c>
      <c r="R61" s="13"/>
      <c r="S61" s="3"/>
    </row>
    <row r="62" spans="1:19" x14ac:dyDescent="0.25">
      <c r="A62" s="9" t="s">
        <v>10</v>
      </c>
      <c r="B62" s="9" t="s">
        <v>30</v>
      </c>
      <c r="C62" s="9">
        <v>92</v>
      </c>
      <c r="D62" s="9">
        <v>0</v>
      </c>
      <c r="E62" s="8">
        <v>2894.228260869565</v>
      </c>
      <c r="F62" s="6">
        <v>266269</v>
      </c>
      <c r="G62" s="7"/>
      <c r="H62" s="8"/>
      <c r="I62" s="7"/>
      <c r="J62" s="6"/>
      <c r="K62" s="6"/>
      <c r="L62" s="5">
        <v>276269</v>
      </c>
      <c r="M62" s="14"/>
      <c r="N62" s="6"/>
      <c r="O62" s="6"/>
      <c r="P62" s="13"/>
      <c r="Q62" s="14">
        <v>276269</v>
      </c>
      <c r="R62" s="13"/>
      <c r="S62" s="3"/>
    </row>
    <row r="63" spans="1:19" x14ac:dyDescent="0.25">
      <c r="A63" s="9" t="s">
        <v>10</v>
      </c>
      <c r="B63" s="9" t="s">
        <v>29</v>
      </c>
      <c r="C63" s="9">
        <v>36</v>
      </c>
      <c r="D63" s="9">
        <v>152</v>
      </c>
      <c r="E63" s="8">
        <v>2913.6808510638298</v>
      </c>
      <c r="F63" s="6">
        <v>547772</v>
      </c>
      <c r="G63" s="7"/>
      <c r="H63" s="8"/>
      <c r="I63" s="7">
        <v>12</v>
      </c>
      <c r="J63" s="6">
        <v>93100</v>
      </c>
      <c r="K63" s="6">
        <v>14691</v>
      </c>
      <c r="L63" s="5">
        <v>665563</v>
      </c>
      <c r="M63" s="14"/>
      <c r="N63" s="6"/>
      <c r="O63" s="6">
        <v>93100</v>
      </c>
      <c r="P63" s="13"/>
      <c r="Q63" s="14">
        <v>572463</v>
      </c>
      <c r="R63" s="13"/>
      <c r="S63" s="3"/>
    </row>
    <row r="64" spans="1:19" x14ac:dyDescent="0.25">
      <c r="A64" s="9" t="s">
        <v>5</v>
      </c>
      <c r="B64" s="9" t="s">
        <v>28</v>
      </c>
      <c r="C64" s="9">
        <v>120</v>
      </c>
      <c r="D64" s="9">
        <v>203</v>
      </c>
      <c r="E64" s="8">
        <v>2910.5572755417957</v>
      </c>
      <c r="F64" s="6">
        <v>940110</v>
      </c>
      <c r="G64" s="7">
        <v>12</v>
      </c>
      <c r="H64" s="8">
        <v>48000</v>
      </c>
      <c r="I64" s="7">
        <v>20</v>
      </c>
      <c r="J64" s="6">
        <v>35000</v>
      </c>
      <c r="K64" s="6"/>
      <c r="L64" s="5">
        <v>1033110</v>
      </c>
      <c r="M64" s="14"/>
      <c r="N64" s="6"/>
      <c r="O64" s="6">
        <v>35000</v>
      </c>
      <c r="P64" s="13">
        <v>537444</v>
      </c>
      <c r="Q64" s="14">
        <v>460666</v>
      </c>
      <c r="R64" s="13"/>
      <c r="S64" s="3"/>
    </row>
    <row r="65" spans="1:19" x14ac:dyDescent="0.25">
      <c r="A65" s="9" t="s">
        <v>27</v>
      </c>
      <c r="B65" s="9" t="s">
        <v>26</v>
      </c>
      <c r="C65" s="9">
        <v>45</v>
      </c>
      <c r="D65" s="9">
        <v>59</v>
      </c>
      <c r="E65" s="8">
        <v>2089.8653846153848</v>
      </c>
      <c r="F65" s="6">
        <v>217346</v>
      </c>
      <c r="G65" s="7"/>
      <c r="H65" s="8"/>
      <c r="I65" s="7"/>
      <c r="J65" s="6"/>
      <c r="K65" s="6"/>
      <c r="L65" s="5">
        <v>227346</v>
      </c>
      <c r="M65" s="14"/>
      <c r="N65" s="6"/>
      <c r="O65" s="6"/>
      <c r="P65" s="13"/>
      <c r="Q65" s="14">
        <v>227346</v>
      </c>
      <c r="R65" s="13"/>
      <c r="S65" s="3"/>
    </row>
    <row r="66" spans="1:19" x14ac:dyDescent="0.25">
      <c r="A66" s="9" t="s">
        <v>10</v>
      </c>
      <c r="B66" s="9" t="s">
        <v>25</v>
      </c>
      <c r="C66" s="9">
        <v>96</v>
      </c>
      <c r="D66" s="9">
        <v>0</v>
      </c>
      <c r="E66" s="8">
        <v>2295.65625</v>
      </c>
      <c r="F66" s="6">
        <v>220383</v>
      </c>
      <c r="G66" s="7">
        <v>16</v>
      </c>
      <c r="H66" s="8">
        <v>36800</v>
      </c>
      <c r="I66" s="7"/>
      <c r="J66" s="6"/>
      <c r="K66" s="6"/>
      <c r="L66" s="5">
        <v>267183</v>
      </c>
      <c r="M66" s="14"/>
      <c r="N66" s="6"/>
      <c r="O66" s="6"/>
      <c r="P66" s="13"/>
      <c r="Q66" s="14">
        <v>267183</v>
      </c>
      <c r="R66" s="13"/>
      <c r="S66" s="3"/>
    </row>
    <row r="67" spans="1:19" x14ac:dyDescent="0.25">
      <c r="A67" s="9" t="s">
        <v>1</v>
      </c>
      <c r="B67" s="9" t="s">
        <v>24</v>
      </c>
      <c r="C67" s="9">
        <v>147</v>
      </c>
      <c r="D67" s="9">
        <v>218</v>
      </c>
      <c r="E67" s="8">
        <v>2710.860273972603</v>
      </c>
      <c r="F67" s="6">
        <v>989464</v>
      </c>
      <c r="G67" s="7"/>
      <c r="H67" s="8"/>
      <c r="I67" s="7"/>
      <c r="J67" s="6"/>
      <c r="K67" s="6"/>
      <c r="L67" s="5">
        <v>999464</v>
      </c>
      <c r="M67" s="14"/>
      <c r="N67" s="6">
        <v>740818</v>
      </c>
      <c r="O67" s="6"/>
      <c r="P67" s="13"/>
      <c r="Q67" s="14">
        <v>258646</v>
      </c>
      <c r="R67" s="13"/>
      <c r="S67" s="3"/>
    </row>
    <row r="68" spans="1:19" x14ac:dyDescent="0.25">
      <c r="A68" s="9" t="s">
        <v>10</v>
      </c>
      <c r="B68" s="9" t="s">
        <v>23</v>
      </c>
      <c r="C68" s="9">
        <v>0</v>
      </c>
      <c r="D68" s="9">
        <v>166</v>
      </c>
      <c r="E68" s="8">
        <v>2738.8132530120483</v>
      </c>
      <c r="F68" s="6">
        <v>454643</v>
      </c>
      <c r="G68" s="7"/>
      <c r="H68" s="8"/>
      <c r="I68" s="7"/>
      <c r="J68" s="6"/>
      <c r="K68" s="6"/>
      <c r="L68" s="5">
        <v>464643</v>
      </c>
      <c r="M68" s="14"/>
      <c r="N68" s="6"/>
      <c r="O68" s="6"/>
      <c r="P68" s="13"/>
      <c r="Q68" s="14">
        <v>464643</v>
      </c>
      <c r="R68" s="13"/>
      <c r="S68" s="3"/>
    </row>
    <row r="69" spans="1:19" x14ac:dyDescent="0.25">
      <c r="A69" s="9" t="s">
        <v>10</v>
      </c>
      <c r="B69" s="9" t="s">
        <v>22</v>
      </c>
      <c r="C69" s="9">
        <v>155</v>
      </c>
      <c r="D69" s="9">
        <v>96</v>
      </c>
      <c r="E69" s="8">
        <v>3402.4701195219122</v>
      </c>
      <c r="F69" s="6">
        <v>854020</v>
      </c>
      <c r="G69" s="7"/>
      <c r="H69" s="8"/>
      <c r="I69" s="7">
        <v>24</v>
      </c>
      <c r="J69" s="6">
        <v>40000</v>
      </c>
      <c r="K69" s="6"/>
      <c r="L69" s="5">
        <v>904020</v>
      </c>
      <c r="M69" s="14"/>
      <c r="N69" s="6"/>
      <c r="O69" s="6">
        <v>157804</v>
      </c>
      <c r="P69" s="13"/>
      <c r="Q69" s="14">
        <v>746216</v>
      </c>
      <c r="R69" s="13"/>
      <c r="S69" s="3"/>
    </row>
    <row r="70" spans="1:19" x14ac:dyDescent="0.25">
      <c r="A70" s="9" t="s">
        <v>7</v>
      </c>
      <c r="B70" s="9" t="s">
        <v>21</v>
      </c>
      <c r="C70" s="9">
        <v>50</v>
      </c>
      <c r="D70" s="9">
        <v>0</v>
      </c>
      <c r="E70" s="8">
        <v>3010.52</v>
      </c>
      <c r="F70" s="6">
        <v>150526</v>
      </c>
      <c r="G70" s="7"/>
      <c r="H70" s="8"/>
      <c r="I70" s="7"/>
      <c r="J70" s="6"/>
      <c r="K70" s="6"/>
      <c r="L70" s="5">
        <v>160526</v>
      </c>
      <c r="M70" s="14"/>
      <c r="N70" s="6"/>
      <c r="O70" s="6"/>
      <c r="P70" s="13"/>
      <c r="Q70" s="14"/>
      <c r="R70" s="13">
        <v>160526</v>
      </c>
      <c r="S70" s="3"/>
    </row>
    <row r="71" spans="1:19" x14ac:dyDescent="0.25">
      <c r="A71" s="9" t="s">
        <v>20</v>
      </c>
      <c r="B71" s="9" t="s">
        <v>19</v>
      </c>
      <c r="C71" s="9">
        <v>0</v>
      </c>
      <c r="D71" s="9">
        <v>267</v>
      </c>
      <c r="E71" s="8">
        <v>2642.7490636704119</v>
      </c>
      <c r="F71" s="6">
        <v>705614</v>
      </c>
      <c r="G71" s="7"/>
      <c r="H71" s="8"/>
      <c r="I71" s="7"/>
      <c r="J71" s="6"/>
      <c r="K71" s="6"/>
      <c r="L71" s="5">
        <v>715614</v>
      </c>
      <c r="M71" s="14"/>
      <c r="N71" s="6">
        <v>215614</v>
      </c>
      <c r="O71" s="6"/>
      <c r="P71" s="13"/>
      <c r="Q71" s="14">
        <v>500000</v>
      </c>
      <c r="R71" s="13"/>
      <c r="S71" s="3"/>
    </row>
    <row r="72" spans="1:19" x14ac:dyDescent="0.25">
      <c r="A72" s="9" t="s">
        <v>18</v>
      </c>
      <c r="B72" s="9" t="s">
        <v>17</v>
      </c>
      <c r="C72" s="9">
        <v>149</v>
      </c>
      <c r="D72" s="9">
        <v>0</v>
      </c>
      <c r="E72" s="8">
        <v>3418.8859060402683</v>
      </c>
      <c r="F72" s="6">
        <v>509414</v>
      </c>
      <c r="G72" s="7"/>
      <c r="H72" s="8"/>
      <c r="I72" s="7"/>
      <c r="J72" s="6"/>
      <c r="K72" s="6">
        <v>15000</v>
      </c>
      <c r="L72" s="5">
        <v>534414</v>
      </c>
      <c r="M72" s="14"/>
      <c r="N72" s="6"/>
      <c r="O72" s="6"/>
      <c r="P72" s="13"/>
      <c r="Q72" s="14">
        <v>534414</v>
      </c>
      <c r="R72" s="13"/>
      <c r="S72" s="3"/>
    </row>
    <row r="73" spans="1:19" x14ac:dyDescent="0.25">
      <c r="A73" s="9" t="s">
        <v>5</v>
      </c>
      <c r="B73" s="9" t="s">
        <v>16</v>
      </c>
      <c r="C73" s="9">
        <v>35</v>
      </c>
      <c r="D73" s="9">
        <v>70</v>
      </c>
      <c r="E73" s="8">
        <v>2828.7428571428572</v>
      </c>
      <c r="F73" s="6">
        <v>297018</v>
      </c>
      <c r="G73" s="7"/>
      <c r="H73" s="8"/>
      <c r="I73" s="7"/>
      <c r="J73" s="6"/>
      <c r="K73" s="6">
        <v>15000</v>
      </c>
      <c r="L73" s="5">
        <v>322018</v>
      </c>
      <c r="M73" s="14"/>
      <c r="N73" s="6"/>
      <c r="O73" s="6"/>
      <c r="P73" s="13"/>
      <c r="Q73" s="14">
        <v>322018</v>
      </c>
      <c r="R73" s="13"/>
      <c r="S73" s="3"/>
    </row>
    <row r="74" spans="1:19" x14ac:dyDescent="0.25">
      <c r="A74" s="9" t="s">
        <v>5</v>
      </c>
      <c r="B74" s="9" t="s">
        <v>15</v>
      </c>
      <c r="C74" s="9">
        <v>39</v>
      </c>
      <c r="D74" s="9">
        <v>30</v>
      </c>
      <c r="E74" s="8">
        <v>2712.072463768116</v>
      </c>
      <c r="F74" s="6">
        <v>187133</v>
      </c>
      <c r="G74" s="7"/>
      <c r="H74" s="8"/>
      <c r="I74" s="7"/>
      <c r="J74" s="6"/>
      <c r="K74" s="6"/>
      <c r="L74" s="5">
        <v>197133</v>
      </c>
      <c r="M74" s="14"/>
      <c r="N74" s="6"/>
      <c r="O74" s="6"/>
      <c r="P74" s="13"/>
      <c r="Q74" s="14">
        <v>197133</v>
      </c>
      <c r="R74" s="13"/>
      <c r="S74" s="3"/>
    </row>
    <row r="75" spans="1:19" x14ac:dyDescent="0.25">
      <c r="A75" s="9" t="s">
        <v>5</v>
      </c>
      <c r="B75" s="9" t="s">
        <v>14</v>
      </c>
      <c r="C75" s="9">
        <v>30</v>
      </c>
      <c r="D75" s="9">
        <v>39</v>
      </c>
      <c r="E75" s="8">
        <v>2875.246376811594</v>
      </c>
      <c r="F75" s="6">
        <v>198392</v>
      </c>
      <c r="G75" s="7"/>
      <c r="H75" s="8"/>
      <c r="I75" s="7"/>
      <c r="J75" s="6"/>
      <c r="K75" s="6"/>
      <c r="L75" s="5">
        <v>208392</v>
      </c>
      <c r="M75" s="14"/>
      <c r="N75" s="6"/>
      <c r="O75" s="6"/>
      <c r="P75" s="13"/>
      <c r="Q75" s="14">
        <v>208392</v>
      </c>
      <c r="R75" s="13"/>
      <c r="S75" s="3"/>
    </row>
    <row r="76" spans="1:19" x14ac:dyDescent="0.25">
      <c r="A76" s="9" t="s">
        <v>5</v>
      </c>
      <c r="B76" s="9" t="s">
        <v>13</v>
      </c>
      <c r="C76" s="9">
        <v>39</v>
      </c>
      <c r="D76" s="9">
        <v>39</v>
      </c>
      <c r="E76" s="8">
        <v>2827.8846153846152</v>
      </c>
      <c r="F76" s="6">
        <v>220575</v>
      </c>
      <c r="G76" s="7"/>
      <c r="H76" s="8"/>
      <c r="I76" s="7"/>
      <c r="J76" s="6"/>
      <c r="K76" s="6"/>
      <c r="L76" s="5">
        <v>230575</v>
      </c>
      <c r="M76" s="14"/>
      <c r="N76" s="6"/>
      <c r="O76" s="6"/>
      <c r="P76" s="13"/>
      <c r="Q76" s="14">
        <v>230575</v>
      </c>
      <c r="R76" s="13"/>
      <c r="S76" s="3"/>
    </row>
    <row r="77" spans="1:19" x14ac:dyDescent="0.25">
      <c r="A77" s="9" t="s">
        <v>12</v>
      </c>
      <c r="B77" s="9" t="s">
        <v>11</v>
      </c>
      <c r="C77" s="9">
        <v>78</v>
      </c>
      <c r="D77" s="9">
        <v>167</v>
      </c>
      <c r="E77" s="8">
        <v>3539.8448979591835</v>
      </c>
      <c r="F77" s="6">
        <v>867262</v>
      </c>
      <c r="G77" s="7"/>
      <c r="H77" s="8"/>
      <c r="I77" s="7">
        <v>30</v>
      </c>
      <c r="J77" s="6">
        <v>80000</v>
      </c>
      <c r="K77" s="6">
        <v>7500</v>
      </c>
      <c r="L77" s="5">
        <v>964762</v>
      </c>
      <c r="M77" s="14"/>
      <c r="N77" s="6">
        <v>371173</v>
      </c>
      <c r="O77" s="6">
        <v>80000</v>
      </c>
      <c r="P77" s="13"/>
      <c r="Q77" s="14">
        <v>513589</v>
      </c>
      <c r="R77" s="13"/>
      <c r="S77" s="3"/>
    </row>
    <row r="78" spans="1:19" x14ac:dyDescent="0.25">
      <c r="A78" s="9" t="s">
        <v>10</v>
      </c>
      <c r="B78" s="9" t="s">
        <v>9</v>
      </c>
      <c r="C78" s="9">
        <v>62</v>
      </c>
      <c r="D78" s="9">
        <v>91</v>
      </c>
      <c r="E78" s="8">
        <v>2615.1307189542486</v>
      </c>
      <c r="F78" s="6">
        <v>400115</v>
      </c>
      <c r="G78" s="7"/>
      <c r="H78" s="8"/>
      <c r="I78" s="7"/>
      <c r="J78" s="6"/>
      <c r="K78" s="6">
        <v>15000</v>
      </c>
      <c r="L78" s="5">
        <v>425115</v>
      </c>
      <c r="M78" s="14"/>
      <c r="N78" s="6"/>
      <c r="O78" s="6"/>
      <c r="P78" s="13"/>
      <c r="Q78" s="14">
        <v>425115</v>
      </c>
      <c r="R78" s="13"/>
      <c r="S78" s="3"/>
    </row>
    <row r="79" spans="1:19" x14ac:dyDescent="0.25">
      <c r="A79" s="9" t="s">
        <v>5</v>
      </c>
      <c r="B79" s="9" t="s">
        <v>8</v>
      </c>
      <c r="C79" s="9">
        <v>71</v>
      </c>
      <c r="D79" s="9">
        <v>37</v>
      </c>
      <c r="E79" s="8">
        <v>3138.462962962963</v>
      </c>
      <c r="F79" s="6">
        <v>338954</v>
      </c>
      <c r="G79" s="7">
        <v>12</v>
      </c>
      <c r="H79" s="8">
        <v>50000</v>
      </c>
      <c r="I79" s="7"/>
      <c r="J79" s="6"/>
      <c r="K79" s="6"/>
      <c r="L79" s="5">
        <v>398954</v>
      </c>
      <c r="M79" s="14"/>
      <c r="N79" s="6"/>
      <c r="O79" s="6"/>
      <c r="P79" s="13"/>
      <c r="Q79" s="14">
        <v>398954</v>
      </c>
      <c r="R79" s="13"/>
      <c r="S79" s="3"/>
    </row>
    <row r="80" spans="1:19" x14ac:dyDescent="0.25">
      <c r="A80" s="9" t="s">
        <v>7</v>
      </c>
      <c r="B80" s="9" t="s">
        <v>6</v>
      </c>
      <c r="C80" s="9">
        <v>50</v>
      </c>
      <c r="D80" s="9">
        <v>0</v>
      </c>
      <c r="E80" s="8">
        <v>3403.96</v>
      </c>
      <c r="F80" s="6">
        <v>170198</v>
      </c>
      <c r="G80" s="7"/>
      <c r="H80" s="8"/>
      <c r="I80" s="7"/>
      <c r="J80" s="6"/>
      <c r="K80" s="6"/>
      <c r="L80" s="5">
        <v>180198</v>
      </c>
      <c r="M80" s="14"/>
      <c r="N80" s="6"/>
      <c r="O80" s="6"/>
      <c r="P80" s="13"/>
      <c r="Q80" s="14"/>
      <c r="R80" s="13">
        <v>180198</v>
      </c>
      <c r="S80" s="3"/>
    </row>
    <row r="81" spans="1:19" x14ac:dyDescent="0.25">
      <c r="A81" s="9" t="s">
        <v>5</v>
      </c>
      <c r="B81" s="9" t="s">
        <v>4</v>
      </c>
      <c r="C81" s="9">
        <v>90</v>
      </c>
      <c r="D81" s="9">
        <v>133</v>
      </c>
      <c r="E81" s="8">
        <v>2546.6816143497758</v>
      </c>
      <c r="F81" s="6">
        <v>567910</v>
      </c>
      <c r="G81" s="7"/>
      <c r="H81" s="8"/>
      <c r="I81" s="7">
        <v>20</v>
      </c>
      <c r="J81" s="6">
        <v>50000</v>
      </c>
      <c r="K81" s="6">
        <v>14000</v>
      </c>
      <c r="L81" s="5">
        <v>641910</v>
      </c>
      <c r="M81" s="14"/>
      <c r="N81" s="6">
        <v>591910</v>
      </c>
      <c r="O81" s="6">
        <v>50000</v>
      </c>
      <c r="P81" s="13"/>
      <c r="Q81" s="14"/>
      <c r="R81" s="13"/>
      <c r="S81" s="3"/>
    </row>
    <row r="82" spans="1:19" x14ac:dyDescent="0.25">
      <c r="A82" s="9" t="s">
        <v>3</v>
      </c>
      <c r="B82" s="9" t="s">
        <v>2</v>
      </c>
      <c r="C82" s="9">
        <v>0</v>
      </c>
      <c r="D82" s="9">
        <v>179</v>
      </c>
      <c r="E82" s="8">
        <v>3203.8547486033522</v>
      </c>
      <c r="F82" s="6">
        <v>573490</v>
      </c>
      <c r="G82" s="7"/>
      <c r="H82" s="8"/>
      <c r="I82" s="7"/>
      <c r="J82" s="6"/>
      <c r="K82" s="6"/>
      <c r="L82" s="5">
        <v>583490</v>
      </c>
      <c r="M82" s="14"/>
      <c r="N82" s="6"/>
      <c r="O82" s="6"/>
      <c r="P82" s="13"/>
      <c r="Q82" s="14">
        <v>583490</v>
      </c>
      <c r="R82" s="13"/>
      <c r="S82" s="3"/>
    </row>
    <row r="83" spans="1:19" ht="15.75" thickBot="1" x14ac:dyDescent="0.3">
      <c r="A83" s="9" t="s">
        <v>1</v>
      </c>
      <c r="B83" s="9" t="s">
        <v>0</v>
      </c>
      <c r="C83" s="9">
        <v>0</v>
      </c>
      <c r="D83" s="9">
        <v>109</v>
      </c>
      <c r="E83" s="8">
        <v>3295.8073394495414</v>
      </c>
      <c r="F83" s="6">
        <v>359243</v>
      </c>
      <c r="G83" s="7"/>
      <c r="H83" s="8"/>
      <c r="I83" s="7"/>
      <c r="J83" s="6"/>
      <c r="K83" s="6">
        <v>5005</v>
      </c>
      <c r="L83" s="5">
        <v>374248</v>
      </c>
      <c r="M83" s="11"/>
      <c r="N83" s="12"/>
      <c r="O83" s="12"/>
      <c r="P83" s="10"/>
      <c r="Q83" s="11">
        <v>374248</v>
      </c>
      <c r="R83" s="10"/>
      <c r="S83" s="3"/>
    </row>
    <row r="84" spans="1:19" ht="15.75" thickBot="1" x14ac:dyDescent="0.3">
      <c r="A84" s="9"/>
      <c r="B84" s="9"/>
      <c r="C84" s="9"/>
      <c r="D84" s="9"/>
      <c r="E84" s="9"/>
      <c r="F84" s="8"/>
      <c r="G84" s="7"/>
      <c r="H84" s="8"/>
      <c r="I84" s="7"/>
      <c r="J84" s="6"/>
      <c r="K84" s="6"/>
      <c r="L84" s="5"/>
      <c r="M84" s="4">
        <v>571496</v>
      </c>
      <c r="N84" s="4">
        <v>4419151</v>
      </c>
      <c r="O84" s="4">
        <v>2327803</v>
      </c>
      <c r="P84" s="4">
        <v>2646765</v>
      </c>
      <c r="Q84" s="4">
        <v>29215967</v>
      </c>
      <c r="R84" s="4">
        <v>1249123</v>
      </c>
      <c r="S84" s="3"/>
    </row>
    <row r="85" spans="1:19" x14ac:dyDescent="0.25">
      <c r="F85" s="2"/>
      <c r="H85" s="2"/>
      <c r="J85" s="2"/>
    </row>
    <row r="86" spans="1:19" x14ac:dyDescent="0.25">
      <c r="F86" s="2"/>
      <c r="H86" s="2"/>
      <c r="J86" s="2"/>
    </row>
    <row r="87" spans="1:19" x14ac:dyDescent="0.25">
      <c r="F87" s="2"/>
      <c r="H87" s="2"/>
      <c r="J87" s="2"/>
    </row>
    <row r="88" spans="1:19" x14ac:dyDescent="0.25">
      <c r="F88" s="2"/>
      <c r="H88" s="2"/>
      <c r="J88" s="2"/>
    </row>
    <row r="89" spans="1:19" x14ac:dyDescent="0.25">
      <c r="F89" s="2"/>
      <c r="H89" s="2"/>
      <c r="J89" s="2"/>
    </row>
    <row r="90" spans="1:19" x14ac:dyDescent="0.25">
      <c r="F90" s="2"/>
      <c r="H90" s="2"/>
      <c r="J90" s="2"/>
    </row>
    <row r="91" spans="1:19" x14ac:dyDescent="0.25">
      <c r="F91" s="2"/>
      <c r="H91" s="2"/>
      <c r="J91" s="2"/>
    </row>
    <row r="92" spans="1:19" x14ac:dyDescent="0.25">
      <c r="F92" s="2"/>
      <c r="H92" s="2"/>
      <c r="J92" s="2"/>
    </row>
    <row r="93" spans="1:19" x14ac:dyDescent="0.25">
      <c r="F93" s="2"/>
      <c r="H93" s="2"/>
      <c r="J93" s="2"/>
    </row>
    <row r="94" spans="1:19" x14ac:dyDescent="0.25">
      <c r="F94" s="2"/>
      <c r="H94" s="2"/>
      <c r="J94" s="2"/>
    </row>
    <row r="95" spans="1:19" x14ac:dyDescent="0.25">
      <c r="F95" s="2"/>
      <c r="H95" s="2"/>
      <c r="J95" s="2"/>
    </row>
    <row r="96" spans="1:19" x14ac:dyDescent="0.25">
      <c r="F96" s="2"/>
      <c r="H96" s="2"/>
      <c r="J96" s="2"/>
    </row>
    <row r="97" spans="6:10" x14ac:dyDescent="0.25">
      <c r="F97" s="2"/>
      <c r="H97" s="2"/>
      <c r="J97" s="2"/>
    </row>
    <row r="98" spans="6:10" x14ac:dyDescent="0.25">
      <c r="F98" s="2"/>
      <c r="H98" s="2"/>
      <c r="J98" s="2"/>
    </row>
    <row r="99" spans="6:10" x14ac:dyDescent="0.25">
      <c r="F99" s="2"/>
      <c r="H99" s="2"/>
      <c r="J99" s="2"/>
    </row>
    <row r="100" spans="6:10" x14ac:dyDescent="0.25">
      <c r="F100" s="2"/>
      <c r="H100" s="2"/>
      <c r="J100" s="2"/>
    </row>
    <row r="101" spans="6:10" x14ac:dyDescent="0.25">
      <c r="F101" s="2"/>
      <c r="H101" s="2"/>
      <c r="J101" s="2"/>
    </row>
    <row r="102" spans="6:10" x14ac:dyDescent="0.25">
      <c r="F102" s="2"/>
      <c r="H102" s="2"/>
      <c r="J102" s="2"/>
    </row>
    <row r="103" spans="6:10" x14ac:dyDescent="0.25">
      <c r="F103" s="2"/>
      <c r="H103" s="2"/>
      <c r="J103" s="2"/>
    </row>
    <row r="104" spans="6:10" x14ac:dyDescent="0.25">
      <c r="F104" s="2"/>
      <c r="H104" s="2"/>
      <c r="J104" s="2"/>
    </row>
    <row r="105" spans="6:10" x14ac:dyDescent="0.25">
      <c r="F105" s="2"/>
      <c r="H105" s="2"/>
      <c r="J105" s="2"/>
    </row>
    <row r="106" spans="6:10" x14ac:dyDescent="0.25">
      <c r="F106" s="2"/>
      <c r="H106" s="2"/>
      <c r="J106" s="2"/>
    </row>
    <row r="107" spans="6:10" x14ac:dyDescent="0.25">
      <c r="F107" s="2"/>
      <c r="H107" s="2"/>
      <c r="J107" s="2"/>
    </row>
    <row r="108" spans="6:10" x14ac:dyDescent="0.25">
      <c r="F108" s="2"/>
      <c r="H108" s="2"/>
      <c r="J108" s="2"/>
    </row>
    <row r="109" spans="6:10" x14ac:dyDescent="0.25">
      <c r="F109" s="2"/>
      <c r="H109" s="2"/>
      <c r="J109" s="2"/>
    </row>
    <row r="110" spans="6:10" x14ac:dyDescent="0.25">
      <c r="F110" s="2"/>
      <c r="H110" s="2"/>
      <c r="J110" s="2"/>
    </row>
    <row r="111" spans="6:10" x14ac:dyDescent="0.25">
      <c r="F111" s="2"/>
      <c r="H111" s="2"/>
      <c r="J111" s="2"/>
    </row>
    <row r="112" spans="6:10" x14ac:dyDescent="0.25">
      <c r="F112" s="2"/>
      <c r="H112" s="2"/>
      <c r="J112" s="2"/>
    </row>
    <row r="113" spans="6:10" x14ac:dyDescent="0.25">
      <c r="F113" s="2"/>
      <c r="H113" s="2"/>
      <c r="J113" s="2"/>
    </row>
    <row r="114" spans="6:10" x14ac:dyDescent="0.25">
      <c r="F114" s="2"/>
      <c r="H114" s="2"/>
      <c r="J114" s="2"/>
    </row>
    <row r="115" spans="6:10" x14ac:dyDescent="0.25">
      <c r="F115" s="2"/>
      <c r="H115" s="2"/>
      <c r="J115" s="2"/>
    </row>
    <row r="116" spans="6:10" x14ac:dyDescent="0.25">
      <c r="F116" s="2"/>
      <c r="H116" s="2"/>
      <c r="J116" s="2"/>
    </row>
    <row r="117" spans="6:10" x14ac:dyDescent="0.25">
      <c r="F117" s="2"/>
      <c r="H117" s="2"/>
      <c r="J117" s="2"/>
    </row>
    <row r="118" spans="6:10" x14ac:dyDescent="0.25">
      <c r="F118" s="2"/>
      <c r="H118" s="2"/>
      <c r="J118" s="2"/>
    </row>
    <row r="119" spans="6:10" x14ac:dyDescent="0.25">
      <c r="F119" s="2"/>
      <c r="H119" s="2"/>
      <c r="J119" s="2"/>
    </row>
    <row r="120" spans="6:10" x14ac:dyDescent="0.25">
      <c r="F120" s="2"/>
      <c r="H120" s="2"/>
      <c r="J120" s="2"/>
    </row>
    <row r="121" spans="6:10" x14ac:dyDescent="0.25">
      <c r="F121" s="2"/>
      <c r="H121" s="2"/>
      <c r="J121" s="2"/>
    </row>
    <row r="122" spans="6:10" x14ac:dyDescent="0.25">
      <c r="F122" s="2"/>
      <c r="H122" s="2"/>
      <c r="J122" s="2"/>
    </row>
    <row r="123" spans="6:10" x14ac:dyDescent="0.25">
      <c r="F123" s="2"/>
      <c r="H123" s="2"/>
      <c r="J123" s="2"/>
    </row>
    <row r="124" spans="6:10" x14ac:dyDescent="0.25">
      <c r="F124" s="2"/>
      <c r="H124" s="2"/>
      <c r="J124" s="2"/>
    </row>
    <row r="125" spans="6:10" x14ac:dyDescent="0.25">
      <c r="F125" s="2"/>
      <c r="H125" s="2"/>
      <c r="J125" s="2"/>
    </row>
    <row r="126" spans="6:10" x14ac:dyDescent="0.25">
      <c r="F126" s="2"/>
      <c r="H126" s="2"/>
      <c r="J126" s="2"/>
    </row>
    <row r="127" spans="6:10" x14ac:dyDescent="0.25">
      <c r="F127" s="2"/>
      <c r="H127" s="2"/>
      <c r="J127" s="2"/>
    </row>
    <row r="128" spans="6:10" x14ac:dyDescent="0.25">
      <c r="F128" s="2"/>
      <c r="H128" s="2"/>
      <c r="J128" s="2"/>
    </row>
    <row r="129" spans="6:10" x14ac:dyDescent="0.25">
      <c r="F129" s="2"/>
      <c r="H129" s="2"/>
      <c r="J129" s="2"/>
    </row>
    <row r="130" spans="6:10" x14ac:dyDescent="0.25">
      <c r="F130" s="2"/>
      <c r="H130" s="2"/>
      <c r="J130" s="2"/>
    </row>
    <row r="131" spans="6:10" x14ac:dyDescent="0.25">
      <c r="F131" s="2"/>
      <c r="H131" s="2"/>
      <c r="J131" s="2"/>
    </row>
    <row r="132" spans="6:10" x14ac:dyDescent="0.25">
      <c r="F132" s="2"/>
      <c r="H132" s="2"/>
      <c r="J132" s="2"/>
    </row>
    <row r="133" spans="6:10" x14ac:dyDescent="0.25">
      <c r="F133" s="2"/>
      <c r="H133" s="2"/>
      <c r="J133" s="2"/>
    </row>
    <row r="134" spans="6:10" x14ac:dyDescent="0.25">
      <c r="F134" s="2"/>
      <c r="H134" s="2"/>
      <c r="J134" s="2"/>
    </row>
    <row r="135" spans="6:10" x14ac:dyDescent="0.25">
      <c r="F135" s="2"/>
      <c r="H135" s="2"/>
      <c r="J135" s="2"/>
    </row>
    <row r="136" spans="6:10" x14ac:dyDescent="0.25">
      <c r="F136" s="2"/>
      <c r="H136" s="2"/>
      <c r="J136" s="2"/>
    </row>
    <row r="137" spans="6:10" x14ac:dyDescent="0.25">
      <c r="F137" s="2"/>
      <c r="H137" s="2"/>
      <c r="J137" s="2"/>
    </row>
    <row r="138" spans="6:10" x14ac:dyDescent="0.25">
      <c r="F138" s="2"/>
      <c r="H138" s="2"/>
      <c r="J138" s="2"/>
    </row>
    <row r="139" spans="6:10" x14ac:dyDescent="0.25">
      <c r="F139" s="2"/>
      <c r="H139" s="2"/>
      <c r="J139" s="2"/>
    </row>
    <row r="140" spans="6:10" x14ac:dyDescent="0.25">
      <c r="F140" s="2"/>
      <c r="H140" s="2"/>
      <c r="J140" s="2"/>
    </row>
    <row r="141" spans="6:10" x14ac:dyDescent="0.25">
      <c r="F141" s="2"/>
      <c r="H141" s="2"/>
      <c r="J141" s="2"/>
    </row>
    <row r="142" spans="6:10" x14ac:dyDescent="0.25">
      <c r="F142" s="2"/>
      <c r="H142" s="2"/>
      <c r="J142" s="2"/>
    </row>
    <row r="143" spans="6:10" x14ac:dyDescent="0.25">
      <c r="F143" s="2"/>
      <c r="H143" s="2"/>
      <c r="J143" s="2"/>
    </row>
    <row r="144" spans="6:10" x14ac:dyDescent="0.25">
      <c r="F144" s="2"/>
      <c r="H144" s="2"/>
      <c r="J144" s="2"/>
    </row>
    <row r="145" spans="6:10" x14ac:dyDescent="0.25">
      <c r="F145" s="2"/>
      <c r="H145" s="2"/>
      <c r="J145" s="2"/>
    </row>
    <row r="146" spans="6:10" x14ac:dyDescent="0.25">
      <c r="F146" s="2"/>
      <c r="H146" s="2"/>
      <c r="J146" s="2"/>
    </row>
    <row r="147" spans="6:10" x14ac:dyDescent="0.25">
      <c r="F147" s="2"/>
      <c r="H147" s="2"/>
      <c r="J147" s="2"/>
    </row>
    <row r="148" spans="6:10" x14ac:dyDescent="0.25">
      <c r="F148" s="2"/>
      <c r="H148" s="2"/>
      <c r="J148" s="2"/>
    </row>
    <row r="149" spans="6:10" x14ac:dyDescent="0.25">
      <c r="F149" s="2"/>
      <c r="H149" s="2"/>
      <c r="J149" s="2"/>
    </row>
    <row r="150" spans="6:10" x14ac:dyDescent="0.25">
      <c r="F150" s="2"/>
      <c r="H150" s="2"/>
      <c r="J150" s="2"/>
    </row>
    <row r="151" spans="6:10" x14ac:dyDescent="0.25">
      <c r="F151" s="2"/>
      <c r="H151" s="2"/>
      <c r="J151" s="2"/>
    </row>
    <row r="152" spans="6:10" x14ac:dyDescent="0.25">
      <c r="F152" s="2"/>
      <c r="H152" s="2"/>
      <c r="J152" s="2"/>
    </row>
    <row r="153" spans="6:10" x14ac:dyDescent="0.25">
      <c r="F153" s="2"/>
      <c r="H153" s="2"/>
      <c r="J153" s="2"/>
    </row>
    <row r="154" spans="6:10" x14ac:dyDescent="0.25">
      <c r="F154" s="2"/>
      <c r="H154" s="2"/>
      <c r="J154" s="2"/>
    </row>
    <row r="155" spans="6:10" x14ac:dyDescent="0.25">
      <c r="F155" s="2"/>
      <c r="H155" s="2"/>
      <c r="J155" s="2"/>
    </row>
    <row r="156" spans="6:10" x14ac:dyDescent="0.25">
      <c r="F156" s="2"/>
      <c r="H156" s="2"/>
      <c r="J156" s="2"/>
    </row>
    <row r="157" spans="6:10" x14ac:dyDescent="0.25">
      <c r="F157" s="2"/>
      <c r="H157" s="2"/>
      <c r="J157" s="2"/>
    </row>
    <row r="158" spans="6:10" x14ac:dyDescent="0.25">
      <c r="F158" s="2"/>
      <c r="H158" s="2"/>
      <c r="J158" s="2"/>
    </row>
    <row r="159" spans="6:10" x14ac:dyDescent="0.25">
      <c r="F159" s="2"/>
      <c r="H159" s="2"/>
      <c r="J159" s="2"/>
    </row>
    <row r="160" spans="6:10" x14ac:dyDescent="0.25">
      <c r="F160" s="2"/>
      <c r="H160" s="2"/>
      <c r="J160" s="2"/>
    </row>
    <row r="161" spans="6:10" x14ac:dyDescent="0.25">
      <c r="F161" s="2"/>
      <c r="H161" s="2"/>
      <c r="J161" s="2"/>
    </row>
    <row r="162" spans="6:10" x14ac:dyDescent="0.25">
      <c r="F162" s="2"/>
      <c r="H162" s="2"/>
      <c r="J162" s="2"/>
    </row>
    <row r="163" spans="6:10" x14ac:dyDescent="0.25">
      <c r="F163" s="2"/>
      <c r="H163" s="2"/>
      <c r="J163" s="2"/>
    </row>
    <row r="164" spans="6:10" x14ac:dyDescent="0.25">
      <c r="F164" s="2"/>
      <c r="H164" s="2"/>
      <c r="J164" s="2"/>
    </row>
    <row r="165" spans="6:10" x14ac:dyDescent="0.25">
      <c r="F165" s="2"/>
      <c r="H165" s="2"/>
      <c r="J165" s="2"/>
    </row>
    <row r="166" spans="6:10" x14ac:dyDescent="0.25">
      <c r="F166" s="2"/>
      <c r="H166" s="2"/>
      <c r="J166" s="2"/>
    </row>
    <row r="167" spans="6:10" x14ac:dyDescent="0.25">
      <c r="F167" s="2"/>
      <c r="H167" s="2"/>
      <c r="J167" s="2"/>
    </row>
    <row r="168" spans="6:10" x14ac:dyDescent="0.25">
      <c r="F168" s="2"/>
      <c r="H168" s="2"/>
      <c r="J168" s="2"/>
    </row>
    <row r="169" spans="6:10" x14ac:dyDescent="0.25">
      <c r="F169" s="2"/>
      <c r="H169" s="2"/>
      <c r="J169" s="2"/>
    </row>
    <row r="170" spans="6:10" x14ac:dyDescent="0.25">
      <c r="F170" s="2"/>
      <c r="H170" s="2"/>
      <c r="J170" s="2"/>
    </row>
    <row r="171" spans="6:10" x14ac:dyDescent="0.25">
      <c r="F171" s="2"/>
      <c r="H171" s="2"/>
      <c r="J171" s="2"/>
    </row>
    <row r="172" spans="6:10" x14ac:dyDescent="0.25">
      <c r="F172" s="2"/>
      <c r="H172" s="2"/>
      <c r="J172" s="2"/>
    </row>
    <row r="173" spans="6:10" x14ac:dyDescent="0.25">
      <c r="F173" s="2"/>
      <c r="H173" s="2"/>
      <c r="J173" s="2"/>
    </row>
    <row r="174" spans="6:10" x14ac:dyDescent="0.25">
      <c r="F174" s="2"/>
      <c r="H174" s="2"/>
      <c r="J174" s="2"/>
    </row>
    <row r="175" spans="6:10" x14ac:dyDescent="0.25">
      <c r="F175" s="2"/>
      <c r="H175" s="2"/>
      <c r="J175" s="2"/>
    </row>
    <row r="176" spans="6:10" x14ac:dyDescent="0.25">
      <c r="F176" s="2"/>
      <c r="H176" s="2"/>
      <c r="J176" s="2"/>
    </row>
    <row r="177" spans="6:10" x14ac:dyDescent="0.25">
      <c r="F177" s="2"/>
      <c r="H177" s="2"/>
      <c r="J177" s="2"/>
    </row>
    <row r="178" spans="6:10" x14ac:dyDescent="0.25">
      <c r="F178" s="2"/>
      <c r="H178" s="2"/>
      <c r="J178" s="2"/>
    </row>
    <row r="179" spans="6:10" x14ac:dyDescent="0.25">
      <c r="F179" s="2"/>
      <c r="H179" s="2"/>
      <c r="J179" s="2"/>
    </row>
    <row r="180" spans="6:10" x14ac:dyDescent="0.25">
      <c r="F180" s="2"/>
      <c r="H180" s="2"/>
      <c r="J180" s="2"/>
    </row>
    <row r="181" spans="6:10" x14ac:dyDescent="0.25">
      <c r="F181" s="2"/>
      <c r="H181" s="2"/>
      <c r="J181" s="2"/>
    </row>
    <row r="182" spans="6:10" x14ac:dyDescent="0.25">
      <c r="F182" s="2"/>
      <c r="H182" s="2"/>
      <c r="J182" s="2"/>
    </row>
    <row r="183" spans="6:10" x14ac:dyDescent="0.25">
      <c r="F183" s="2"/>
      <c r="H183" s="2"/>
      <c r="J183" s="2"/>
    </row>
    <row r="184" spans="6:10" x14ac:dyDescent="0.25">
      <c r="F184" s="2"/>
      <c r="H184" s="2"/>
      <c r="J184" s="2"/>
    </row>
    <row r="185" spans="6:10" x14ac:dyDescent="0.25">
      <c r="F185" s="2"/>
      <c r="H185" s="2"/>
      <c r="J185" s="2"/>
    </row>
    <row r="186" spans="6:10" x14ac:dyDescent="0.25">
      <c r="F186" s="2"/>
      <c r="H186" s="2"/>
      <c r="J186" s="2"/>
    </row>
    <row r="187" spans="6:10" x14ac:dyDescent="0.25">
      <c r="F187" s="2"/>
      <c r="H187" s="2"/>
      <c r="J187" s="2"/>
    </row>
    <row r="188" spans="6:10" x14ac:dyDescent="0.25">
      <c r="F188" s="2"/>
      <c r="H188" s="2"/>
      <c r="J188" s="2"/>
    </row>
    <row r="189" spans="6:10" x14ac:dyDescent="0.25">
      <c r="F189" s="2"/>
      <c r="H189" s="2"/>
      <c r="J189" s="2"/>
    </row>
    <row r="190" spans="6:10" x14ac:dyDescent="0.25">
      <c r="F190" s="2"/>
      <c r="H190" s="2"/>
      <c r="J190" s="2"/>
    </row>
    <row r="191" spans="6:10" x14ac:dyDescent="0.25">
      <c r="F191" s="2"/>
      <c r="H191" s="2"/>
      <c r="J191" s="2"/>
    </row>
    <row r="192" spans="6:10" x14ac:dyDescent="0.25">
      <c r="F192" s="2"/>
      <c r="H192" s="2"/>
      <c r="J192" s="2"/>
    </row>
    <row r="193" spans="6:10" x14ac:dyDescent="0.25">
      <c r="F193" s="2"/>
      <c r="H193" s="2"/>
      <c r="J193" s="2"/>
    </row>
    <row r="194" spans="6:10" x14ac:dyDescent="0.25">
      <c r="F194" s="2"/>
      <c r="H194" s="2"/>
      <c r="J194" s="2"/>
    </row>
    <row r="195" spans="6:10" x14ac:dyDescent="0.25">
      <c r="F195" s="2"/>
      <c r="H195" s="2"/>
      <c r="J195" s="2"/>
    </row>
    <row r="196" spans="6:10" x14ac:dyDescent="0.25">
      <c r="F196" s="2"/>
      <c r="H196" s="2"/>
      <c r="J196" s="2"/>
    </row>
    <row r="197" spans="6:10" x14ac:dyDescent="0.25">
      <c r="F197" s="2"/>
      <c r="H197" s="2"/>
      <c r="J197" s="2"/>
    </row>
    <row r="198" spans="6:10" x14ac:dyDescent="0.25">
      <c r="F198" s="2"/>
      <c r="H198" s="2"/>
      <c r="J198" s="2"/>
    </row>
    <row r="199" spans="6:10" x14ac:dyDescent="0.25">
      <c r="F199" s="2"/>
      <c r="H199" s="2"/>
      <c r="J199" s="2"/>
    </row>
    <row r="200" spans="6:10" x14ac:dyDescent="0.25">
      <c r="F200" s="2"/>
      <c r="H200" s="2"/>
      <c r="J200" s="2"/>
    </row>
    <row r="201" spans="6:10" x14ac:dyDescent="0.25">
      <c r="F201" s="2"/>
      <c r="H201" s="2"/>
      <c r="J201" s="2"/>
    </row>
    <row r="202" spans="6:10" x14ac:dyDescent="0.25">
      <c r="F202" s="2"/>
      <c r="H202" s="2"/>
      <c r="J202" s="2"/>
    </row>
    <row r="203" spans="6:10" x14ac:dyDescent="0.25">
      <c r="F203" s="2"/>
      <c r="H203" s="2"/>
      <c r="J203" s="2"/>
    </row>
    <row r="204" spans="6:10" x14ac:dyDescent="0.25">
      <c r="F204" s="2"/>
      <c r="H204" s="2"/>
      <c r="J204" s="2"/>
    </row>
    <row r="205" spans="6:10" x14ac:dyDescent="0.25">
      <c r="F205" s="2"/>
      <c r="H205" s="2"/>
      <c r="J205" s="2"/>
    </row>
    <row r="206" spans="6:10" x14ac:dyDescent="0.25">
      <c r="F206" s="2"/>
      <c r="H206" s="2"/>
      <c r="J206" s="2"/>
    </row>
    <row r="207" spans="6:10" x14ac:dyDescent="0.25">
      <c r="F207" s="2"/>
      <c r="H207" s="2"/>
      <c r="J207" s="2"/>
    </row>
    <row r="208" spans="6:10" x14ac:dyDescent="0.25">
      <c r="F208" s="2"/>
      <c r="H208" s="2"/>
      <c r="J208" s="2"/>
    </row>
    <row r="209" spans="6:10" x14ac:dyDescent="0.25">
      <c r="F209" s="2"/>
      <c r="H209" s="2"/>
      <c r="J209" s="2"/>
    </row>
    <row r="210" spans="6:10" x14ac:dyDescent="0.25">
      <c r="F210" s="2"/>
      <c r="H210" s="2"/>
      <c r="J210" s="2"/>
    </row>
    <row r="211" spans="6:10" x14ac:dyDescent="0.25">
      <c r="F211" s="2"/>
      <c r="H211" s="2"/>
      <c r="J211" s="2"/>
    </row>
    <row r="212" spans="6:10" x14ac:dyDescent="0.25">
      <c r="F212" s="2"/>
      <c r="H212" s="2"/>
      <c r="J212" s="2"/>
    </row>
    <row r="213" spans="6:10" x14ac:dyDescent="0.25">
      <c r="F213" s="2"/>
      <c r="H213" s="2"/>
      <c r="J213" s="2"/>
    </row>
    <row r="214" spans="6:10" x14ac:dyDescent="0.25">
      <c r="F214" s="2"/>
      <c r="H214" s="2"/>
      <c r="J214" s="2"/>
    </row>
    <row r="215" spans="6:10" x14ac:dyDescent="0.25">
      <c r="F215" s="2"/>
      <c r="H215" s="2"/>
      <c r="J215" s="2"/>
    </row>
    <row r="216" spans="6:10" x14ac:dyDescent="0.25">
      <c r="F216" s="2"/>
      <c r="H216" s="2"/>
      <c r="J216" s="2"/>
    </row>
    <row r="217" spans="6:10" x14ac:dyDescent="0.25">
      <c r="F217" s="2"/>
      <c r="H217" s="2"/>
      <c r="J217" s="2"/>
    </row>
    <row r="218" spans="6:10" x14ac:dyDescent="0.25">
      <c r="F218" s="2"/>
      <c r="H218" s="2"/>
      <c r="J218" s="2"/>
    </row>
    <row r="219" spans="6:10" x14ac:dyDescent="0.25">
      <c r="F219" s="2"/>
      <c r="H219" s="2"/>
      <c r="J219" s="2"/>
    </row>
    <row r="220" spans="6:10" x14ac:dyDescent="0.25">
      <c r="F220" s="2"/>
      <c r="H220" s="2"/>
      <c r="J220" s="2"/>
    </row>
    <row r="221" spans="6:10" x14ac:dyDescent="0.25">
      <c r="F221" s="2"/>
      <c r="H221" s="2"/>
      <c r="J221" s="2"/>
    </row>
    <row r="222" spans="6:10" x14ac:dyDescent="0.25">
      <c r="F222" s="2"/>
      <c r="H222" s="2"/>
      <c r="J222" s="2"/>
    </row>
    <row r="223" spans="6:10" x14ac:dyDescent="0.25">
      <c r="F223" s="2"/>
      <c r="H223" s="2"/>
      <c r="J223" s="2"/>
    </row>
    <row r="224" spans="6:10" x14ac:dyDescent="0.25">
      <c r="F224" s="2"/>
      <c r="H224" s="2"/>
      <c r="J224" s="2"/>
    </row>
    <row r="225" spans="6:10" x14ac:dyDescent="0.25">
      <c r="F225" s="2"/>
      <c r="H225" s="2"/>
      <c r="J225" s="2"/>
    </row>
    <row r="226" spans="6:10" x14ac:dyDescent="0.25">
      <c r="F226" s="2"/>
      <c r="H226" s="2"/>
      <c r="J226" s="2"/>
    </row>
    <row r="227" spans="6:10" x14ac:dyDescent="0.25">
      <c r="F227" s="2"/>
      <c r="H227" s="2"/>
      <c r="J227" s="2"/>
    </row>
    <row r="228" spans="6:10" x14ac:dyDescent="0.25">
      <c r="F228" s="2"/>
      <c r="H228" s="2"/>
      <c r="J228" s="2"/>
    </row>
    <row r="229" spans="6:10" x14ac:dyDescent="0.25">
      <c r="F229" s="2"/>
      <c r="H229" s="2"/>
      <c r="J229" s="2"/>
    </row>
    <row r="230" spans="6:10" x14ac:dyDescent="0.25">
      <c r="F230" s="2"/>
      <c r="H230" s="2"/>
      <c r="J230" s="2"/>
    </row>
    <row r="231" spans="6:10" x14ac:dyDescent="0.25">
      <c r="F231" s="2"/>
      <c r="H231" s="2"/>
      <c r="J231" s="2"/>
    </row>
    <row r="232" spans="6:10" x14ac:dyDescent="0.25">
      <c r="F232" s="2"/>
      <c r="H232" s="2"/>
      <c r="J232" s="2"/>
    </row>
    <row r="233" spans="6:10" x14ac:dyDescent="0.25">
      <c r="F233" s="2"/>
      <c r="H233" s="2"/>
      <c r="J233" s="2"/>
    </row>
    <row r="234" spans="6:10" x14ac:dyDescent="0.25">
      <c r="F234" s="2"/>
      <c r="H234" s="2"/>
      <c r="J234" s="2"/>
    </row>
    <row r="235" spans="6:10" x14ac:dyDescent="0.25">
      <c r="F235" s="2"/>
      <c r="H235" s="2"/>
      <c r="J235" s="2"/>
    </row>
    <row r="236" spans="6:10" x14ac:dyDescent="0.25">
      <c r="F236" s="2"/>
      <c r="H236" s="2"/>
      <c r="J236" s="2"/>
    </row>
    <row r="237" spans="6:10" x14ac:dyDescent="0.25">
      <c r="F237" s="2"/>
      <c r="H237" s="2"/>
      <c r="J237" s="2"/>
    </row>
    <row r="238" spans="6:10" x14ac:dyDescent="0.25">
      <c r="F238" s="2"/>
      <c r="H238" s="2"/>
      <c r="J238" s="2"/>
    </row>
    <row r="239" spans="6:10" x14ac:dyDescent="0.25">
      <c r="F239" s="2"/>
      <c r="H239" s="2"/>
      <c r="J239" s="2"/>
    </row>
    <row r="240" spans="6:10" x14ac:dyDescent="0.25">
      <c r="F240" s="2"/>
      <c r="H240" s="2"/>
      <c r="J240" s="2"/>
    </row>
    <row r="241" spans="6:10" x14ac:dyDescent="0.25">
      <c r="F241" s="2"/>
      <c r="H241" s="2"/>
      <c r="J241" s="2"/>
    </row>
    <row r="242" spans="6:10" x14ac:dyDescent="0.25">
      <c r="F242" s="2"/>
      <c r="H242" s="2"/>
      <c r="J242" s="2"/>
    </row>
    <row r="243" spans="6:10" x14ac:dyDescent="0.25">
      <c r="F243" s="2"/>
      <c r="H243" s="2"/>
      <c r="J243" s="2"/>
    </row>
    <row r="244" spans="6:10" x14ac:dyDescent="0.25">
      <c r="F244" s="2"/>
      <c r="H244" s="2"/>
      <c r="J244" s="2"/>
    </row>
    <row r="245" spans="6:10" x14ac:dyDescent="0.25">
      <c r="F245" s="2"/>
      <c r="H245" s="2"/>
      <c r="J245" s="2"/>
    </row>
    <row r="246" spans="6:10" x14ac:dyDescent="0.25">
      <c r="F246" s="2"/>
      <c r="H246" s="2"/>
      <c r="J246" s="2"/>
    </row>
    <row r="247" spans="6:10" x14ac:dyDescent="0.25">
      <c r="F247" s="2"/>
      <c r="H247" s="2"/>
      <c r="J247" s="2"/>
    </row>
    <row r="248" spans="6:10" x14ac:dyDescent="0.25">
      <c r="F248" s="2"/>
      <c r="H248" s="2"/>
      <c r="J248" s="2"/>
    </row>
    <row r="249" spans="6:10" x14ac:dyDescent="0.25">
      <c r="F249" s="2"/>
      <c r="H249" s="2"/>
      <c r="J249" s="2"/>
    </row>
    <row r="250" spans="6:10" x14ac:dyDescent="0.25">
      <c r="F250" s="2"/>
      <c r="H250" s="2"/>
      <c r="J250" s="2"/>
    </row>
    <row r="251" spans="6:10" x14ac:dyDescent="0.25">
      <c r="F251" s="2"/>
      <c r="H251" s="2"/>
      <c r="J251" s="2"/>
    </row>
    <row r="252" spans="6:10" x14ac:dyDescent="0.25">
      <c r="F252" s="2"/>
      <c r="H252" s="2"/>
      <c r="J252" s="2"/>
    </row>
    <row r="253" spans="6:10" x14ac:dyDescent="0.25">
      <c r="F253" s="2"/>
      <c r="H253" s="2"/>
      <c r="J253" s="2"/>
    </row>
    <row r="254" spans="6:10" x14ac:dyDescent="0.25">
      <c r="F254" s="2"/>
      <c r="H254" s="2"/>
      <c r="J254" s="2"/>
    </row>
    <row r="255" spans="6:10" x14ac:dyDescent="0.25">
      <c r="F255" s="2"/>
      <c r="H255" s="2"/>
      <c r="J255" s="2"/>
    </row>
    <row r="256" spans="6:10" x14ac:dyDescent="0.25">
      <c r="F256" s="2"/>
      <c r="H256" s="2"/>
      <c r="J256" s="2"/>
    </row>
    <row r="257" spans="6:10" x14ac:dyDescent="0.25">
      <c r="F257" s="2"/>
      <c r="H257" s="2"/>
      <c r="J257" s="2"/>
    </row>
    <row r="258" spans="6:10" x14ac:dyDescent="0.25">
      <c r="F258" s="2"/>
      <c r="H258" s="2"/>
      <c r="J258" s="2"/>
    </row>
    <row r="259" spans="6:10" x14ac:dyDescent="0.25">
      <c r="F259" s="2"/>
      <c r="H259" s="2"/>
      <c r="J259" s="2"/>
    </row>
    <row r="260" spans="6:10" x14ac:dyDescent="0.25">
      <c r="F260" s="2"/>
      <c r="H260" s="2"/>
      <c r="J260" s="2"/>
    </row>
    <row r="261" spans="6:10" x14ac:dyDescent="0.25">
      <c r="F261" s="2"/>
      <c r="H261" s="2"/>
      <c r="J261" s="2"/>
    </row>
    <row r="262" spans="6:10" x14ac:dyDescent="0.25">
      <c r="F262" s="2"/>
      <c r="H262" s="2"/>
      <c r="J262" s="2"/>
    </row>
    <row r="263" spans="6:10" x14ac:dyDescent="0.25">
      <c r="F263" s="2"/>
      <c r="H263" s="2"/>
      <c r="J263" s="2"/>
    </row>
    <row r="264" spans="6:10" x14ac:dyDescent="0.25">
      <c r="F264" s="2"/>
      <c r="H264" s="2"/>
      <c r="J264" s="2"/>
    </row>
    <row r="265" spans="6:10" x14ac:dyDescent="0.25">
      <c r="F265" s="2"/>
      <c r="H265" s="2"/>
      <c r="J265" s="2"/>
    </row>
    <row r="266" spans="6:10" x14ac:dyDescent="0.25">
      <c r="F266" s="2"/>
      <c r="H266" s="2"/>
      <c r="J266" s="2"/>
    </row>
    <row r="267" spans="6:10" x14ac:dyDescent="0.25">
      <c r="F267" s="2"/>
      <c r="H267" s="2"/>
      <c r="J267" s="2"/>
    </row>
    <row r="268" spans="6:10" x14ac:dyDescent="0.25">
      <c r="F268" s="2"/>
      <c r="H268" s="2"/>
      <c r="J268" s="2"/>
    </row>
    <row r="269" spans="6:10" x14ac:dyDescent="0.25">
      <c r="F269" s="2"/>
      <c r="H269" s="2"/>
      <c r="J269" s="2"/>
    </row>
    <row r="270" spans="6:10" x14ac:dyDescent="0.25">
      <c r="F270" s="2"/>
      <c r="H270" s="2"/>
      <c r="J270" s="2"/>
    </row>
    <row r="271" spans="6:10" x14ac:dyDescent="0.25">
      <c r="F271" s="2"/>
      <c r="H271" s="2"/>
      <c r="J271" s="2"/>
    </row>
    <row r="272" spans="6:10" x14ac:dyDescent="0.25">
      <c r="F272" s="2"/>
      <c r="H272" s="2"/>
      <c r="J272" s="2"/>
    </row>
    <row r="273" spans="6:10" x14ac:dyDescent="0.25">
      <c r="F273" s="2"/>
      <c r="H273" s="2"/>
      <c r="J273" s="2"/>
    </row>
    <row r="274" spans="6:10" x14ac:dyDescent="0.25">
      <c r="F274" s="2"/>
      <c r="H274" s="2"/>
      <c r="J274" s="2"/>
    </row>
    <row r="275" spans="6:10" x14ac:dyDescent="0.25">
      <c r="F275" s="2"/>
      <c r="H275" s="2"/>
      <c r="J275" s="2"/>
    </row>
    <row r="276" spans="6:10" x14ac:dyDescent="0.25">
      <c r="F276" s="2"/>
      <c r="H276" s="2"/>
      <c r="J276" s="2"/>
    </row>
    <row r="277" spans="6:10" x14ac:dyDescent="0.25">
      <c r="F277" s="2"/>
      <c r="H277" s="2"/>
      <c r="J277" s="2"/>
    </row>
    <row r="278" spans="6:10" x14ac:dyDescent="0.25">
      <c r="F278" s="2"/>
      <c r="H278" s="2"/>
      <c r="J278" s="2"/>
    </row>
    <row r="279" spans="6:10" x14ac:dyDescent="0.25">
      <c r="F279" s="2"/>
      <c r="H279" s="2"/>
      <c r="J279" s="2"/>
    </row>
    <row r="280" spans="6:10" x14ac:dyDescent="0.25">
      <c r="F280" s="2"/>
      <c r="H280" s="2"/>
      <c r="J280" s="2"/>
    </row>
    <row r="281" spans="6:10" x14ac:dyDescent="0.25">
      <c r="F281" s="2"/>
      <c r="H281" s="2"/>
      <c r="J281" s="2"/>
    </row>
    <row r="282" spans="6:10" x14ac:dyDescent="0.25">
      <c r="F282" s="2"/>
      <c r="H282" s="2"/>
      <c r="J282" s="2"/>
    </row>
    <row r="283" spans="6:10" x14ac:dyDescent="0.25">
      <c r="F283" s="2"/>
      <c r="H283" s="2"/>
      <c r="J283" s="2"/>
    </row>
    <row r="284" spans="6:10" x14ac:dyDescent="0.25">
      <c r="F284" s="2"/>
      <c r="H284" s="2"/>
      <c r="J284" s="2"/>
    </row>
    <row r="285" spans="6:10" x14ac:dyDescent="0.25">
      <c r="F285" s="2"/>
      <c r="H285" s="2"/>
      <c r="J285" s="2"/>
    </row>
    <row r="286" spans="6:10" x14ac:dyDescent="0.25">
      <c r="F286" s="2"/>
      <c r="H286" s="2"/>
      <c r="J286" s="2"/>
    </row>
    <row r="287" spans="6:10" x14ac:dyDescent="0.25">
      <c r="F287" s="2"/>
      <c r="H287" s="2"/>
      <c r="J287" s="2"/>
    </row>
    <row r="288" spans="6:10" x14ac:dyDescent="0.25">
      <c r="F288" s="2"/>
      <c r="H288" s="2"/>
      <c r="J288" s="2"/>
    </row>
    <row r="289" spans="6:10" x14ac:dyDescent="0.25">
      <c r="F289" s="2"/>
      <c r="H289" s="2"/>
      <c r="J289" s="2"/>
    </row>
    <row r="290" spans="6:10" x14ac:dyDescent="0.25">
      <c r="F290" s="2"/>
      <c r="H290" s="2"/>
      <c r="J290" s="2"/>
    </row>
    <row r="291" spans="6:10" x14ac:dyDescent="0.25">
      <c r="F291" s="2"/>
      <c r="H291" s="2"/>
      <c r="J291" s="2"/>
    </row>
    <row r="292" spans="6:10" x14ac:dyDescent="0.25">
      <c r="F292" s="2"/>
      <c r="H292" s="2"/>
      <c r="J292" s="2"/>
    </row>
    <row r="293" spans="6:10" x14ac:dyDescent="0.25">
      <c r="F293" s="2"/>
      <c r="H293" s="2"/>
      <c r="J293" s="2"/>
    </row>
    <row r="294" spans="6:10" x14ac:dyDescent="0.25">
      <c r="F294" s="2"/>
      <c r="H294" s="2"/>
      <c r="J294" s="2"/>
    </row>
    <row r="295" spans="6:10" x14ac:dyDescent="0.25">
      <c r="F295" s="2"/>
      <c r="H295" s="2"/>
      <c r="J295" s="2"/>
    </row>
    <row r="296" spans="6:10" x14ac:dyDescent="0.25">
      <c r="F296" s="2"/>
      <c r="H296" s="2"/>
      <c r="J296" s="2"/>
    </row>
    <row r="297" spans="6:10" x14ac:dyDescent="0.25">
      <c r="F297" s="2"/>
      <c r="H297" s="2"/>
      <c r="J297" s="2"/>
    </row>
    <row r="298" spans="6:10" x14ac:dyDescent="0.25">
      <c r="F298" s="2"/>
      <c r="H298" s="2"/>
      <c r="J298" s="2"/>
    </row>
    <row r="299" spans="6:10" x14ac:dyDescent="0.25">
      <c r="F299" s="2"/>
      <c r="H299" s="2"/>
      <c r="J299" s="2"/>
    </row>
    <row r="300" spans="6:10" x14ac:dyDescent="0.25">
      <c r="F300" s="2"/>
      <c r="H300" s="2"/>
      <c r="J300" s="2"/>
    </row>
    <row r="301" spans="6:10" x14ac:dyDescent="0.25">
      <c r="F301" s="2"/>
      <c r="H301" s="2"/>
      <c r="J301" s="2"/>
    </row>
    <row r="302" spans="6:10" x14ac:dyDescent="0.25">
      <c r="F302" s="2"/>
      <c r="H302" s="2"/>
      <c r="J302" s="2"/>
    </row>
    <row r="303" spans="6:10" x14ac:dyDescent="0.25">
      <c r="F303" s="2"/>
      <c r="H303" s="2"/>
      <c r="J303" s="2"/>
    </row>
    <row r="304" spans="6:10" x14ac:dyDescent="0.25">
      <c r="F304" s="2"/>
      <c r="H304" s="2"/>
      <c r="J304" s="2"/>
    </row>
    <row r="305" spans="6:10" x14ac:dyDescent="0.25">
      <c r="F305" s="2"/>
      <c r="H305" s="2"/>
      <c r="J305" s="2"/>
    </row>
    <row r="306" spans="6:10" x14ac:dyDescent="0.25">
      <c r="F306" s="2"/>
      <c r="H306" s="2"/>
      <c r="J306" s="2"/>
    </row>
    <row r="307" spans="6:10" x14ac:dyDescent="0.25">
      <c r="F307" s="2"/>
      <c r="H307" s="2"/>
      <c r="J307" s="2"/>
    </row>
    <row r="308" spans="6:10" x14ac:dyDescent="0.25">
      <c r="F308" s="2"/>
      <c r="H308" s="2"/>
      <c r="J308" s="2"/>
    </row>
    <row r="309" spans="6:10" x14ac:dyDescent="0.25">
      <c r="F309" s="2"/>
      <c r="H309" s="2"/>
      <c r="J309" s="2"/>
    </row>
    <row r="310" spans="6:10" x14ac:dyDescent="0.25">
      <c r="F310" s="2"/>
      <c r="H310" s="2"/>
      <c r="J310" s="2"/>
    </row>
    <row r="311" spans="6:10" x14ac:dyDescent="0.25">
      <c r="F311" s="2"/>
      <c r="H311" s="2"/>
      <c r="J311" s="2"/>
    </row>
    <row r="312" spans="6:10" x14ac:dyDescent="0.25">
      <c r="F312" s="2"/>
      <c r="H312" s="2"/>
      <c r="J312" s="2"/>
    </row>
    <row r="313" spans="6:10" x14ac:dyDescent="0.25">
      <c r="F313" s="2"/>
      <c r="H313" s="2"/>
      <c r="J313" s="2"/>
    </row>
    <row r="314" spans="6:10" x14ac:dyDescent="0.25">
      <c r="F314" s="2"/>
      <c r="H314" s="2"/>
      <c r="J314" s="2"/>
    </row>
    <row r="315" spans="6:10" x14ac:dyDescent="0.25">
      <c r="F315" s="2"/>
      <c r="H315" s="2"/>
      <c r="J315" s="2"/>
    </row>
    <row r="316" spans="6:10" x14ac:dyDescent="0.25">
      <c r="F316" s="2"/>
      <c r="H316" s="2"/>
      <c r="J316" s="2"/>
    </row>
    <row r="317" spans="6:10" x14ac:dyDescent="0.25">
      <c r="F317" s="2"/>
      <c r="H317" s="2"/>
      <c r="J317" s="2"/>
    </row>
    <row r="318" spans="6:10" x14ac:dyDescent="0.25">
      <c r="F318" s="2"/>
      <c r="H318" s="2"/>
      <c r="J318" s="2"/>
    </row>
    <row r="319" spans="6:10" x14ac:dyDescent="0.25">
      <c r="F319" s="2"/>
      <c r="H319" s="2"/>
      <c r="J319" s="2"/>
    </row>
    <row r="320" spans="6:10" x14ac:dyDescent="0.25">
      <c r="F320" s="2"/>
      <c r="H320" s="2"/>
      <c r="J320" s="2"/>
    </row>
    <row r="321" spans="6:10" x14ac:dyDescent="0.25">
      <c r="F321" s="2"/>
      <c r="H321" s="2"/>
      <c r="J321" s="2"/>
    </row>
    <row r="322" spans="6:10" x14ac:dyDescent="0.25">
      <c r="F322" s="2"/>
      <c r="H322" s="2"/>
      <c r="J322" s="2"/>
    </row>
    <row r="323" spans="6:10" x14ac:dyDescent="0.25">
      <c r="F323" s="2"/>
      <c r="H323" s="2"/>
      <c r="J323" s="2"/>
    </row>
    <row r="324" spans="6:10" x14ac:dyDescent="0.25">
      <c r="F324" s="2"/>
      <c r="H324" s="2"/>
      <c r="J324" s="2"/>
    </row>
    <row r="325" spans="6:10" x14ac:dyDescent="0.25">
      <c r="F325" s="2"/>
      <c r="H325" s="2"/>
      <c r="J325" s="2"/>
    </row>
    <row r="326" spans="6:10" x14ac:dyDescent="0.25">
      <c r="F326" s="2"/>
      <c r="H326" s="2"/>
      <c r="J326" s="2"/>
    </row>
    <row r="327" spans="6:10" x14ac:dyDescent="0.25">
      <c r="F327" s="2"/>
      <c r="H327" s="2"/>
      <c r="J327" s="2"/>
    </row>
    <row r="328" spans="6:10" x14ac:dyDescent="0.25">
      <c r="F328" s="2"/>
      <c r="H328" s="2"/>
      <c r="J328" s="2"/>
    </row>
    <row r="329" spans="6:10" x14ac:dyDescent="0.25">
      <c r="F329" s="2"/>
      <c r="H329" s="2"/>
      <c r="J329" s="2"/>
    </row>
    <row r="330" spans="6:10" x14ac:dyDescent="0.25">
      <c r="F330" s="2"/>
      <c r="H330" s="2"/>
      <c r="J330" s="2"/>
    </row>
    <row r="331" spans="6:10" x14ac:dyDescent="0.25">
      <c r="F331" s="2"/>
      <c r="H331" s="2"/>
      <c r="J331" s="2"/>
    </row>
    <row r="332" spans="6:10" x14ac:dyDescent="0.25">
      <c r="F332" s="2"/>
      <c r="H332" s="2"/>
      <c r="J332" s="2"/>
    </row>
    <row r="333" spans="6:10" x14ac:dyDescent="0.25">
      <c r="F333" s="2"/>
      <c r="H333" s="2"/>
      <c r="J333" s="2"/>
    </row>
    <row r="334" spans="6:10" x14ac:dyDescent="0.25">
      <c r="F334" s="2"/>
      <c r="H334" s="2"/>
      <c r="J334" s="2"/>
    </row>
    <row r="335" spans="6:10" x14ac:dyDescent="0.25">
      <c r="F335" s="2"/>
      <c r="H335" s="2"/>
      <c r="J335" s="2"/>
    </row>
    <row r="336" spans="6:10" x14ac:dyDescent="0.25">
      <c r="F336" s="2"/>
      <c r="H336" s="2"/>
      <c r="J336" s="2"/>
    </row>
    <row r="337" spans="6:10" x14ac:dyDescent="0.25">
      <c r="F337" s="2"/>
      <c r="H337" s="2"/>
      <c r="J337" s="2"/>
    </row>
    <row r="338" spans="6:10" x14ac:dyDescent="0.25">
      <c r="F338" s="2"/>
      <c r="H338" s="2"/>
      <c r="J338" s="2"/>
    </row>
    <row r="339" spans="6:10" x14ac:dyDescent="0.25">
      <c r="F339" s="2"/>
      <c r="H339" s="2"/>
      <c r="J339" s="2"/>
    </row>
    <row r="340" spans="6:10" x14ac:dyDescent="0.25">
      <c r="F340" s="2"/>
      <c r="H340" s="2"/>
      <c r="J340" s="2"/>
    </row>
    <row r="341" spans="6:10" x14ac:dyDescent="0.25">
      <c r="F341" s="2"/>
      <c r="H341" s="2"/>
      <c r="J341" s="2"/>
    </row>
    <row r="342" spans="6:10" x14ac:dyDescent="0.25">
      <c r="F342" s="2"/>
      <c r="H342" s="2"/>
      <c r="J342" s="2"/>
    </row>
    <row r="343" spans="6:10" x14ac:dyDescent="0.25">
      <c r="F343" s="2"/>
      <c r="H343" s="2"/>
      <c r="J343" s="2"/>
    </row>
    <row r="344" spans="6:10" x14ac:dyDescent="0.25">
      <c r="F344" s="2"/>
      <c r="H344" s="2"/>
      <c r="J344" s="2"/>
    </row>
    <row r="345" spans="6:10" x14ac:dyDescent="0.25">
      <c r="F345" s="2"/>
      <c r="H345" s="2"/>
      <c r="J345" s="2"/>
    </row>
    <row r="346" spans="6:10" x14ac:dyDescent="0.25">
      <c r="F346" s="2"/>
      <c r="H346" s="2"/>
      <c r="J346" s="2"/>
    </row>
    <row r="347" spans="6:10" x14ac:dyDescent="0.25">
      <c r="F347" s="2"/>
      <c r="H347" s="2"/>
      <c r="J347" s="2"/>
    </row>
    <row r="348" spans="6:10" x14ac:dyDescent="0.25">
      <c r="F348" s="2"/>
      <c r="H348" s="2"/>
      <c r="J348" s="2"/>
    </row>
    <row r="349" spans="6:10" x14ac:dyDescent="0.25">
      <c r="F349" s="2"/>
      <c r="H349" s="2"/>
      <c r="J349" s="2"/>
    </row>
    <row r="350" spans="6:10" x14ac:dyDescent="0.25">
      <c r="F350" s="2"/>
      <c r="H350" s="2"/>
      <c r="J350" s="2"/>
    </row>
    <row r="351" spans="6:10" x14ac:dyDescent="0.25">
      <c r="F351" s="2"/>
      <c r="H351" s="2"/>
      <c r="J351" s="2"/>
    </row>
    <row r="352" spans="6:10" x14ac:dyDescent="0.25">
      <c r="F352" s="2"/>
      <c r="H352" s="2"/>
      <c r="J352" s="2"/>
    </row>
    <row r="353" spans="6:10" x14ac:dyDescent="0.25">
      <c r="F353" s="2"/>
      <c r="H353" s="2"/>
      <c r="J353" s="2"/>
    </row>
    <row r="354" spans="6:10" x14ac:dyDescent="0.25">
      <c r="F354" s="2"/>
      <c r="H354" s="2"/>
      <c r="J354" s="2"/>
    </row>
    <row r="355" spans="6:10" x14ac:dyDescent="0.25">
      <c r="F355" s="2"/>
      <c r="H355" s="2"/>
      <c r="J355" s="2"/>
    </row>
    <row r="356" spans="6:10" x14ac:dyDescent="0.25">
      <c r="F356" s="2"/>
      <c r="H356" s="2"/>
      <c r="J356" s="2"/>
    </row>
    <row r="357" spans="6:10" x14ac:dyDescent="0.25">
      <c r="F357" s="2"/>
      <c r="H357" s="2"/>
      <c r="J357" s="2"/>
    </row>
    <row r="358" spans="6:10" x14ac:dyDescent="0.25">
      <c r="F358" s="2"/>
      <c r="H358" s="2"/>
      <c r="J358" s="2"/>
    </row>
    <row r="359" spans="6:10" x14ac:dyDescent="0.25">
      <c r="F359" s="2"/>
      <c r="H359" s="2"/>
      <c r="J359" s="2"/>
    </row>
    <row r="360" spans="6:10" x14ac:dyDescent="0.25">
      <c r="F360" s="2"/>
      <c r="H360" s="2"/>
      <c r="J360" s="2"/>
    </row>
    <row r="361" spans="6:10" x14ac:dyDescent="0.25">
      <c r="F361" s="2"/>
      <c r="H361" s="2"/>
      <c r="J361" s="2"/>
    </row>
    <row r="362" spans="6:10" x14ac:dyDescent="0.25">
      <c r="F362" s="2"/>
      <c r="H362" s="2"/>
      <c r="J362" s="2"/>
    </row>
    <row r="363" spans="6:10" x14ac:dyDescent="0.25">
      <c r="F363" s="2"/>
      <c r="H363" s="2"/>
      <c r="J363" s="2"/>
    </row>
    <row r="364" spans="6:10" x14ac:dyDescent="0.25">
      <c r="F364" s="2"/>
      <c r="H364" s="2"/>
      <c r="J364" s="2"/>
    </row>
    <row r="365" spans="6:10" x14ac:dyDescent="0.25">
      <c r="F365" s="2"/>
      <c r="H365" s="2"/>
      <c r="J365" s="2"/>
    </row>
    <row r="366" spans="6:10" x14ac:dyDescent="0.25">
      <c r="F366" s="2"/>
      <c r="H366" s="2"/>
      <c r="J366" s="2"/>
    </row>
    <row r="367" spans="6:10" x14ac:dyDescent="0.25">
      <c r="F367" s="2"/>
      <c r="H367" s="2"/>
      <c r="J367" s="2"/>
    </row>
    <row r="368" spans="6:10" x14ac:dyDescent="0.25">
      <c r="F368" s="2"/>
      <c r="H368" s="2"/>
      <c r="J368" s="2"/>
    </row>
    <row r="369" spans="6:10" x14ac:dyDescent="0.25">
      <c r="F369" s="2"/>
      <c r="H369" s="2"/>
      <c r="J369" s="2"/>
    </row>
    <row r="370" spans="6:10" x14ac:dyDescent="0.25">
      <c r="F370" s="2"/>
      <c r="H370" s="2"/>
      <c r="J370" s="2"/>
    </row>
    <row r="371" spans="6:10" x14ac:dyDescent="0.25">
      <c r="F371" s="2"/>
      <c r="H371" s="2"/>
      <c r="J371" s="2"/>
    </row>
    <row r="372" spans="6:10" x14ac:dyDescent="0.25">
      <c r="F372" s="2"/>
      <c r="H372" s="2"/>
      <c r="J372" s="2"/>
    </row>
    <row r="373" spans="6:10" x14ac:dyDescent="0.25">
      <c r="F373" s="2"/>
      <c r="H373" s="2"/>
      <c r="J373" s="2"/>
    </row>
    <row r="374" spans="6:10" x14ac:dyDescent="0.25">
      <c r="F374" s="2"/>
      <c r="H374" s="2"/>
      <c r="J374" s="2"/>
    </row>
    <row r="375" spans="6:10" x14ac:dyDescent="0.25">
      <c r="F375" s="2"/>
      <c r="H375" s="2"/>
      <c r="J375" s="2"/>
    </row>
    <row r="376" spans="6:10" x14ac:dyDescent="0.25">
      <c r="F376" s="2"/>
      <c r="H376" s="2"/>
      <c r="J376" s="2"/>
    </row>
    <row r="377" spans="6:10" x14ac:dyDescent="0.25">
      <c r="F377" s="2"/>
      <c r="H377" s="2"/>
      <c r="J377" s="2"/>
    </row>
    <row r="378" spans="6:10" x14ac:dyDescent="0.25">
      <c r="F378" s="2"/>
      <c r="H378" s="2"/>
      <c r="J378" s="2"/>
    </row>
    <row r="379" spans="6:10" x14ac:dyDescent="0.25">
      <c r="F379" s="2"/>
      <c r="H379" s="2"/>
      <c r="J379" s="2"/>
    </row>
    <row r="380" spans="6:10" x14ac:dyDescent="0.25">
      <c r="F380" s="2"/>
      <c r="H380" s="2"/>
      <c r="J380" s="2"/>
    </row>
    <row r="381" spans="6:10" x14ac:dyDescent="0.25">
      <c r="F381" s="2"/>
      <c r="H381" s="2"/>
      <c r="J381" s="2"/>
    </row>
    <row r="382" spans="6:10" x14ac:dyDescent="0.25">
      <c r="F382" s="2"/>
      <c r="H382" s="2"/>
      <c r="J382" s="2"/>
    </row>
    <row r="383" spans="6:10" x14ac:dyDescent="0.25">
      <c r="F383" s="2"/>
      <c r="H383" s="2"/>
      <c r="J383" s="2"/>
    </row>
    <row r="384" spans="6:10" x14ac:dyDescent="0.25">
      <c r="F384" s="2"/>
      <c r="H384" s="2"/>
      <c r="J384" s="2"/>
    </row>
    <row r="385" spans="6:10" x14ac:dyDescent="0.25">
      <c r="F385" s="2"/>
      <c r="H385" s="2"/>
      <c r="J385" s="2"/>
    </row>
    <row r="386" spans="6:10" x14ac:dyDescent="0.25">
      <c r="F386" s="2"/>
      <c r="H386" s="2"/>
      <c r="J386" s="2"/>
    </row>
    <row r="387" spans="6:10" x14ac:dyDescent="0.25">
      <c r="F387" s="2"/>
      <c r="H387" s="2"/>
      <c r="J387" s="2"/>
    </row>
    <row r="388" spans="6:10" x14ac:dyDescent="0.25">
      <c r="F388" s="2"/>
      <c r="H388" s="2"/>
      <c r="J388" s="2"/>
    </row>
    <row r="389" spans="6:10" x14ac:dyDescent="0.25">
      <c r="F389" s="2"/>
      <c r="H389" s="2"/>
      <c r="J389" s="2"/>
    </row>
    <row r="390" spans="6:10" x14ac:dyDescent="0.25">
      <c r="F390" s="2"/>
      <c r="H390" s="2"/>
      <c r="J390" s="2"/>
    </row>
    <row r="391" spans="6:10" x14ac:dyDescent="0.25">
      <c r="F391" s="2"/>
      <c r="H391" s="2"/>
      <c r="J391" s="2"/>
    </row>
    <row r="392" spans="6:10" x14ac:dyDescent="0.25">
      <c r="F392" s="2"/>
      <c r="H392" s="2"/>
      <c r="J392" s="2"/>
    </row>
    <row r="393" spans="6:10" x14ac:dyDescent="0.25">
      <c r="F393" s="2"/>
      <c r="H393" s="2"/>
      <c r="J393" s="2"/>
    </row>
    <row r="394" spans="6:10" x14ac:dyDescent="0.25">
      <c r="F394" s="2"/>
      <c r="H394" s="2"/>
      <c r="J394" s="2"/>
    </row>
    <row r="395" spans="6:10" x14ac:dyDescent="0.25">
      <c r="F395" s="2"/>
      <c r="H395" s="2"/>
      <c r="J395" s="2"/>
    </row>
    <row r="396" spans="6:10" x14ac:dyDescent="0.25">
      <c r="F396" s="2"/>
      <c r="H396" s="2"/>
      <c r="J396" s="2"/>
    </row>
    <row r="397" spans="6:10" x14ac:dyDescent="0.25">
      <c r="F397" s="2"/>
      <c r="H397" s="2"/>
      <c r="J397" s="2"/>
    </row>
    <row r="398" spans="6:10" x14ac:dyDescent="0.25">
      <c r="F398" s="2"/>
      <c r="H398" s="2"/>
      <c r="J398" s="2"/>
    </row>
    <row r="399" spans="6:10" x14ac:dyDescent="0.25">
      <c r="F399" s="2"/>
      <c r="H399" s="2"/>
      <c r="J399" s="2"/>
    </row>
    <row r="400" spans="6:10" x14ac:dyDescent="0.25">
      <c r="F400" s="2"/>
      <c r="H400" s="2"/>
      <c r="J400" s="2"/>
    </row>
    <row r="401" spans="6:10" x14ac:dyDescent="0.25">
      <c r="F401" s="2"/>
      <c r="H401" s="2"/>
      <c r="J401" s="2"/>
    </row>
    <row r="402" spans="6:10" x14ac:dyDescent="0.25">
      <c r="F402" s="2"/>
      <c r="H402" s="2"/>
      <c r="J402" s="2"/>
    </row>
    <row r="403" spans="6:10" x14ac:dyDescent="0.25">
      <c r="F403" s="2"/>
      <c r="H403" s="2"/>
      <c r="J403" s="2"/>
    </row>
    <row r="404" spans="6:10" x14ac:dyDescent="0.25">
      <c r="F404" s="2"/>
      <c r="H404" s="2"/>
      <c r="J404" s="2"/>
    </row>
    <row r="405" spans="6:10" x14ac:dyDescent="0.25">
      <c r="F405" s="2"/>
      <c r="H405" s="2"/>
      <c r="J405" s="2"/>
    </row>
    <row r="406" spans="6:10" x14ac:dyDescent="0.25">
      <c r="F406" s="2"/>
      <c r="H406" s="2"/>
      <c r="J406" s="2"/>
    </row>
    <row r="407" spans="6:10" x14ac:dyDescent="0.25">
      <c r="F407" s="2"/>
      <c r="H407" s="2"/>
      <c r="J407" s="2"/>
    </row>
    <row r="408" spans="6:10" x14ac:dyDescent="0.25">
      <c r="F408" s="2"/>
      <c r="H408" s="2"/>
      <c r="J408" s="2"/>
    </row>
    <row r="409" spans="6:10" x14ac:dyDescent="0.25">
      <c r="F409" s="2"/>
      <c r="H409" s="2"/>
      <c r="J409" s="2"/>
    </row>
    <row r="410" spans="6:10" x14ac:dyDescent="0.25">
      <c r="F410" s="2"/>
      <c r="H410" s="2"/>
      <c r="J410" s="2"/>
    </row>
    <row r="411" spans="6:10" x14ac:dyDescent="0.25">
      <c r="F411" s="2"/>
      <c r="H411" s="2"/>
      <c r="J411" s="2"/>
    </row>
    <row r="412" spans="6:10" x14ac:dyDescent="0.25">
      <c r="F412" s="2"/>
      <c r="H412" s="2"/>
      <c r="J412" s="2"/>
    </row>
    <row r="413" spans="6:10" x14ac:dyDescent="0.25">
      <c r="F413" s="2"/>
      <c r="H413" s="2"/>
      <c r="J413" s="2"/>
    </row>
    <row r="414" spans="6:10" x14ac:dyDescent="0.25">
      <c r="F414" s="2"/>
      <c r="H414" s="2"/>
      <c r="J414" s="2"/>
    </row>
    <row r="415" spans="6:10" x14ac:dyDescent="0.25">
      <c r="F415" s="2"/>
      <c r="H415" s="2"/>
      <c r="J415" s="2"/>
    </row>
    <row r="416" spans="6:10" x14ac:dyDescent="0.25">
      <c r="F416" s="2"/>
      <c r="H416" s="2"/>
      <c r="J416" s="2"/>
    </row>
    <row r="417" spans="6:10" x14ac:dyDescent="0.25">
      <c r="F417" s="2"/>
      <c r="H417" s="2"/>
      <c r="J417" s="2"/>
    </row>
    <row r="418" spans="6:10" x14ac:dyDescent="0.25">
      <c r="F418" s="2"/>
      <c r="H418" s="2"/>
      <c r="J418" s="2"/>
    </row>
    <row r="419" spans="6:10" x14ac:dyDescent="0.25">
      <c r="F419" s="2"/>
      <c r="H419" s="2"/>
      <c r="J419" s="2"/>
    </row>
    <row r="420" spans="6:10" x14ac:dyDescent="0.25">
      <c r="F420" s="2"/>
      <c r="H420" s="2"/>
      <c r="J420" s="2"/>
    </row>
    <row r="421" spans="6:10" x14ac:dyDescent="0.25">
      <c r="F421" s="2"/>
      <c r="H421" s="2"/>
      <c r="J421" s="2"/>
    </row>
    <row r="422" spans="6:10" x14ac:dyDescent="0.25">
      <c r="F422" s="2"/>
      <c r="H422" s="2"/>
      <c r="J422" s="2"/>
    </row>
    <row r="423" spans="6:10" x14ac:dyDescent="0.25">
      <c r="F423" s="2"/>
      <c r="H423" s="2"/>
      <c r="J423" s="2"/>
    </row>
    <row r="424" spans="6:10" x14ac:dyDescent="0.25">
      <c r="F424" s="2"/>
      <c r="H424" s="2"/>
      <c r="J424" s="2"/>
    </row>
    <row r="425" spans="6:10" x14ac:dyDescent="0.25">
      <c r="F425" s="2"/>
      <c r="H425" s="2"/>
      <c r="J425" s="2"/>
    </row>
    <row r="426" spans="6:10" x14ac:dyDescent="0.25">
      <c r="F426" s="2"/>
      <c r="H426" s="2"/>
      <c r="J426" s="2"/>
    </row>
    <row r="427" spans="6:10" x14ac:dyDescent="0.25">
      <c r="F427" s="2"/>
      <c r="H427" s="2"/>
      <c r="J427" s="2"/>
    </row>
    <row r="428" spans="6:10" x14ac:dyDescent="0.25">
      <c r="F428" s="2"/>
      <c r="H428" s="2"/>
      <c r="J428" s="2"/>
    </row>
    <row r="429" spans="6:10" x14ac:dyDescent="0.25">
      <c r="F429" s="2"/>
      <c r="H429" s="2"/>
      <c r="J429" s="2"/>
    </row>
    <row r="430" spans="6:10" x14ac:dyDescent="0.25">
      <c r="F430" s="2"/>
      <c r="H430" s="2"/>
      <c r="J430" s="2"/>
    </row>
    <row r="431" spans="6:10" x14ac:dyDescent="0.25">
      <c r="F431" s="2"/>
      <c r="H431" s="2"/>
      <c r="J431" s="2"/>
    </row>
    <row r="432" spans="6:10" x14ac:dyDescent="0.25">
      <c r="F432" s="2"/>
      <c r="H432" s="2"/>
      <c r="J432" s="2"/>
    </row>
    <row r="433" spans="6:10" x14ac:dyDescent="0.25">
      <c r="F433" s="2"/>
      <c r="H433" s="2"/>
      <c r="J433" s="2"/>
    </row>
    <row r="434" spans="6:10" x14ac:dyDescent="0.25">
      <c r="F434" s="2"/>
      <c r="H434" s="2"/>
      <c r="J434" s="2"/>
    </row>
    <row r="435" spans="6:10" x14ac:dyDescent="0.25">
      <c r="F435" s="2"/>
      <c r="H435" s="2"/>
      <c r="J435" s="2"/>
    </row>
    <row r="436" spans="6:10" x14ac:dyDescent="0.25">
      <c r="F436" s="2"/>
      <c r="H436" s="2"/>
      <c r="J436" s="2"/>
    </row>
    <row r="437" spans="6:10" x14ac:dyDescent="0.25">
      <c r="F437" s="2"/>
      <c r="H437" s="2"/>
      <c r="J437" s="2"/>
    </row>
    <row r="438" spans="6:10" x14ac:dyDescent="0.25">
      <c r="F438" s="2"/>
      <c r="H438" s="2"/>
      <c r="J438" s="2"/>
    </row>
    <row r="439" spans="6:10" x14ac:dyDescent="0.25">
      <c r="F439" s="2"/>
      <c r="H439" s="2"/>
      <c r="J439" s="2"/>
    </row>
    <row r="440" spans="6:10" x14ac:dyDescent="0.25">
      <c r="F440" s="2"/>
      <c r="H440" s="2"/>
      <c r="J440" s="2"/>
    </row>
    <row r="441" spans="6:10" x14ac:dyDescent="0.25">
      <c r="F441" s="2"/>
      <c r="H441" s="2"/>
      <c r="J441" s="2"/>
    </row>
    <row r="442" spans="6:10" x14ac:dyDescent="0.25">
      <c r="F442" s="2"/>
      <c r="H442" s="2"/>
      <c r="J442" s="2"/>
    </row>
    <row r="443" spans="6:10" x14ac:dyDescent="0.25">
      <c r="F443" s="2"/>
      <c r="H443" s="2"/>
      <c r="J443" s="2"/>
    </row>
    <row r="444" spans="6:10" x14ac:dyDescent="0.25">
      <c r="F444" s="2"/>
      <c r="H444" s="2"/>
      <c r="J444" s="2"/>
    </row>
    <row r="445" spans="6:10" x14ac:dyDescent="0.25">
      <c r="F445" s="2"/>
      <c r="H445" s="2"/>
      <c r="J445" s="2"/>
    </row>
    <row r="446" spans="6:10" x14ac:dyDescent="0.25">
      <c r="F446" s="2"/>
      <c r="H446" s="2"/>
      <c r="J446" s="2"/>
    </row>
    <row r="447" spans="6:10" x14ac:dyDescent="0.25">
      <c r="F447" s="2"/>
      <c r="H447" s="2"/>
      <c r="J447" s="2"/>
    </row>
    <row r="448" spans="6:10" x14ac:dyDescent="0.25">
      <c r="F448" s="2"/>
      <c r="H448" s="2"/>
      <c r="J448" s="2"/>
    </row>
    <row r="449" spans="6:10" x14ac:dyDescent="0.25">
      <c r="F449" s="2"/>
      <c r="H449" s="2"/>
      <c r="J449" s="2"/>
    </row>
    <row r="450" spans="6:10" x14ac:dyDescent="0.25">
      <c r="F450" s="2"/>
      <c r="H450" s="2"/>
      <c r="J450" s="2"/>
    </row>
    <row r="451" spans="6:10" x14ac:dyDescent="0.25">
      <c r="F451" s="2"/>
      <c r="H451" s="2"/>
      <c r="J451" s="2"/>
    </row>
    <row r="452" spans="6:10" x14ac:dyDescent="0.25">
      <c r="F452" s="2"/>
      <c r="H452" s="2"/>
      <c r="J452" s="2"/>
    </row>
    <row r="453" spans="6:10" x14ac:dyDescent="0.25">
      <c r="F453" s="2"/>
      <c r="H453" s="2"/>
      <c r="J453" s="2"/>
    </row>
    <row r="454" spans="6:10" x14ac:dyDescent="0.25">
      <c r="F454" s="2"/>
      <c r="H454" s="2"/>
      <c r="J454" s="2"/>
    </row>
    <row r="455" spans="6:10" x14ac:dyDescent="0.25">
      <c r="F455" s="2"/>
      <c r="H455" s="2"/>
      <c r="J455" s="2"/>
    </row>
    <row r="456" spans="6:10" x14ac:dyDescent="0.25">
      <c r="F456" s="2"/>
      <c r="H456" s="2"/>
      <c r="J456" s="2"/>
    </row>
    <row r="457" spans="6:10" x14ac:dyDescent="0.25">
      <c r="F457" s="2"/>
      <c r="H457" s="2"/>
      <c r="J457" s="2"/>
    </row>
    <row r="458" spans="6:10" x14ac:dyDescent="0.25">
      <c r="F458" s="2"/>
      <c r="H458" s="2"/>
      <c r="J458" s="2"/>
    </row>
    <row r="459" spans="6:10" x14ac:dyDescent="0.25">
      <c r="F459" s="2"/>
      <c r="H459" s="2"/>
      <c r="J459" s="2"/>
    </row>
    <row r="460" spans="6:10" x14ac:dyDescent="0.25">
      <c r="F460" s="2"/>
      <c r="H460" s="2"/>
      <c r="J460" s="2"/>
    </row>
    <row r="461" spans="6:10" x14ac:dyDescent="0.25">
      <c r="F461" s="2"/>
      <c r="H461" s="2"/>
      <c r="J461" s="2"/>
    </row>
    <row r="462" spans="6:10" x14ac:dyDescent="0.25">
      <c r="F462" s="2"/>
      <c r="H462" s="2"/>
      <c r="J462" s="2"/>
    </row>
    <row r="463" spans="6:10" x14ac:dyDescent="0.25">
      <c r="F463" s="2"/>
      <c r="H463" s="2"/>
      <c r="J463" s="2"/>
    </row>
    <row r="464" spans="6:10" x14ac:dyDescent="0.25">
      <c r="F464" s="2"/>
      <c r="H464" s="2"/>
      <c r="J464" s="2"/>
    </row>
    <row r="465" spans="6:10" x14ac:dyDescent="0.25">
      <c r="F465" s="2"/>
      <c r="H465" s="2"/>
      <c r="J465" s="2"/>
    </row>
    <row r="466" spans="6:10" x14ac:dyDescent="0.25">
      <c r="F466" s="2"/>
      <c r="H466" s="2"/>
      <c r="J466" s="2"/>
    </row>
    <row r="467" spans="6:10" x14ac:dyDescent="0.25">
      <c r="F467" s="2"/>
      <c r="H467" s="2"/>
      <c r="J467" s="2"/>
    </row>
    <row r="468" spans="6:10" x14ac:dyDescent="0.25">
      <c r="F468" s="2"/>
      <c r="H468" s="2"/>
      <c r="J468" s="2"/>
    </row>
    <row r="469" spans="6:10" x14ac:dyDescent="0.25">
      <c r="F469" s="2"/>
      <c r="H469" s="2"/>
      <c r="J469" s="2"/>
    </row>
    <row r="470" spans="6:10" x14ac:dyDescent="0.25">
      <c r="F470" s="2"/>
      <c r="H470" s="2"/>
      <c r="J470" s="2"/>
    </row>
    <row r="471" spans="6:10" x14ac:dyDescent="0.25">
      <c r="F471" s="2"/>
      <c r="H471" s="2"/>
      <c r="J471" s="2"/>
    </row>
    <row r="472" spans="6:10" x14ac:dyDescent="0.25">
      <c r="F472" s="2"/>
      <c r="H472" s="2"/>
      <c r="J472" s="2"/>
    </row>
    <row r="473" spans="6:10" x14ac:dyDescent="0.25">
      <c r="F473" s="2"/>
      <c r="H473" s="2"/>
      <c r="J473" s="2"/>
    </row>
    <row r="474" spans="6:10" x14ac:dyDescent="0.25">
      <c r="F474" s="2"/>
      <c r="H474" s="2"/>
      <c r="J474" s="2"/>
    </row>
    <row r="475" spans="6:10" x14ac:dyDescent="0.25">
      <c r="F475" s="2"/>
      <c r="H475" s="2"/>
      <c r="J475" s="2"/>
    </row>
    <row r="476" spans="6:10" x14ac:dyDescent="0.25">
      <c r="F476" s="2"/>
      <c r="H476" s="2"/>
      <c r="J476" s="2"/>
    </row>
    <row r="477" spans="6:10" x14ac:dyDescent="0.25">
      <c r="F477" s="2"/>
      <c r="H477" s="2"/>
      <c r="J477" s="2"/>
    </row>
    <row r="478" spans="6:10" x14ac:dyDescent="0.25">
      <c r="F478" s="2"/>
      <c r="H478" s="2"/>
      <c r="J478" s="2"/>
    </row>
  </sheetData>
  <mergeCells count="3">
    <mergeCell ref="B1:L1"/>
    <mergeCell ref="M1:P1"/>
    <mergeCell ref="Q1:R1"/>
  </mergeCells>
  <pageMargins left="0.7" right="0.7" top="0.75" bottom="0.75" header="0.3" footer="0.3"/>
  <pageSetup orientation="portrait" horizontalDpi="200" verticalDpi="20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DESE-231-60172</_dlc_DocId>
    <_dlc_DocIdUrl xmlns="733efe1c-5bbe-4968-87dc-d400e65c879f">
      <Url>https://sharepoint.doemass.org/ese/webteam/cps/_layouts/DocIdRedir.aspx?ID=DESE-231-60172</Url>
      <Description>DESE-231-60172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71764A-9F5C-4100-A30A-D74DC0E45345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33efe1c-5bbe-4968-87dc-d400e65c879f"/>
    <ds:schemaRef ds:uri="http://schemas.microsoft.com/office/2006/documentManagement/types"/>
    <ds:schemaRef ds:uri="0a4e05da-b9bc-4326-ad73-01ef31b95567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114B59-FEDB-45CB-9DE3-0139996C61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247778-1F44-4A52-8BC5-A7A2D14C2DC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781FB32-339C-4579-A024-2CBAE2CBB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1B Post</vt:lpstr>
      <vt:lpstr>Table 1A Post</vt:lpstr>
      <vt:lpstr>'Table 1B Post'!Print_Titles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FY21 FC287 Primary Instruction by Volunteers FUNDING Table 1</dc:title>
  <dc:creator>DESE</dc:creator>
  <cp:lastModifiedBy>Zou, Dong (EOE)</cp:lastModifiedBy>
  <dcterms:created xsi:type="dcterms:W3CDTF">2020-04-17T20:13:50Z</dcterms:created>
  <dcterms:modified xsi:type="dcterms:W3CDTF">2020-04-23T15:43:10Z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23 2020</vt:lpwstr>
  </property>
</Properties>
</file>