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77" activeTab="15"/>
  </bookViews>
  <sheets>
    <sheet name="CoverSheet" sheetId="1" r:id="rId1"/>
    <sheet name="Recovery 1" sheetId="2" r:id="rId2"/>
    <sheet name="Recovery 2" sheetId="3" state="hidden" r:id="rId3"/>
    <sheet name="Recovery 3" sheetId="4" state="hidden" r:id="rId4"/>
    <sheet name="Investment 2" sheetId="5" state="hidden" r:id="rId5"/>
    <sheet name="Investment 3" sheetId="6" state="hidden" r:id="rId6"/>
    <sheet name="Investment 4" sheetId="7" state="hidden" r:id="rId7"/>
    <sheet name="Investment 5" sheetId="8" state="hidden" r:id="rId8"/>
    <sheet name="Investment 6" sheetId="9" state="hidden" r:id="rId9"/>
    <sheet name="Investment 7" sheetId="10" state="hidden" r:id="rId10"/>
    <sheet name="Investment 8" sheetId="11" state="hidden" r:id="rId11"/>
    <sheet name="Investment 9" sheetId="12" state="hidden" r:id="rId12"/>
    <sheet name="Investment 10" sheetId="13" state="hidden" r:id="rId13"/>
    <sheet name="Investment 11" sheetId="14" state="hidden" r:id="rId14"/>
    <sheet name="Investment 12" sheetId="15" state="hidden" r:id="rId15"/>
    <sheet name="Indirect Cost Calculator" sheetId="16" r:id="rId16"/>
    <sheet name="Analysis" sheetId="17" state="hidden" r:id="rId17"/>
    <sheet name="CatDataSht" sheetId="18" state="hidden" r:id="rId18"/>
    <sheet name="supt list 013006" sheetId="19" state="hidden" r:id="rId19"/>
  </sheets>
  <externalReferences>
    <externalReference r:id="rId22"/>
    <externalReference r:id="rId23"/>
  </externalReferences>
  <definedNames>
    <definedName name="Collabs_010407" localSheetId="18">'supt list 013006'!$B$399:$K$427</definedName>
    <definedName name="fund_list">'[1]Fund_List'!$A$2:$A$8</definedName>
    <definedName name="my_fund">#REF!</definedName>
    <definedName name="ParentInvolvement">'[2]770 Form 1'!#REF!</definedName>
    <definedName name="ParentInvperSchl">'[2]770 Form 1'!#REF!</definedName>
    <definedName name="_xlnm.Print_Area" localSheetId="0">'CoverSheet'!$A$1:$P$42</definedName>
    <definedName name="_xlnm.Print_Area" localSheetId="15">'Indirect Cost Calculator'!$A$1:$E$31</definedName>
    <definedName name="_xlnm.Print_Area" localSheetId="12">'Investment 10'!$A$1:$L$86</definedName>
    <definedName name="_xlnm.Print_Area" localSheetId="13">'Investment 11'!$A$1:$L$86</definedName>
    <definedName name="_xlnm.Print_Area" localSheetId="14">'Investment 12'!$A$1:$L$86</definedName>
    <definedName name="_xlnm.Print_Area" localSheetId="4">'Investment 2'!$A$1:$L$86</definedName>
    <definedName name="_xlnm.Print_Area" localSheetId="5">'Investment 3'!$A$1:$L$86</definedName>
    <definedName name="_xlnm.Print_Area" localSheetId="6">'Investment 4'!$A$1:$L$86</definedName>
    <definedName name="_xlnm.Print_Area" localSheetId="7">'Investment 5'!$A$1:$L$86</definedName>
    <definedName name="_xlnm.Print_Area" localSheetId="8">'Investment 6'!$A$1:$L$86</definedName>
    <definedName name="_xlnm.Print_Area" localSheetId="9">'Investment 7'!$A$1:$L$86</definedName>
    <definedName name="_xlnm.Print_Area" localSheetId="10">'Investment 8'!$A$1:$L$86</definedName>
    <definedName name="_xlnm.Print_Area" localSheetId="11">'Investment 9'!$A$1:$L$86</definedName>
    <definedName name="_xlnm.Print_Area" localSheetId="1">'Recovery 1'!$A$1:$L$84</definedName>
    <definedName name="_xlnm.Print_Area" localSheetId="2">'Recovery 2'!$A$1:$L$84</definedName>
    <definedName name="_xlnm.Print_Area" localSheetId="3">'Recovery 3'!$A$1:$L$84</definedName>
    <definedName name="_xlnm.Print_Titles" localSheetId="12">'Investment 10'!$1:$1</definedName>
    <definedName name="_xlnm.Print_Titles" localSheetId="13">'Investment 11'!$1:$1</definedName>
    <definedName name="_xlnm.Print_Titles" localSheetId="14">'Investment 12'!$1:$1</definedName>
    <definedName name="_xlnm.Print_Titles" localSheetId="4">'Investment 2'!$1:$1</definedName>
    <definedName name="_xlnm.Print_Titles" localSheetId="5">'Investment 3'!$1:$1</definedName>
    <definedName name="_xlnm.Print_Titles" localSheetId="6">'Investment 4'!$1:$1</definedName>
    <definedName name="_xlnm.Print_Titles" localSheetId="7">'Investment 5'!$1:$1</definedName>
    <definedName name="_xlnm.Print_Titles" localSheetId="8">'Investment 6'!$1:$1</definedName>
    <definedName name="_xlnm.Print_Titles" localSheetId="9">'Investment 7'!$1:$1</definedName>
    <definedName name="_xlnm.Print_Titles" localSheetId="10">'Investment 8'!$1:$1</definedName>
    <definedName name="_xlnm.Print_Titles" localSheetId="11">'Investment 9'!$1:$1</definedName>
    <definedName name="_xlnm.Print_Titles" localSheetId="1">'Recovery 1'!$1:$1</definedName>
    <definedName name="_xlnm.Print_Titles" localSheetId="2">'Recovery 2'!$1:$1</definedName>
    <definedName name="_xlnm.Print_Titles" localSheetId="3">'Recovery 3'!$1:$1</definedName>
    <definedName name="Range">#REF!</definedName>
    <definedName name="RESERVATIONS">#REF!</definedName>
    <definedName name="supt_list_010407" localSheetId="18">'supt list 013006'!$B$1:$K$398</definedName>
    <definedName name="Supt_List_Jan_06" localSheetId="18">'supt list 013006'!$B$1:$K$401</definedName>
    <definedName name="T">'[2]770 Form 1'!#REF!</definedName>
    <definedName name="test">#REF!</definedName>
    <definedName name="Test1">#REF!</definedName>
    <definedName name="TitleI">#REF!</definedName>
    <definedName name="TitleIIA">#REF!</definedName>
    <definedName name="TitleIID">#REF!</definedName>
    <definedName name="TitleIII">#REF!</definedName>
    <definedName name="TitleIV">#REF!</definedName>
    <definedName name="TitleV">#REF!</definedName>
    <definedName name="Z_04338FC1_9755_11D7_870D_00B0D047BED8_.wvu.PrintArea" localSheetId="0" hidden="1">'CoverSheet'!$A$1:$P$41</definedName>
  </definedNames>
  <calcPr fullCalcOnLoad="1"/>
</workbook>
</file>

<file path=xl/comments1.xml><?xml version="1.0" encoding="utf-8"?>
<comments xmlns="http://schemas.openxmlformats.org/spreadsheetml/2006/main">
  <authors>
    <author>DBW</author>
  </authors>
  <commentList>
    <comment ref="D4" authorId="0">
      <text>
        <r>
          <rPr>
            <sz val="10"/>
            <rFont val="Tahoma"/>
            <family val="2"/>
          </rPr>
          <t>Select 'Organization Name' by using the scroll bar.</t>
        </r>
        <r>
          <rPr>
            <sz val="8"/>
            <rFont val="Tahoma"/>
            <family val="0"/>
          </rPr>
          <t xml:space="preserve">
</t>
        </r>
      </text>
    </comment>
    <comment ref="O16" authorId="0">
      <text>
        <r>
          <rPr>
            <sz val="10"/>
            <rFont val="Tahoma"/>
            <family val="2"/>
          </rPr>
          <t>Enter Entitlement Amount here.</t>
        </r>
      </text>
    </comment>
    <comment ref="N17" authorId="0">
      <text>
        <r>
          <rPr>
            <sz val="10"/>
            <rFont val="Tahoma"/>
            <family val="2"/>
          </rPr>
          <t xml:space="preserve">Data cannot be entered into this cell - it will fill in automatically once the budget pages are completed. </t>
        </r>
        <r>
          <rPr>
            <sz val="8"/>
            <rFont val="Tahoma"/>
            <family val="0"/>
          </rPr>
          <t xml:space="preserve">
</t>
        </r>
      </text>
    </comment>
  </commentList>
</comments>
</file>

<file path=xl/sharedStrings.xml><?xml version="1.0" encoding="utf-8"?>
<sst xmlns="http://schemas.openxmlformats.org/spreadsheetml/2006/main" count="5229" uniqueCount="2347">
  <si>
    <t xml:space="preserve">a) For new or continuation activities, describe the anticipated long term benefits that will result from the proposed activity.  Provide information on how the activity will:
     • improve results for students with disabilities; 
     • increase teacher competencies; and/or 
     • result in systems change beyond the grant period.  
</t>
  </si>
  <si>
    <t>MA Department of Elementary &amp; Secondary Education</t>
  </si>
  <si>
    <t>MASSACHUSETTS DEPARTMENT OF ELEMENTARY &amp; SECONDARY EDUCATION USE ONLY</t>
  </si>
  <si>
    <t>Marshfield</t>
  </si>
  <si>
    <t>01710000</t>
  </si>
  <si>
    <t>76 South River Street</t>
  </si>
  <si>
    <t>02050</t>
  </si>
  <si>
    <t>Mashpee</t>
  </si>
  <si>
    <t>01720000</t>
  </si>
  <si>
    <t>Palladino</t>
  </si>
  <si>
    <t>Describe the identified recovery activities. Provide a timeline for the fund use.</t>
  </si>
  <si>
    <t>Recovery Activity II - Other</t>
  </si>
  <si>
    <t>Describe the identified recovery activities.  Provide a timeline for the fund use.</t>
  </si>
  <si>
    <t xml:space="preserve">
 </t>
  </si>
  <si>
    <t>Assabet Valley Collaborative</t>
  </si>
  <si>
    <t>Hassan</t>
  </si>
  <si>
    <t>Bi-County Collaborative (BICO)</t>
  </si>
  <si>
    <t>397 East Central Street</t>
  </si>
  <si>
    <t>Blackstone Valley Collaborative</t>
  </si>
  <si>
    <t>05060000</t>
  </si>
  <si>
    <t>01568</t>
  </si>
  <si>
    <t>C.A.S.E. Concord Area SPED Collaborative</t>
  </si>
  <si>
    <t>01742</t>
  </si>
  <si>
    <t>Healey</t>
  </si>
  <si>
    <t>Cape Cod Collaborative</t>
  </si>
  <si>
    <t>P O Box 3086</t>
  </si>
  <si>
    <t>5700 LeMay Avenue</t>
  </si>
  <si>
    <t>Otis ANGB</t>
  </si>
  <si>
    <t>02542</t>
  </si>
  <si>
    <t>CAPS Educational Collaborative</t>
  </si>
  <si>
    <t>53 School Street</t>
  </si>
  <si>
    <t>Central Massachusetts SPED Collaborative</t>
  </si>
  <si>
    <t>01583</t>
  </si>
  <si>
    <t>CHARMS Collaborative</t>
  </si>
  <si>
    <t>137 Walnut Street</t>
  </si>
  <si>
    <t>EDCO Collaborative</t>
  </si>
  <si>
    <t>Murphy</t>
  </si>
  <si>
    <t>B.</t>
  </si>
  <si>
    <t xml:space="preserve"> </t>
  </si>
  <si>
    <t>Hour/Day</t>
  </si>
  <si>
    <t>Textbooks and Instructional Materials</t>
  </si>
  <si>
    <t>Instructional Technology including Software</t>
  </si>
  <si>
    <t>Non-instructional Supplies</t>
  </si>
  <si>
    <t>Transportation of Students</t>
  </si>
  <si>
    <t>Telephone/Utilities</t>
  </si>
  <si>
    <t>EQUIPMENT:</t>
  </si>
  <si>
    <t>Non-instructional Equipment</t>
  </si>
  <si>
    <t>Instructional Equipment</t>
  </si>
  <si>
    <t>FTE</t>
  </si>
  <si>
    <t>A.</t>
  </si>
  <si>
    <t>STANDARD CONTRACT FORM AND APPLICATION FOR PROGRAM GRANTS</t>
  </si>
  <si>
    <t>PART I - GENERAL</t>
  </si>
  <si>
    <t>PROJECT DURATION</t>
  </si>
  <si>
    <t>FROM</t>
  </si>
  <si>
    <t>TO</t>
  </si>
  <si>
    <t>AUTHORIZED SIGNATORY:</t>
  </si>
  <si>
    <t>DO NOT WRITE BELOW THIS LINE</t>
  </si>
  <si>
    <t>GRANTS MANAGEMENT</t>
  </si>
  <si>
    <t>Date:</t>
  </si>
  <si>
    <t>A. APPLICANT</t>
  </si>
  <si>
    <t>District Name:</t>
  </si>
  <si>
    <t>District Code:</t>
  </si>
  <si>
    <t xml:space="preserve">Address: </t>
  </si>
  <si>
    <t>Contact Telephone:</t>
  </si>
  <si>
    <t>B. APPLICATION FOR PROGRAM FUNDING</t>
  </si>
  <si>
    <t xml:space="preserve">TITLE: </t>
  </si>
  <si>
    <t xml:space="preserve">TYPED NAME: </t>
  </si>
  <si>
    <t xml:space="preserve">DATE: </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</si>
  <si>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</si>
  <si>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</si>
  <si>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</si>
  <si>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</si>
  <si>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</si>
  <si>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</si>
  <si>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</si>
  <si>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</si>
  <si>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</si>
  <si>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</si>
  <si>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</si>
  <si>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</si>
  <si>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</si>
  <si>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</si>
  <si>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</si>
  <si>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</si>
  <si>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</si>
  <si>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</si>
  <si>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</si>
  <si>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 xml:space="preserve">Describe the types of services and programmatic components that will benefit from the identified fund use. </t>
  </si>
  <si>
    <t>Harlan</t>
  </si>
  <si>
    <t>Oxford</t>
  </si>
  <si>
    <t>02260000</t>
  </si>
  <si>
    <t>5 Sigourney Street</t>
  </si>
  <si>
    <t>01540</t>
  </si>
  <si>
    <t>Palmer</t>
  </si>
  <si>
    <t>02270000</t>
  </si>
  <si>
    <t>24 Converse Street</t>
  </si>
  <si>
    <t>Suite 1</t>
  </si>
  <si>
    <t>Nadine</t>
  </si>
  <si>
    <t>Binkley</t>
  </si>
  <si>
    <t>Peabody</t>
  </si>
  <si>
    <t>02290000</t>
  </si>
  <si>
    <t>Pelham</t>
  </si>
  <si>
    <t>02300000</t>
  </si>
  <si>
    <t>Pembroke</t>
  </si>
  <si>
    <t>02310000</t>
  </si>
  <si>
    <t>72 Pilgrim Road</t>
  </si>
  <si>
    <t>02359</t>
  </si>
  <si>
    <t>Martin</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</si>
  <si>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</si>
  <si>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</si>
  <si>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</si>
  <si>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</si>
  <si>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</si>
  <si>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</si>
  <si>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</si>
  <si>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</si>
  <si>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</si>
  <si>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</si>
  <si>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</si>
  <si>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</si>
  <si>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</si>
  <si>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</si>
  <si>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</si>
  <si>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</si>
  <si>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</si>
  <si>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</si>
  <si>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</si>
  <si>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</si>
  <si>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</si>
  <si>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</si>
  <si>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</si>
  <si>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</si>
  <si>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Quincy</t>
  </si>
  <si>
    <t>02430000</t>
  </si>
  <si>
    <t>02169</t>
  </si>
  <si>
    <t>Randolph</t>
  </si>
  <si>
    <t>02440000</t>
  </si>
  <si>
    <t>40 Highland Avenue</t>
  </si>
  <si>
    <t>02368</t>
  </si>
  <si>
    <t>Patrick</t>
  </si>
  <si>
    <t>Schettini</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</si>
  <si>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</si>
  <si>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</si>
  <si>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</si>
  <si>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</si>
  <si>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</si>
  <si>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</si>
  <si>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</si>
  <si>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</si>
  <si>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</si>
  <si>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</si>
  <si>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</si>
  <si>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</si>
  <si>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</si>
  <si>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</si>
  <si>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</si>
  <si>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</si>
  <si>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</si>
  <si>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</si>
  <si>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</si>
  <si>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</si>
  <si>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</si>
  <si>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</si>
  <si>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</si>
  <si>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</si>
  <si>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</si>
  <si>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</si>
  <si>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</si>
  <si>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</si>
  <si>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</si>
  <si>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</si>
  <si>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</si>
  <si>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</si>
  <si>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</si>
  <si>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</si>
  <si>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</si>
  <si>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</si>
  <si>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</si>
  <si>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</si>
  <si>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</si>
  <si>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</si>
  <si>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</si>
  <si>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</si>
  <si>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</si>
  <si>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</si>
  <si>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</si>
  <si>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</si>
  <si>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</si>
  <si>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</si>
  <si>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</si>
  <si>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</si>
  <si>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</si>
  <si>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</si>
  <si>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</si>
  <si>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01464</t>
  </si>
  <si>
    <t>Anthony</t>
  </si>
  <si>
    <t>Bent</t>
  </si>
  <si>
    <t>Shrewsbury</t>
  </si>
  <si>
    <t>02710000</t>
  </si>
  <si>
    <t>100 Maple Avenue</t>
  </si>
  <si>
    <t>Shutesbury</t>
  </si>
  <si>
    <t>02720000</t>
  </si>
  <si>
    <t>Somerset</t>
  </si>
  <si>
    <t>02730000</t>
  </si>
  <si>
    <t>580 Whetstone Hill Road</t>
  </si>
  <si>
    <t>02726</t>
  </si>
  <si>
    <t>Somerville</t>
  </si>
  <si>
    <t>02740000</t>
  </si>
  <si>
    <t>181 Washington Street</t>
  </si>
  <si>
    <t>02143</t>
  </si>
  <si>
    <t>Southampton</t>
  </si>
  <si>
    <t>02750000</t>
  </si>
  <si>
    <t>Westhampton</t>
  </si>
  <si>
    <t>Southborough</t>
  </si>
  <si>
    <t>02760000</t>
  </si>
  <si>
    <t>Southbridge</t>
  </si>
  <si>
    <t>02770000</t>
  </si>
  <si>
    <t>41 Elm Street</t>
  </si>
  <si>
    <t>01550</t>
  </si>
  <si>
    <t>Gus</t>
  </si>
  <si>
    <t>Sayer</t>
  </si>
  <si>
    <t>South Hadley</t>
  </si>
  <si>
    <t>02780000</t>
  </si>
  <si>
    <t>116 Main Street</t>
  </si>
  <si>
    <t>Springfield</t>
  </si>
  <si>
    <t>02810000</t>
  </si>
  <si>
    <t>Stoneham</t>
  </si>
  <si>
    <t>02840000</t>
  </si>
  <si>
    <t>149 Franklin Street</t>
  </si>
  <si>
    <t>02180</t>
  </si>
  <si>
    <t>Stoughton</t>
  </si>
  <si>
    <t>02850000</t>
  </si>
  <si>
    <t>232 Pearl Street</t>
  </si>
  <si>
    <t>02072</t>
  </si>
  <si>
    <t>Sturbridge</t>
  </si>
  <si>
    <t>02870000</t>
  </si>
  <si>
    <t>Brackett</t>
  </si>
  <si>
    <t>Sudbury</t>
  </si>
  <si>
    <t>02880000</t>
  </si>
  <si>
    <t>01776</t>
  </si>
  <si>
    <t>Sunderland</t>
  </si>
  <si>
    <t>02890000</t>
  </si>
  <si>
    <t>Sutton</t>
  </si>
  <si>
    <t>02900000</t>
  </si>
  <si>
    <t>01590</t>
  </si>
  <si>
    <t>Swampscott</t>
  </si>
  <si>
    <t>02910000</t>
  </si>
  <si>
    <t>207 Forest Avenue</t>
  </si>
  <si>
    <t>Stephan</t>
  </si>
  <si>
    <t>Flanagan</t>
  </si>
  <si>
    <t>Swansea</t>
  </si>
  <si>
    <t>02920000</t>
  </si>
  <si>
    <t>02777</t>
  </si>
  <si>
    <t>Taunton</t>
  </si>
  <si>
    <t>02930000</t>
  </si>
  <si>
    <t>02780</t>
  </si>
  <si>
    <t>Christine</t>
  </si>
  <si>
    <t>McGrath</t>
  </si>
  <si>
    <t>Tewksbury</t>
  </si>
  <si>
    <t>02950000</t>
  </si>
  <si>
    <t>01876</t>
  </si>
  <si>
    <t>Tisbury</t>
  </si>
  <si>
    <t>02960000</t>
  </si>
  <si>
    <t>Topsfield</t>
  </si>
  <si>
    <t>02980000</t>
  </si>
  <si>
    <t>Truro</t>
  </si>
  <si>
    <t>03000000</t>
  </si>
  <si>
    <t>P O Box 2029</t>
  </si>
  <si>
    <t>02666</t>
  </si>
  <si>
    <t>Tyngsborough</t>
  </si>
  <si>
    <t>03010000</t>
  </si>
  <si>
    <t>01879</t>
  </si>
  <si>
    <t>Uxbridge</t>
  </si>
  <si>
    <t>03040000</t>
  </si>
  <si>
    <t>01569</t>
  </si>
  <si>
    <t>Wakefield</t>
  </si>
  <si>
    <t>03050000</t>
  </si>
  <si>
    <t>60 Farm Street</t>
  </si>
  <si>
    <t>01880</t>
  </si>
  <si>
    <t>Wales</t>
  </si>
  <si>
    <t>03060000</t>
  </si>
  <si>
    <t>Walpole</t>
  </si>
  <si>
    <t>03070000</t>
  </si>
  <si>
    <t>135 School Street</t>
  </si>
  <si>
    <t>02081</t>
  </si>
  <si>
    <t>Susan</t>
  </si>
  <si>
    <t>Waltham</t>
  </si>
  <si>
    <t>03080000</t>
  </si>
  <si>
    <t>617 Lexington Street</t>
  </si>
  <si>
    <t>Ware</t>
  </si>
  <si>
    <t>03090000</t>
  </si>
  <si>
    <t>P O Box 240</t>
  </si>
  <si>
    <t>01082</t>
  </si>
  <si>
    <t>Wareham</t>
  </si>
  <si>
    <t>03100000</t>
  </si>
  <si>
    <t>54 Marion Road</t>
  </si>
  <si>
    <t>02571</t>
  </si>
  <si>
    <t>Watertown</t>
  </si>
  <si>
    <t>03140000</t>
  </si>
  <si>
    <t>30 Common Street</t>
  </si>
  <si>
    <t>Gary</t>
  </si>
  <si>
    <t>Burton</t>
  </si>
  <si>
    <t>Wayland</t>
  </si>
  <si>
    <t>03150000</t>
  </si>
  <si>
    <t>Vincent</t>
  </si>
  <si>
    <t>Webster</t>
  </si>
  <si>
    <t>03160000</t>
  </si>
  <si>
    <t>P.O. Box 430</t>
  </si>
  <si>
    <t>01570</t>
  </si>
  <si>
    <t>Matthew</t>
  </si>
  <si>
    <t>King</t>
  </si>
  <si>
    <t>Wellesley</t>
  </si>
  <si>
    <t>03170000</t>
  </si>
  <si>
    <t>40 Kingsbury Street</t>
  </si>
  <si>
    <t>Wellfleet</t>
  </si>
  <si>
    <t>03180000</t>
  </si>
  <si>
    <t>Westborough</t>
  </si>
  <si>
    <t>03210000</t>
  </si>
  <si>
    <t xml:space="preserve">A.  Amount of Federal Special Education ARRA funds.  </t>
  </si>
  <si>
    <t>P O Box 1152</t>
  </si>
  <si>
    <t>45 West Main Street</t>
  </si>
  <si>
    <t>Kane</t>
  </si>
  <si>
    <t>West Boylston</t>
  </si>
  <si>
    <t>28 Middleton Road</t>
  </si>
  <si>
    <t>01921</t>
  </si>
  <si>
    <t>00390000</t>
  </si>
  <si>
    <t>215 Main Street</t>
  </si>
  <si>
    <t>Kurzberg</t>
  </si>
  <si>
    <t>Braintree</t>
  </si>
  <si>
    <t>00400000</t>
  </si>
  <si>
    <t>348 Pond Street</t>
  </si>
  <si>
    <t>Michael</t>
  </si>
  <si>
    <t>Gradone</t>
  </si>
  <si>
    <t>Brewster</t>
  </si>
  <si>
    <t>00410000</t>
  </si>
  <si>
    <t>78 Eldredge Pkwy</t>
  </si>
  <si>
    <t>Orleans</t>
  </si>
  <si>
    <t>02653</t>
  </si>
  <si>
    <t>Brimfield</t>
  </si>
  <si>
    <t>Assessment and Data Systems</t>
  </si>
  <si>
    <t>College and Career Readiness</t>
  </si>
  <si>
    <t>00430000</t>
  </si>
  <si>
    <t>Fiskdale</t>
  </si>
  <si>
    <t>Joseph</t>
  </si>
  <si>
    <t>Brockton</t>
  </si>
  <si>
    <t>00440000</t>
  </si>
  <si>
    <t>43 Crescent Street</t>
  </si>
  <si>
    <t>Brookfield</t>
  </si>
  <si>
    <t>00450000</t>
  </si>
  <si>
    <t>Silverman</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</si>
  <si>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</si>
  <si>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</si>
  <si>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</si>
  <si>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</si>
  <si>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</si>
  <si>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</si>
  <si>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</si>
  <si>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</si>
  <si>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</si>
  <si>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</si>
  <si>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</si>
  <si>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</si>
  <si>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</si>
  <si>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</si>
  <si>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</si>
  <si>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</si>
  <si>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</si>
  <si>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</si>
  <si>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Patricia</t>
  </si>
  <si>
    <t>Grenier</t>
  </si>
  <si>
    <t>Carver</t>
  </si>
  <si>
    <t>00520000</t>
  </si>
  <si>
    <t>3 Carver Square Blvd.</t>
  </si>
  <si>
    <t>Chatham</t>
  </si>
  <si>
    <t>00550000</t>
  </si>
  <si>
    <t>02633</t>
  </si>
  <si>
    <t>Chelmsford</t>
  </si>
  <si>
    <t>00560000</t>
  </si>
  <si>
    <t>North Chelmsford</t>
  </si>
  <si>
    <t>Kingston</t>
  </si>
  <si>
    <t>Chelsea</t>
  </si>
  <si>
    <t>00570000</t>
  </si>
  <si>
    <t>02150</t>
  </si>
  <si>
    <t>Basan</t>
  </si>
  <si>
    <t>Nembirkow</t>
  </si>
  <si>
    <t>Chicopee</t>
  </si>
  <si>
    <t>00610000</t>
  </si>
  <si>
    <t>180 Broadway</t>
  </si>
  <si>
    <t>01020</t>
  </si>
  <si>
    <t>Barry</t>
  </si>
  <si>
    <t>Clarksburg</t>
  </si>
  <si>
    <t>00630000</t>
  </si>
  <si>
    <t>98 Church Street</t>
  </si>
  <si>
    <t>01247</t>
  </si>
  <si>
    <t>Edward</t>
  </si>
  <si>
    <t>Clinton</t>
  </si>
  <si>
    <t>00640000</t>
  </si>
  <si>
    <t>150 School Street</t>
  </si>
  <si>
    <t>01510</t>
  </si>
  <si>
    <t>Cohasset</t>
  </si>
  <si>
    <t>00650000</t>
  </si>
  <si>
    <t>143 Pond Street</t>
  </si>
  <si>
    <t>02025</t>
  </si>
  <si>
    <t>Brenda</t>
  </si>
  <si>
    <t>Concord</t>
  </si>
  <si>
    <t>00670000</t>
  </si>
  <si>
    <t>Regina</t>
  </si>
  <si>
    <t>Nash</t>
  </si>
  <si>
    <t>Conway</t>
  </si>
  <si>
    <t>00680000</t>
  </si>
  <si>
    <t>219 Christian Ln RFD1</t>
  </si>
  <si>
    <t>South Deerfield</t>
  </si>
  <si>
    <t>Danvers</t>
  </si>
  <si>
    <t>00710000</t>
  </si>
  <si>
    <t>64 Cabot Road</t>
  </si>
  <si>
    <t>01923</t>
  </si>
  <si>
    <t>Russell</t>
  </si>
  <si>
    <t>Dartmouth</t>
  </si>
  <si>
    <t>00720000</t>
  </si>
  <si>
    <t>8 Bush Street</t>
  </si>
  <si>
    <t>02748</t>
  </si>
  <si>
    <t>Antonio</t>
  </si>
  <si>
    <t>Fernandes</t>
  </si>
  <si>
    <t>Dedham</t>
  </si>
  <si>
    <t>00730000</t>
  </si>
  <si>
    <t>Deerfield</t>
  </si>
  <si>
    <t>00740000</t>
  </si>
  <si>
    <t>01373</t>
  </si>
  <si>
    <t>Douglas</t>
  </si>
  <si>
    <t>00770000</t>
  </si>
  <si>
    <t>21 Davis Street</t>
  </si>
  <si>
    <t>01516</t>
  </si>
  <si>
    <t>Davis</t>
  </si>
  <si>
    <t>Dover</t>
  </si>
  <si>
    <t>00780000</t>
  </si>
  <si>
    <t>157 Farm Street</t>
  </si>
  <si>
    <t>02030</t>
  </si>
  <si>
    <t>Dracut</t>
  </si>
  <si>
    <t>00790000</t>
  </si>
  <si>
    <t>2063 Lakeview Avenue</t>
  </si>
  <si>
    <t>Duxbury</t>
  </si>
  <si>
    <t>00820000</t>
  </si>
  <si>
    <t>130 St. George Street</t>
  </si>
  <si>
    <t>02332</t>
  </si>
  <si>
    <t>Strojny</t>
  </si>
  <si>
    <t>East Bridgewater</t>
  </si>
  <si>
    <t>00830000</t>
  </si>
  <si>
    <t>11 Plymouth Street</t>
  </si>
  <si>
    <t>02333</t>
  </si>
  <si>
    <t>Eastham</t>
  </si>
  <si>
    <t>00850000</t>
  </si>
  <si>
    <t>Easthampton</t>
  </si>
  <si>
    <t>00860000</t>
  </si>
  <si>
    <t>50 Payson Avenue</t>
  </si>
  <si>
    <t>Second Floor</t>
  </si>
  <si>
    <t>01027</t>
  </si>
  <si>
    <t>Costa</t>
  </si>
  <si>
    <t>East Longmeadow</t>
  </si>
  <si>
    <t>00870000</t>
  </si>
  <si>
    <t>180 Maple Street</t>
  </si>
  <si>
    <t>01028</t>
  </si>
  <si>
    <t>Simmons</t>
  </si>
  <si>
    <t>Easton</t>
  </si>
  <si>
    <t>00880000</t>
  </si>
  <si>
    <t>North Easton</t>
  </si>
  <si>
    <t>Edgartown</t>
  </si>
  <si>
    <t>00890000</t>
  </si>
  <si>
    <t>Linda</t>
  </si>
  <si>
    <t>Erving</t>
  </si>
  <si>
    <t>00910000</t>
  </si>
  <si>
    <t>Supervisory Staff</t>
  </si>
  <si>
    <t>Instructional Staff</t>
  </si>
  <si>
    <t>18 Pleasant Street</t>
  </si>
  <si>
    <t>01344</t>
  </si>
  <si>
    <t>Frederick</t>
  </si>
  <si>
    <t>Foresteire</t>
  </si>
  <si>
    <t>Everett</t>
  </si>
  <si>
    <t>00930000</t>
  </si>
  <si>
    <t>121 Vine Street</t>
  </si>
  <si>
    <t>02149</t>
  </si>
  <si>
    <t>Ansay</t>
  </si>
  <si>
    <t>Fairhaven</t>
  </si>
  <si>
    <t>00940000</t>
  </si>
  <si>
    <t>128 Washington Street</t>
  </si>
  <si>
    <t>02719</t>
  </si>
  <si>
    <t>Fall River</t>
  </si>
  <si>
    <t>00950000</t>
  </si>
  <si>
    <t>02720</t>
  </si>
  <si>
    <t>Clark</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</si>
  <si>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</si>
  <si>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</si>
  <si>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</si>
  <si>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</si>
  <si>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</si>
  <si>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</si>
  <si>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</si>
  <si>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</si>
  <si>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</si>
  <si>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</si>
  <si>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</si>
  <si>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</si>
  <si>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</si>
  <si>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</si>
  <si>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</si>
  <si>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Christopher</t>
  </si>
  <si>
    <t>Martes</t>
  </si>
  <si>
    <t>Framingham</t>
  </si>
  <si>
    <t>01000000</t>
  </si>
  <si>
    <t>David</t>
  </si>
  <si>
    <t>Franklin</t>
  </si>
  <si>
    <t>01010000</t>
  </si>
  <si>
    <t>02038</t>
  </si>
  <si>
    <t>Freetown</t>
  </si>
  <si>
    <t>01020000</t>
  </si>
  <si>
    <t>Lakeville</t>
  </si>
  <si>
    <t>02347</t>
  </si>
  <si>
    <t>Anne</t>
  </si>
  <si>
    <t>Towle</t>
  </si>
  <si>
    <t>Gardner</t>
  </si>
  <si>
    <t>01030000</t>
  </si>
  <si>
    <t>01440</t>
  </si>
  <si>
    <t>Georgetown</t>
  </si>
  <si>
    <t>01050000</t>
  </si>
  <si>
    <t>51 North Street</t>
  </si>
  <si>
    <t>Farmer</t>
  </si>
  <si>
    <t>Gloucester</t>
  </si>
  <si>
    <t>01070000</t>
  </si>
  <si>
    <t>01930</t>
  </si>
  <si>
    <t>Latham</t>
  </si>
  <si>
    <t>Gosnold</t>
  </si>
  <si>
    <t>01090000</t>
  </si>
  <si>
    <t>16 Williams Street</t>
  </si>
  <si>
    <t>Rehoboth</t>
  </si>
  <si>
    <t>TOTAL AMOUNT REQUESTED:</t>
  </si>
  <si>
    <t>02769</t>
  </si>
  <si>
    <t>Connors</t>
  </si>
  <si>
    <t>Grafton</t>
  </si>
  <si>
    <t>01100000</t>
  </si>
  <si>
    <t>Stevens</t>
  </si>
  <si>
    <t>Granby</t>
  </si>
  <si>
    <t>Select a Category</t>
  </si>
  <si>
    <t>Charter School Leader</t>
  </si>
  <si>
    <t>Greenwood</t>
  </si>
  <si>
    <t>Abby Kelley Foster Charter Public (District)</t>
  </si>
  <si>
    <t>Schafer</t>
  </si>
  <si>
    <t>02351</t>
  </si>
  <si>
    <t>Thompson</t>
  </si>
  <si>
    <t>Academy Of the Pacific Rim Charter Public (District)</t>
  </si>
  <si>
    <t>Academy of Strategic Learning Charter (District)</t>
  </si>
  <si>
    <t>16 Charter Rd</t>
  </si>
  <si>
    <t>708 Middle Road</t>
  </si>
  <si>
    <t>Advanced Math and Science Academy Charter (District)</t>
  </si>
  <si>
    <t>1305 Springfield St</t>
  </si>
  <si>
    <t>01030</t>
  </si>
  <si>
    <t>10 Congress St.</t>
  </si>
  <si>
    <t>Maria</t>
  </si>
  <si>
    <t>Geryk</t>
  </si>
  <si>
    <t>Bodie</t>
  </si>
  <si>
    <t>02476</t>
  </si>
  <si>
    <t>c/o Office of the Superintendent</t>
  </si>
  <si>
    <t>01430</t>
  </si>
  <si>
    <t>Nawrocki</t>
  </si>
  <si>
    <t>Assabet Valley Regional Vocational Technical</t>
  </si>
  <si>
    <t>1062 Pleasant Street</t>
  </si>
  <si>
    <t>Atlantis Charter (District)</t>
  </si>
  <si>
    <t>02721</t>
  </si>
  <si>
    <t>Maryellen</t>
  </si>
  <si>
    <t>Brunelle</t>
  </si>
  <si>
    <t>Frost</t>
  </si>
  <si>
    <t>Barnstable Horace Mann Charter (District)</t>
  </si>
  <si>
    <t>01730</t>
  </si>
  <si>
    <t>14 Maple St.</t>
  </si>
  <si>
    <t>Aubin</t>
  </si>
  <si>
    <t>02478</t>
  </si>
  <si>
    <t>Marlon</t>
  </si>
  <si>
    <t>Benjamin Banneker Charter Public (District)</t>
  </si>
  <si>
    <t>Benjamin Franklin Classical Charter Public (District)</t>
  </si>
  <si>
    <t>Berkshire Arts and Technology Charter Public (District)</t>
  </si>
  <si>
    <t>50 Main Street</t>
  </si>
  <si>
    <t>PO Box 617</t>
  </si>
  <si>
    <t>Stockbridge</t>
  </si>
  <si>
    <t>01262</t>
  </si>
  <si>
    <t>McDermott</t>
  </si>
  <si>
    <t>01505</t>
  </si>
  <si>
    <t>365 Boston Rd</t>
  </si>
  <si>
    <t>Blackstone Valley Regional Vocational Technical</t>
  </si>
  <si>
    <t>Tyrie</t>
  </si>
  <si>
    <t>Blue Hills Regional Vocational Technical</t>
  </si>
  <si>
    <t>Johnson</t>
  </si>
  <si>
    <t>Boston Collegiate Charter (District)</t>
  </si>
  <si>
    <t>Cowan</t>
  </si>
  <si>
    <t>Boston Day and Evening Academy Charter (District)</t>
  </si>
  <si>
    <t>Boston Preparatory Charter Public (District)</t>
  </si>
  <si>
    <t>Boston Renaissance Charter Public (District)</t>
  </si>
  <si>
    <t>36 Sandwich Rd</t>
  </si>
  <si>
    <t>02532</t>
  </si>
  <si>
    <t>02184</t>
  </si>
  <si>
    <t>Jacqueline</t>
  </si>
  <si>
    <t>Forbes</t>
  </si>
  <si>
    <t>777 Pleasant St.</t>
  </si>
  <si>
    <t>320A Brookfield Rd</t>
  </si>
  <si>
    <t>01518</t>
  </si>
  <si>
    <t>Paynton</t>
  </si>
  <si>
    <t>Bristol County Agricultural</t>
  </si>
  <si>
    <t>02715</t>
  </si>
  <si>
    <t>Bristol-Plymouth Regional Vocational Technical</t>
  </si>
  <si>
    <t>02301</t>
  </si>
  <si>
    <t>320 Brookfield Rd</t>
  </si>
  <si>
    <t>Conti</t>
  </si>
  <si>
    <t>01803</t>
  </si>
  <si>
    <t>Turk</t>
  </si>
  <si>
    <t>D'Auria</t>
  </si>
  <si>
    <t>McNamara</t>
  </si>
  <si>
    <t>Cape Cod Lighthouse Charter (District)</t>
  </si>
  <si>
    <t>225 Rte 6A Bayberry Square</t>
  </si>
  <si>
    <t>Cape Cod Regional Vocational Technical</t>
  </si>
  <si>
    <t>02645</t>
  </si>
  <si>
    <t>01741</t>
  </si>
  <si>
    <t>02330</t>
  </si>
  <si>
    <t>01227</t>
  </si>
  <si>
    <t>425 Crowell Rd</t>
  </si>
  <si>
    <t>Yeoman</t>
  </si>
  <si>
    <t>230 North Rd.</t>
  </si>
  <si>
    <t>01863</t>
  </si>
  <si>
    <t>500 Broadway Street</t>
  </si>
  <si>
    <t># of staff</t>
  </si>
  <si>
    <t>Fernando</t>
  </si>
  <si>
    <t>Goulart</t>
  </si>
  <si>
    <t>04910000</t>
  </si>
  <si>
    <t>Acton-Boxborough</t>
  </si>
  <si>
    <t>06000000</t>
  </si>
  <si>
    <t>Alfred</t>
  </si>
  <si>
    <t>Skrocki</t>
  </si>
  <si>
    <t>Adams-Cheshire</t>
  </si>
  <si>
    <t>06030000</t>
  </si>
  <si>
    <t>125 Savoy Road</t>
  </si>
  <si>
    <t>Cheshire</t>
  </si>
  <si>
    <t>01225</t>
  </si>
  <si>
    <t>Amherst-Pelham</t>
  </si>
  <si>
    <t>06050000</t>
  </si>
  <si>
    <t>Zapantis</t>
  </si>
  <si>
    <t>Ashburnham-Westminster</t>
  </si>
  <si>
    <t>06100000</t>
  </si>
  <si>
    <t>11 Oakmont Drive</t>
  </si>
  <si>
    <t>Ashburnham</t>
  </si>
  <si>
    <t>Athol-Royalston</t>
  </si>
  <si>
    <t>06150000</t>
  </si>
  <si>
    <t>P.O.Box 968</t>
  </si>
  <si>
    <t>Athol</t>
  </si>
  <si>
    <t>01331</t>
  </si>
  <si>
    <t>Moyer</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</si>
  <si>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</si>
  <si>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</si>
  <si>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</si>
  <si>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</si>
  <si>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</si>
  <si>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</si>
  <si>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</si>
  <si>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</si>
  <si>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</si>
  <si>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</si>
  <si>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</si>
  <si>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</si>
  <si>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</si>
  <si>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</si>
  <si>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</si>
  <si>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</si>
  <si>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</si>
  <si>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</si>
  <si>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</si>
  <si>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</si>
  <si>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</si>
  <si>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</si>
  <si>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</si>
  <si>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</si>
  <si>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</si>
  <si>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</si>
  <si>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</si>
  <si>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</si>
  <si>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</si>
  <si>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</si>
  <si>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</si>
  <si>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</si>
  <si>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</si>
  <si>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</si>
  <si>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</si>
  <si>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</si>
  <si>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</si>
  <si>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</si>
  <si>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</si>
  <si>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</si>
  <si>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</si>
  <si>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Freetown-Lakeville</t>
  </si>
  <si>
    <t>06650000</t>
  </si>
  <si>
    <t>Frontier</t>
  </si>
  <si>
    <t>06700000</t>
  </si>
  <si>
    <t>Hopson</t>
  </si>
  <si>
    <t>Gateway</t>
  </si>
  <si>
    <t>06720000</t>
  </si>
  <si>
    <t>12 Littleville Road</t>
  </si>
  <si>
    <t>Huntington</t>
  </si>
  <si>
    <t>01050</t>
  </si>
  <si>
    <t>Groton-Dunstable</t>
  </si>
  <si>
    <t>06730000</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</si>
  <si>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</si>
  <si>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Special Education Planning and Policy Development Office</t>
  </si>
  <si>
    <t>Donovan</t>
  </si>
  <si>
    <t>87 West Union Street</t>
  </si>
  <si>
    <t>Pia</t>
  </si>
  <si>
    <t>Durkin</t>
  </si>
  <si>
    <t>Lynch</t>
  </si>
  <si>
    <t>Serio</t>
  </si>
  <si>
    <t>Ciccolo</t>
  </si>
  <si>
    <t>Curtis</t>
  </si>
  <si>
    <t>Bates</t>
  </si>
  <si>
    <t>Durgin</t>
  </si>
  <si>
    <t>Gross</t>
  </si>
  <si>
    <t>Fisher</t>
  </si>
  <si>
    <t>Sorrell</t>
  </si>
  <si>
    <t>June</t>
  </si>
  <si>
    <t>Doe</t>
  </si>
  <si>
    <t>Lane</t>
  </si>
  <si>
    <t>281 Winter Street</t>
  </si>
  <si>
    <t>02451</t>
  </si>
  <si>
    <t>Wickman</t>
  </si>
  <si>
    <t>417 Rock Street</t>
  </si>
  <si>
    <t>Austin</t>
  </si>
  <si>
    <t>Jan</t>
  </si>
  <si>
    <t>14 Vernon Street</t>
  </si>
  <si>
    <t>Wayne</t>
  </si>
  <si>
    <t>Ogden</t>
  </si>
  <si>
    <t>Berube</t>
  </si>
  <si>
    <t>04960000</t>
  </si>
  <si>
    <t>Judy</t>
  </si>
  <si>
    <t>DeLucia</t>
  </si>
  <si>
    <t>Kristine</t>
  </si>
  <si>
    <t>Carolyn</t>
  </si>
  <si>
    <t>Cragin</t>
  </si>
  <si>
    <t>Raleigh</t>
  </si>
  <si>
    <t>Buchanan</t>
  </si>
  <si>
    <t>89 Hayden Rowe Street</t>
  </si>
  <si>
    <t>Avallone</t>
  </si>
  <si>
    <t>LABBB Collaborative</t>
  </si>
  <si>
    <t>Diane</t>
  </si>
  <si>
    <t>Bemis</t>
  </si>
  <si>
    <t>Hart</t>
  </si>
  <si>
    <t>67 Middle St</t>
  </si>
  <si>
    <t>McKenzie</t>
  </si>
  <si>
    <t>McGann</t>
  </si>
  <si>
    <t>649 State Street</t>
  </si>
  <si>
    <t>Casey</t>
  </si>
  <si>
    <t>Jeanne</t>
  </si>
  <si>
    <t>Whitten</t>
  </si>
  <si>
    <t>Pellicone</t>
  </si>
  <si>
    <t>Gutekanst</t>
  </si>
  <si>
    <t>Burnett</t>
  </si>
  <si>
    <t>21 Johnson Street</t>
  </si>
  <si>
    <t>REQUIRED PROGRAM INFORMATION - NARRATIVE COMPONENT</t>
  </si>
  <si>
    <t>Listed below are the required components in the order that they must appear in the proposal.</t>
  </si>
  <si>
    <t>ALLOCATION OF FUNDS</t>
  </si>
  <si>
    <t>Each application must include information on the following items.</t>
  </si>
  <si>
    <t>04970000</t>
  </si>
  <si>
    <t>Memberships/Subscriptions</t>
  </si>
  <si>
    <t>Printing/Reproduction</t>
  </si>
  <si>
    <t>Northeast Metropolitan Regional Vocational Technical</t>
  </si>
  <si>
    <t>100 Hemlock Rd</t>
  </si>
  <si>
    <t>Northern Berkshire Regional Vocational Technical</t>
  </si>
  <si>
    <t>70 Hodges Cross Rd</t>
  </si>
  <si>
    <t>PO BOX 67</t>
  </si>
  <si>
    <t>02062</t>
  </si>
  <si>
    <t>RR2 Box 261</t>
  </si>
  <si>
    <t>Old Colony Regional Vocational Technical</t>
  </si>
  <si>
    <t>c/o Suite 1</t>
  </si>
  <si>
    <t>01069</t>
  </si>
  <si>
    <t>Pathfinder Regional Vocational Technical</t>
  </si>
  <si>
    <t>01960</t>
  </si>
  <si>
    <t>Business Office</t>
  </si>
  <si>
    <t>Hackett</t>
  </si>
  <si>
    <t>Office of the Superintendent</t>
  </si>
  <si>
    <t>Megan</t>
  </si>
  <si>
    <t>Mehr</t>
  </si>
  <si>
    <t>Phoenix Charter Academy (District)</t>
  </si>
  <si>
    <t>59 Nichols St</t>
  </si>
  <si>
    <t>Mike</t>
  </si>
  <si>
    <t>Basarir</t>
  </si>
  <si>
    <t>Pioneer Charter School of Science (District)</t>
  </si>
  <si>
    <t>51-59 Summer Street</t>
  </si>
  <si>
    <t>Dayle</t>
  </si>
  <si>
    <t>Doiron</t>
  </si>
  <si>
    <t>97 F Sumner Turner Rd</t>
  </si>
  <si>
    <t>Wang</t>
  </si>
  <si>
    <t>Pioneer Valley Chinese Immersion Charter(District)</t>
  </si>
  <si>
    <t>317 Russell Street</t>
  </si>
  <si>
    <t>Pioneer Valley Performing Arts Charter Public (District)</t>
  </si>
  <si>
    <t>Eberwein</t>
  </si>
  <si>
    <t>Raiche</t>
  </si>
  <si>
    <t>Maestas</t>
  </si>
  <si>
    <t>253 South Meadow Rd</t>
  </si>
  <si>
    <t>Lippard</t>
  </si>
  <si>
    <t>Prospect Hill Academy Charter (District)</t>
  </si>
  <si>
    <t>15 Webster Avenue</t>
  </si>
  <si>
    <t>Brett</t>
  </si>
  <si>
    <t>Kustigian</t>
  </si>
  <si>
    <t>PO Box 1538</t>
  </si>
  <si>
    <t>01083</t>
  </si>
  <si>
    <t>Decristofaro</t>
  </si>
  <si>
    <t>159 Burgin Parkway</t>
  </si>
  <si>
    <t>507 South Main Street</t>
  </si>
  <si>
    <t>Rising Tide Charter Public (District)</t>
  </si>
  <si>
    <t>River Valley Charter (District)</t>
  </si>
  <si>
    <t>Morris-Henry</t>
  </si>
  <si>
    <t>Robert M. Hughes Academy Charter Public (District)</t>
  </si>
  <si>
    <t>Retchless</t>
  </si>
  <si>
    <t>24 Jerdens Lane</t>
  </si>
  <si>
    <t>c/o Rockport Public Schools</t>
  </si>
  <si>
    <t>01966</t>
  </si>
  <si>
    <t>Will</t>
  </si>
  <si>
    <t>Roxbury Preparatory Charter (District)</t>
  </si>
  <si>
    <t>Sabis International Charter (District)</t>
  </si>
  <si>
    <t>Cameron</t>
  </si>
  <si>
    <t>Salem Academy Charter (District)</t>
  </si>
  <si>
    <t>45 Congress St.</t>
  </si>
  <si>
    <t>365 Quaker Meetinghouse Road</t>
  </si>
  <si>
    <t>Suite A</t>
  </si>
  <si>
    <t>East Sandwich</t>
  </si>
  <si>
    <t>02537</t>
  </si>
  <si>
    <t>Langlois</t>
  </si>
  <si>
    <t>26 Chapel Road</t>
  </si>
  <si>
    <t>01256</t>
  </si>
  <si>
    <t>25 Water Lane</t>
  </si>
  <si>
    <t>02771</t>
  </si>
  <si>
    <t>Seven Hills Charter Public (District)</t>
  </si>
  <si>
    <t>Dunham</t>
  </si>
  <si>
    <t>Shawsheen Valley Regional Vocational Technical</t>
  </si>
  <si>
    <t>34 Lancaster Rd</t>
  </si>
  <si>
    <t>01545</t>
  </si>
  <si>
    <t>Silver Hill Horace Mann Charter (District)</t>
  </si>
  <si>
    <t>Smith Leadership Academy Charter Public (District)</t>
  </si>
  <si>
    <t>South Middlesex Regional Vocational Technical</t>
  </si>
  <si>
    <t>Prudence</t>
  </si>
  <si>
    <t>Goodale</t>
  </si>
  <si>
    <t>South Shore Charter Public (District)</t>
  </si>
  <si>
    <t>Homer</t>
  </si>
  <si>
    <t>South Shore Regional Vocational Technical</t>
  </si>
  <si>
    <t>Luis</t>
  </si>
  <si>
    <t>Lopes</t>
  </si>
  <si>
    <t>Southeastern Regional Vocational Technical</t>
  </si>
  <si>
    <t>02375</t>
  </si>
  <si>
    <t>Singleton</t>
  </si>
  <si>
    <t>PO BOX 339</t>
  </si>
  <si>
    <t>01257</t>
  </si>
  <si>
    <t>Southern Worcester County Regional Vocational Technical</t>
  </si>
  <si>
    <t>01562</t>
  </si>
  <si>
    <t>Ingram</t>
  </si>
  <si>
    <t>195 State Street</t>
  </si>
  <si>
    <t>PO Box 1410</t>
  </si>
  <si>
    <t>01102</t>
  </si>
  <si>
    <t>Les</t>
  </si>
  <si>
    <t>Olson</t>
  </si>
  <si>
    <t>Sarno</t>
  </si>
  <si>
    <t>Sturgis Charter Public (District)</t>
  </si>
  <si>
    <t>40 Fairbank Rd</t>
  </si>
  <si>
    <t>Bella</t>
  </si>
  <si>
    <t>383 Boston Rd</t>
  </si>
  <si>
    <t>01907</t>
  </si>
  <si>
    <t>110 County Street</t>
  </si>
  <si>
    <t>Tri County Regional Vocational Technical</t>
  </si>
  <si>
    <t>Darrell</t>
  </si>
  <si>
    <t>Lockwood</t>
  </si>
  <si>
    <t>50 Norris Rd</t>
  </si>
  <si>
    <t>Upper Cape Cod Regional Vocational Technical</t>
  </si>
  <si>
    <t>220 Sandwich Rd</t>
  </si>
  <si>
    <t>c/o Jefferson School</t>
  </si>
  <si>
    <t>Landers</t>
  </si>
  <si>
    <t>02452</t>
  </si>
  <si>
    <t>Rabinovitch</t>
  </si>
  <si>
    <t>02472</t>
  </si>
  <si>
    <t>41 Cochituate Rd</t>
  </si>
  <si>
    <t>01778</t>
  </si>
  <si>
    <t>Wong</t>
  </si>
  <si>
    <t>02481</t>
  </si>
  <si>
    <t>01581</t>
  </si>
  <si>
    <t>Alvira</t>
  </si>
  <si>
    <t>01085</t>
  </si>
  <si>
    <t>Cheryl</t>
  </si>
  <si>
    <t>Maloney</t>
  </si>
  <si>
    <t>17 Main Rd</t>
  </si>
  <si>
    <t>02790</t>
  </si>
  <si>
    <t>Livingstone</t>
  </si>
  <si>
    <t>02382</t>
  </si>
  <si>
    <t>DeRosa</t>
  </si>
  <si>
    <t>Whittier Regional Vocational Technical</t>
  </si>
  <si>
    <t>115 Amesbury Line Rd</t>
  </si>
  <si>
    <t>Benton</t>
  </si>
  <si>
    <t>Brooke</t>
  </si>
  <si>
    <t>Clenchy</t>
  </si>
  <si>
    <t>01475</t>
  </si>
  <si>
    <t>154 Horn Pond Brk Rd</t>
  </si>
  <si>
    <t>01890</t>
  </si>
  <si>
    <t>Deirdre</t>
  </si>
  <si>
    <t>Loughlin</t>
  </si>
  <si>
    <t>Rees</t>
  </si>
  <si>
    <t>ACCEPT Education Collaborative</t>
  </si>
  <si>
    <t>05500000</t>
  </si>
  <si>
    <t>220 North Main Street</t>
  </si>
  <si>
    <t>Cathy</t>
  </si>
  <si>
    <t>Cummins</t>
  </si>
  <si>
    <t>05020000</t>
  </si>
  <si>
    <t>57 Orchard Street</t>
  </si>
  <si>
    <t>05040000</t>
  </si>
  <si>
    <t>Teresa</t>
  </si>
  <si>
    <t>Watts</t>
  </si>
  <si>
    <t>05160000</t>
  </si>
  <si>
    <t>McCaul</t>
  </si>
  <si>
    <t>05140000</t>
  </si>
  <si>
    <t>05200000</t>
  </si>
  <si>
    <t>05120000</t>
  </si>
  <si>
    <t>Marco</t>
  </si>
  <si>
    <t>05180000</t>
  </si>
  <si>
    <t>Mohawk Trail</t>
  </si>
  <si>
    <t>07170000</t>
  </si>
  <si>
    <t>Narragansett</t>
  </si>
  <si>
    <t>07200000</t>
  </si>
  <si>
    <t>462 Baldwinville Road</t>
  </si>
  <si>
    <t>Baldwinville</t>
  </si>
  <si>
    <t>01436</t>
  </si>
  <si>
    <t>Wood</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</si>
  <si>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</si>
  <si>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</si>
  <si>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</si>
  <si>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</si>
  <si>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</si>
  <si>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</si>
  <si>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</si>
  <si>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</si>
  <si>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</si>
  <si>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</si>
  <si>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</si>
  <si>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</si>
  <si>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</si>
  <si>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</si>
  <si>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</si>
  <si>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</si>
  <si>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</si>
  <si>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</si>
  <si>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</si>
  <si>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</si>
  <si>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Pioneer Valley</t>
  </si>
  <si>
    <t>07500000</t>
  </si>
  <si>
    <t>Northfield</t>
  </si>
  <si>
    <t>01360</t>
  </si>
  <si>
    <t>Marshall</t>
  </si>
  <si>
    <t>Quabbin</t>
  </si>
  <si>
    <t>07530000</t>
  </si>
  <si>
    <t>872 South Street</t>
  </si>
  <si>
    <t>Barre</t>
  </si>
  <si>
    <t>01005</t>
  </si>
  <si>
    <t>Consultants</t>
  </si>
  <si>
    <t>Specialists</t>
  </si>
  <si>
    <t>Instructors</t>
  </si>
  <si>
    <t>Speakers</t>
  </si>
  <si>
    <t>Substitutes</t>
  </si>
  <si>
    <t>Supplemental Services - Contracted Provider</t>
  </si>
  <si>
    <t>Ralph C Mahar</t>
  </si>
  <si>
    <t>07550000</t>
  </si>
  <si>
    <t>P.O. Box 680</t>
  </si>
  <si>
    <t>Silver Lake</t>
  </si>
  <si>
    <t>Upon Approval</t>
  </si>
  <si>
    <t>ll.</t>
  </si>
  <si>
    <t>07600000</t>
  </si>
  <si>
    <t>Valerie</t>
  </si>
  <si>
    <t>Spriggs</t>
  </si>
  <si>
    <t>Southern Berkshire</t>
  </si>
  <si>
    <t>07650000</t>
  </si>
  <si>
    <t>Sheffield</t>
  </si>
  <si>
    <t>Southwick-Tolland</t>
  </si>
  <si>
    <t>07660000</t>
  </si>
  <si>
    <t>Spencer-E Brookfield</t>
  </si>
  <si>
    <t>07670000</t>
  </si>
  <si>
    <t>306 Main Street</t>
  </si>
  <si>
    <t>Tantasqua</t>
  </si>
  <si>
    <t>07700000</t>
  </si>
  <si>
    <t>Triton</t>
  </si>
  <si>
    <t>07730000</t>
  </si>
  <si>
    <t xml:space="preserve">Dorchester Collegiate Academy </t>
  </si>
  <si>
    <t xml:space="preserve">12 Becket Street </t>
  </si>
  <si>
    <r>
      <t xml:space="preserve">Name of Grant Program: </t>
    </r>
    <r>
      <rPr>
        <sz val="9"/>
        <color indexed="12"/>
        <rFont val="Arial"/>
        <family val="2"/>
      </rPr>
      <t xml:space="preserve">The American Recovery and Reinvestment Act: Saving and Creating Jobs and Reforming Education (ARRA) - IDEA                                                                                                                               </t>
    </r>
    <r>
      <rPr>
        <b/>
        <sz val="9"/>
        <color indexed="12"/>
        <rFont val="Arial"/>
        <family val="2"/>
      </rPr>
      <t>Fund Code:  760</t>
    </r>
  </si>
  <si>
    <t>1)</t>
  </si>
  <si>
    <t>2)</t>
  </si>
  <si>
    <r>
      <t xml:space="preserve">Activity Description: </t>
    </r>
    <r>
      <rPr>
        <sz val="10"/>
        <rFont val="Arial"/>
        <family val="2"/>
      </rPr>
      <t xml:space="preserve">(Project plan / Evaluation mechanisms)
</t>
    </r>
  </si>
  <si>
    <r>
      <t>Integration/Alignment:</t>
    </r>
    <r>
      <rPr>
        <sz val="10"/>
        <rFont val="Arial"/>
        <family val="2"/>
      </rPr>
      <t xml:space="preserve"> (Alignment with district strategic plan / Leveraging district and regional resources) </t>
    </r>
  </si>
  <si>
    <t>3)</t>
  </si>
  <si>
    <r>
      <t>Lasting Benefits:</t>
    </r>
    <r>
      <rPr>
        <sz val="10"/>
        <rFont val="Arial"/>
        <family val="2"/>
      </rPr>
      <t xml:space="preserve"> (Building new capacity / Sustainability and benefits beyond the grant period)</t>
    </r>
  </si>
  <si>
    <t>Volkan Yesilyurt</t>
  </si>
  <si>
    <t xml:space="preserve">Hampden Charter School of Science </t>
  </si>
  <si>
    <t xml:space="preserve">111 Elm Street </t>
  </si>
  <si>
    <t>Ste. 4</t>
  </si>
  <si>
    <r>
      <t>Fringe Benefits</t>
    </r>
    <r>
      <rPr>
        <sz val="9"/>
        <rFont val="Times New Roman"/>
        <family val="1"/>
      </rPr>
      <t xml:space="preserve">:  </t>
    </r>
    <r>
      <rPr>
        <i/>
        <sz val="9"/>
        <rFont val="Times New Roman"/>
        <family val="1"/>
      </rPr>
      <t>Other</t>
    </r>
    <r>
      <rPr>
        <sz val="9"/>
        <rFont val="Times New Roman"/>
        <family val="1"/>
      </rPr>
      <t xml:space="preserve"> Fringe Benefits to be completed on budget pages</t>
    </r>
  </si>
  <si>
    <r>
      <t>4-a</t>
    </r>
    <r>
      <rPr>
        <sz val="9"/>
        <rFont val="Times New Roman"/>
        <family val="1"/>
      </rPr>
      <t xml:space="preserve">   MTRS </t>
    </r>
  </si>
  <si>
    <r>
      <t>4-b</t>
    </r>
    <r>
      <rPr>
        <sz val="9"/>
        <rFont val="Times New Roman"/>
        <family val="1"/>
      </rPr>
      <t xml:space="preserve">   OTHER FRINGE BENEFITS (Other retirement systems, health insurance, FICA)</t>
    </r>
  </si>
  <si>
    <r>
      <t>Contractual Services</t>
    </r>
    <r>
      <rPr>
        <sz val="9"/>
        <rFont val="Times New Roman"/>
        <family val="1"/>
      </rPr>
      <t xml:space="preserve"> </t>
    </r>
  </si>
  <si>
    <r>
      <t>Supplies and Materials</t>
    </r>
    <r>
      <rPr>
        <sz val="9"/>
        <rFont val="Times New Roman"/>
        <family val="1"/>
      </rPr>
      <t xml:space="preserve"> </t>
    </r>
  </si>
  <si>
    <r>
      <t xml:space="preserve">Travel: </t>
    </r>
    <r>
      <rPr>
        <sz val="9"/>
        <rFont val="Times New Roman"/>
        <family val="1"/>
      </rPr>
      <t xml:space="preserve"> Mileage, conference registration, hotel and meals</t>
    </r>
  </si>
  <si>
    <r>
      <t>Other Costs</t>
    </r>
    <r>
      <rPr>
        <sz val="9"/>
        <rFont val="Times New Roman"/>
        <family val="1"/>
      </rPr>
      <t xml:space="preserve"> </t>
    </r>
  </si>
  <si>
    <r>
      <t xml:space="preserve">INDIRECT COSTS </t>
    </r>
    <r>
      <rPr>
        <sz val="9"/>
        <rFont val="Times New Roman"/>
        <family val="1"/>
      </rPr>
      <t xml:space="preserve">- </t>
    </r>
    <r>
      <rPr>
        <b/>
        <sz val="9"/>
        <color indexed="48"/>
        <rFont val="Times New Roman"/>
        <family val="1"/>
      </rPr>
      <t>to be entered on budget pages</t>
    </r>
  </si>
  <si>
    <r>
      <t>Name of Grant Program:</t>
    </r>
    <r>
      <rPr>
        <sz val="9"/>
        <color indexed="12"/>
        <rFont val="Arial"/>
        <family val="2"/>
      </rPr>
      <t xml:space="preserve"> The American Recovery and Reinvestment Act: Saving and Creating Jobs and Reforming Education (ARRA) - IDEA American Recovery and Reinvestment Act               </t>
    </r>
    <r>
      <rPr>
        <b/>
        <sz val="9"/>
        <color indexed="12"/>
        <rFont val="Arial"/>
        <family val="2"/>
      </rPr>
      <t xml:space="preserve">                                                                                                             Fund Code:  760</t>
    </r>
  </si>
  <si>
    <r>
      <t xml:space="preserve">Indicate how many jobs will be </t>
    </r>
    <r>
      <rPr>
        <b/>
        <sz val="9"/>
        <rFont val="Arial"/>
        <family val="2"/>
      </rPr>
      <t>saved</t>
    </r>
    <r>
      <rPr>
        <sz val="9"/>
        <rFont val="Arial"/>
        <family val="2"/>
      </rPr>
      <t xml:space="preserve"> as a result of these funds.</t>
    </r>
  </si>
  <si>
    <t>112 Elm Street</t>
  </si>
  <si>
    <t>Byfield</t>
  </si>
  <si>
    <t>01922</t>
  </si>
  <si>
    <t>Up-Island Regional</t>
  </si>
  <si>
    <t>07740000</t>
  </si>
  <si>
    <t>Wachusett</t>
  </si>
  <si>
    <t>07750000</t>
  </si>
  <si>
    <t>1745 Main Street</t>
  </si>
  <si>
    <t>Jefferson</t>
  </si>
  <si>
    <t>01522</t>
  </si>
  <si>
    <t>Quaboag Regional</t>
  </si>
  <si>
    <t>07780000</t>
  </si>
  <si>
    <t>48 High Street</t>
  </si>
  <si>
    <t>Warren</t>
  </si>
  <si>
    <t>McEwan</t>
  </si>
  <si>
    <t>Whitman-Hanson</t>
  </si>
  <si>
    <t>07800000</t>
  </si>
  <si>
    <t>Whitman</t>
  </si>
  <si>
    <t>Eugene</t>
  </si>
  <si>
    <t>08010000</t>
  </si>
  <si>
    <t>215 Fitchburg Street</t>
  </si>
  <si>
    <t>Fitzpatrick</t>
  </si>
  <si>
    <t>08050000</t>
  </si>
  <si>
    <t>65 Pleasant Street</t>
  </si>
  <si>
    <t>Upton</t>
  </si>
  <si>
    <t>08060000</t>
  </si>
  <si>
    <t>800 Randolph Street</t>
  </si>
  <si>
    <t>08100000</t>
  </si>
  <si>
    <t>940 County Street</t>
  </si>
  <si>
    <t>08150000</t>
  </si>
  <si>
    <t>351 Pleasant Lake Avenue</t>
  </si>
  <si>
    <t>08180000</t>
  </si>
  <si>
    <t>82 Industrial Blvd</t>
  </si>
  <si>
    <t>Rogerio</t>
  </si>
  <si>
    <t>Ramos</t>
  </si>
  <si>
    <t>08210000</t>
  </si>
  <si>
    <t>02723</t>
  </si>
  <si>
    <t>08230000</t>
  </si>
  <si>
    <t>08250000</t>
  </si>
  <si>
    <t>1121 Ashley Blvd</t>
  </si>
  <si>
    <t>02745</t>
  </si>
  <si>
    <t>Cassin</t>
  </si>
  <si>
    <t>08280000</t>
  </si>
  <si>
    <t>08290000</t>
  </si>
  <si>
    <t>750 Winter Street</t>
  </si>
  <si>
    <t>08300000</t>
  </si>
  <si>
    <t>08320000</t>
  </si>
  <si>
    <t>1050 Westminster Street</t>
  </si>
  <si>
    <t>Brosnan</t>
  </si>
  <si>
    <t>08510000</t>
  </si>
  <si>
    <t>Judith</t>
  </si>
  <si>
    <t>Klimkiewicz</t>
  </si>
  <si>
    <t>08520000</t>
  </si>
  <si>
    <t>100 Littleton Road</t>
  </si>
  <si>
    <t>Cronin</t>
  </si>
  <si>
    <t>08530000</t>
  </si>
  <si>
    <t>Amelia</t>
  </si>
  <si>
    <t>08540000</t>
  </si>
  <si>
    <t>P.O. Box 806</t>
  </si>
  <si>
    <t>08550000</t>
  </si>
  <si>
    <t>476 North Avenue</t>
  </si>
  <si>
    <t>02770</t>
  </si>
  <si>
    <t>Paist</t>
  </si>
  <si>
    <t>08600000</t>
  </si>
  <si>
    <t>240 Sykes Street</t>
  </si>
  <si>
    <t>Lyons</t>
  </si>
  <si>
    <t>08710000</t>
  </si>
  <si>
    <t>100 Cook Street</t>
  </si>
  <si>
    <t>08720000</t>
  </si>
  <si>
    <t>250 Foundry Street</t>
  </si>
  <si>
    <t>South Easton</t>
  </si>
  <si>
    <t>08730000</t>
  </si>
  <si>
    <t>476 Webster Street</t>
  </si>
  <si>
    <t>08760000</t>
  </si>
  <si>
    <t>57 Old Muggett Hill Road</t>
  </si>
  <si>
    <t>Charlton</t>
  </si>
  <si>
    <t>01507</t>
  </si>
  <si>
    <t>08780000</t>
  </si>
  <si>
    <t>147 Pond Street</t>
  </si>
  <si>
    <t>08790000</t>
  </si>
  <si>
    <t>Karen</t>
  </si>
  <si>
    <t>08850000</t>
  </si>
  <si>
    <t>09100000</t>
  </si>
  <si>
    <t>135 Center Street</t>
  </si>
  <si>
    <t>Dighton</t>
  </si>
  <si>
    <t>09130000</t>
  </si>
  <si>
    <t>Hathorne</t>
  </si>
  <si>
    <t>01937</t>
  </si>
  <si>
    <t>09150000</t>
  </si>
  <si>
    <t>400 Main Street</t>
  </si>
  <si>
    <t>Fund Code</t>
  </si>
  <si>
    <t>Program Name</t>
  </si>
  <si>
    <t>C.</t>
  </si>
  <si>
    <t>Support Staff</t>
  </si>
  <si>
    <t>MTRS</t>
  </si>
  <si>
    <t>Other</t>
  </si>
  <si>
    <r>
      <t xml:space="preserve">B. Indicate the </t>
    </r>
    <r>
      <rPr>
        <b/>
        <sz val="8"/>
        <rFont val="Arial"/>
        <family val="2"/>
      </rPr>
      <t>TOTAL FEDERAL SPECIAL EDUCATION ARRA FUNDS THAT WILL BE USED FOR RECOVERY</t>
    </r>
    <r>
      <rPr>
        <sz val="8"/>
        <rFont val="Arial"/>
        <family val="2"/>
      </rPr>
      <t>.  The amount entered in Line B CANNOT be greater than Line A.</t>
    </r>
  </si>
  <si>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</si>
  <si>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</si>
  <si>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</si>
  <si>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Mail two (2) copies of this cover sheet each with an original signature of the Superintendent/Executive Director to:</t>
  </si>
  <si>
    <t>Malden, MA 02148-5023</t>
  </si>
  <si>
    <t>For the Department Authorized Signatory:</t>
  </si>
  <si>
    <t>FUNCTION</t>
  </si>
  <si>
    <t>FIRST NAME</t>
  </si>
  <si>
    <t>LAST NAME</t>
  </si>
  <si>
    <t>ORGANIZATION NAME</t>
  </si>
  <si>
    <t>ORGANIZATION CODE</t>
  </si>
  <si>
    <t>ADDRESS LINE 1</t>
  </si>
  <si>
    <t>ADDRESS LINE 2</t>
  </si>
  <si>
    <t>CITY/TOWN</t>
  </si>
  <si>
    <t>STATE</t>
  </si>
  <si>
    <t>ZIP CODE</t>
  </si>
  <si>
    <t>Superintendent</t>
  </si>
  <si>
    <t>John</t>
  </si>
  <si>
    <t>Abington</t>
  </si>
  <si>
    <t>00010000</t>
  </si>
  <si>
    <t>1 Ralph Hamlin Lane</t>
  </si>
  <si>
    <t>MA</t>
  </si>
  <si>
    <t>William</t>
  </si>
  <si>
    <t>Ryan</t>
  </si>
  <si>
    <t>Acton</t>
  </si>
  <si>
    <t>00020000</t>
  </si>
  <si>
    <t>16 Charter Road</t>
  </si>
  <si>
    <t>01720</t>
  </si>
  <si>
    <t>Acushnet</t>
  </si>
  <si>
    <t>00030000</t>
  </si>
  <si>
    <t>02743</t>
  </si>
  <si>
    <t>Mary</t>
  </si>
  <si>
    <t>Czajkowski</t>
  </si>
  <si>
    <t>Agawam</t>
  </si>
  <si>
    <t>00050000</t>
  </si>
  <si>
    <t>Feeding Hills</t>
  </si>
  <si>
    <t>Stephen</t>
  </si>
  <si>
    <t>Amesbury</t>
  </si>
  <si>
    <t>00070000</t>
  </si>
  <si>
    <t>01913</t>
  </si>
  <si>
    <t>Amherst</t>
  </si>
  <si>
    <t>00080000</t>
  </si>
  <si>
    <t>170 Chestnut Street</t>
  </si>
  <si>
    <t>01002</t>
  </si>
  <si>
    <t>Claudia</t>
  </si>
  <si>
    <t>Bach</t>
  </si>
  <si>
    <t>Andover</t>
  </si>
  <si>
    <t>00090000</t>
  </si>
  <si>
    <t>36 Bartlet Street</t>
  </si>
  <si>
    <t>01810</t>
  </si>
  <si>
    <t>Kathleen</t>
  </si>
  <si>
    <t>Arlington</t>
  </si>
  <si>
    <t>00100000</t>
  </si>
  <si>
    <t>869 Massachusetts Avenue</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</si>
  <si>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</si>
  <si>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</si>
  <si>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</si>
  <si>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</si>
  <si>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</si>
  <si>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</si>
  <si>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</si>
  <si>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</si>
  <si>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</si>
  <si>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</si>
  <si>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</si>
  <si>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</si>
  <si>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</si>
  <si>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</si>
  <si>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</si>
  <si>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</si>
  <si>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</si>
  <si>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</si>
  <si>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</si>
  <si>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</si>
  <si>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</si>
  <si>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</si>
  <si>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</si>
  <si>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141 Washington Street</t>
  </si>
  <si>
    <t>01432</t>
  </si>
  <si>
    <t>Andre</t>
  </si>
  <si>
    <t>Ravenelle</t>
  </si>
  <si>
    <t>Barnstable</t>
  </si>
  <si>
    <t>00200000</t>
  </si>
  <si>
    <t>P O Box 955</t>
  </si>
  <si>
    <t>230 South Street</t>
  </si>
  <si>
    <t>Hyannis</t>
  </si>
  <si>
    <t>Maureen</t>
  </si>
  <si>
    <t>Lacroix</t>
  </si>
  <si>
    <t>Bedford</t>
  </si>
  <si>
    <t>00230000</t>
  </si>
  <si>
    <t>97 McMahon Road</t>
  </si>
  <si>
    <t>Pazasis</t>
  </si>
  <si>
    <t>Belchertown</t>
  </si>
  <si>
    <t>00240000</t>
  </si>
  <si>
    <t>P.O. Box 841</t>
  </si>
  <si>
    <t>01007</t>
  </si>
  <si>
    <t>Bellingham</t>
  </si>
  <si>
    <t>00250000</t>
  </si>
  <si>
    <t>60 Harpin Street</t>
  </si>
  <si>
    <t>02019</t>
  </si>
  <si>
    <t>Peter</t>
  </si>
  <si>
    <t>Holland</t>
  </si>
  <si>
    <t>Belmont</t>
  </si>
  <si>
    <t>00260000</t>
  </si>
  <si>
    <t>644 Pleasant Street</t>
  </si>
  <si>
    <t>O'Connor</t>
  </si>
  <si>
    <t>Jane</t>
  </si>
  <si>
    <t>Gloucester Community Arts Charter School</t>
  </si>
  <si>
    <t>04480000</t>
  </si>
  <si>
    <t>PO Box 1631</t>
  </si>
  <si>
    <t>Sigalovsky</t>
  </si>
  <si>
    <t>Spirit of Knowledge Charter School</t>
  </si>
  <si>
    <t>04760000</t>
  </si>
  <si>
    <t>PO Box 20164</t>
  </si>
  <si>
    <t>01602</t>
  </si>
  <si>
    <t>Robert</t>
  </si>
  <si>
    <t>James</t>
  </si>
  <si>
    <t>Berkley</t>
  </si>
  <si>
    <t>00270000</t>
  </si>
  <si>
    <t>21 North Main Street</t>
  </si>
  <si>
    <t>02779</t>
  </si>
  <si>
    <t>Marcia</t>
  </si>
  <si>
    <t>Berlin</t>
  </si>
  <si>
    <t>00280000</t>
  </si>
  <si>
    <t>Boylston</t>
  </si>
  <si>
    <t>Euthemia</t>
  </si>
  <si>
    <t>Gilman</t>
  </si>
  <si>
    <t>04770000</t>
  </si>
  <si>
    <t>675 Washington Street</t>
  </si>
  <si>
    <t>01832</t>
  </si>
  <si>
    <t>Lupini</t>
  </si>
  <si>
    <t>Beverly</t>
  </si>
  <si>
    <t>00300000</t>
  </si>
  <si>
    <t>01915</t>
  </si>
  <si>
    <t>Billerica</t>
  </si>
  <si>
    <t>00310000</t>
  </si>
  <si>
    <t>01821</t>
  </si>
  <si>
    <t>Thomas</t>
  </si>
  <si>
    <t>Boston</t>
  </si>
  <si>
    <t>00350000</t>
  </si>
  <si>
    <t>26 Court Street</t>
  </si>
  <si>
    <t>02108</t>
  </si>
  <si>
    <t>Edmond</t>
  </si>
  <si>
    <t>LaFleur</t>
  </si>
  <si>
    <t>Bourne</t>
  </si>
  <si>
    <t>00360000</t>
  </si>
  <si>
    <t>Boxborough</t>
  </si>
  <si>
    <t>00370000</t>
  </si>
  <si>
    <t>493 Massachusetts Avenue</t>
  </si>
  <si>
    <t>01719</t>
  </si>
  <si>
    <t>Bernard</t>
  </si>
  <si>
    <t>Creeden</t>
  </si>
  <si>
    <t>Boxford</t>
  </si>
  <si>
    <t>00380000</t>
  </si>
  <si>
    <t>01110000</t>
  </si>
  <si>
    <t>387 East State Street</t>
  </si>
  <si>
    <t>Granville</t>
  </si>
  <si>
    <t>01120000</t>
  </si>
  <si>
    <t>86 Powder Mill Road</t>
  </si>
  <si>
    <t>Southwick</t>
  </si>
  <si>
    <t>01077</t>
  </si>
  <si>
    <t>Greenfield</t>
  </si>
  <si>
    <t>01140000</t>
  </si>
  <si>
    <t>141 Davis Street</t>
  </si>
  <si>
    <t>01301</t>
  </si>
  <si>
    <t>Nicholas</t>
  </si>
  <si>
    <t>Young</t>
  </si>
  <si>
    <t>Hadley</t>
  </si>
  <si>
    <t>01170000</t>
  </si>
  <si>
    <t>125 Russell Street</t>
  </si>
  <si>
    <t>01035</t>
  </si>
  <si>
    <t>Rate ($)</t>
  </si>
  <si>
    <t>Halifax</t>
  </si>
  <si>
    <t>01180000</t>
  </si>
  <si>
    <t>250 Pembroke Street</t>
  </si>
  <si>
    <t>02364</t>
  </si>
  <si>
    <t>Ballen</t>
  </si>
  <si>
    <t>Hancock</t>
  </si>
  <si>
    <t>01210000</t>
  </si>
  <si>
    <t>188 Summer Street</t>
  </si>
  <si>
    <t>Lanesborough</t>
  </si>
  <si>
    <t>01237</t>
  </si>
  <si>
    <t>Hanover</t>
  </si>
  <si>
    <t>01220000</t>
  </si>
  <si>
    <t>02339</t>
  </si>
  <si>
    <t>Harvard</t>
  </si>
  <si>
    <t>01250000</t>
  </si>
  <si>
    <t>39 Massachusetts Avenue</t>
  </si>
  <si>
    <t>01451</t>
  </si>
  <si>
    <t>Harwich</t>
  </si>
  <si>
    <t>01260000</t>
  </si>
  <si>
    <t>81 Oak Street</t>
  </si>
  <si>
    <t>Daniel</t>
  </si>
  <si>
    <t>Hatfield</t>
  </si>
  <si>
    <t>01270000</t>
  </si>
  <si>
    <t>34 School Street</t>
  </si>
  <si>
    <t>01038</t>
  </si>
  <si>
    <t>Arthur</t>
  </si>
  <si>
    <t>Haverhill</t>
  </si>
  <si>
    <t>01280000</t>
  </si>
  <si>
    <t>4 Summer Street</t>
  </si>
  <si>
    <t>Dorothy</t>
  </si>
  <si>
    <t>Galo</t>
  </si>
  <si>
    <t>Hingham</t>
  </si>
  <si>
    <t>01310000</t>
  </si>
  <si>
    <t>220 Central Street</t>
  </si>
  <si>
    <t>Holbrook</t>
  </si>
  <si>
    <t>01330000</t>
  </si>
  <si>
    <t>227 Plymouth Street</t>
  </si>
  <si>
    <t>01350000</t>
  </si>
  <si>
    <t>Nancy</t>
  </si>
  <si>
    <t>Holliston</t>
  </si>
  <si>
    <t>01360000</t>
  </si>
  <si>
    <t>Chaurette</t>
  </si>
  <si>
    <t>Hayes</t>
  </si>
  <si>
    <t>502 Cabot St</t>
  </si>
  <si>
    <t>Malcolm</t>
  </si>
  <si>
    <t>Reid</t>
  </si>
  <si>
    <t>Marie</t>
  </si>
  <si>
    <t>Doyle</t>
  </si>
  <si>
    <t>Lanzo</t>
  </si>
  <si>
    <t>Rege</t>
  </si>
  <si>
    <t>Gaw</t>
  </si>
  <si>
    <t>Deborah</t>
  </si>
  <si>
    <t>Carter</t>
  </si>
  <si>
    <t>Weiss</t>
  </si>
  <si>
    <t>Baldwin</t>
  </si>
  <si>
    <t>Fischer</t>
  </si>
  <si>
    <t>355 East Central Street</t>
  </si>
  <si>
    <t>Patrice</t>
  </si>
  <si>
    <t>Dardenne</t>
  </si>
  <si>
    <t>Bradford</t>
  </si>
  <si>
    <t>Ruane</t>
  </si>
  <si>
    <t>Paula</t>
  </si>
  <si>
    <t>Jason</t>
  </si>
  <si>
    <t>McCandless</t>
  </si>
  <si>
    <t>Theresa</t>
  </si>
  <si>
    <t>c) For new or continuation activities, outline the steps for implementation, including proposed timeline.</t>
  </si>
  <si>
    <t>d) For new or continuation activities, describe i) how the district will assess the implementation and impact of the activity; and ii) how the district will periodically use this information to guide decisions regarding this activity.</t>
  </si>
  <si>
    <t>a) For new FY11 activities, describe how the proposed activity is aligned with existing activities and improvement strategies within the district (e.g., the district strategic plan).  If this is a continuation activity, go to question b).</t>
  </si>
  <si>
    <t xml:space="preserve">b) For new or continuation activities, describe how the district plans to coordinate the funds for this activity with other ARRA or regular entitlement funds or through regional/collaborative approaches to service delivery. </t>
  </si>
  <si>
    <t xml:space="preserve">b) For new or continuation activities, describe how the activity, or its benefits, will be sustained beyond the grant period.  </t>
  </si>
  <si>
    <t>200 Pleasant Street</t>
  </si>
  <si>
    <t>McGoodwin</t>
  </si>
  <si>
    <t>Ann</t>
  </si>
  <si>
    <t>Bradshaw</t>
  </si>
  <si>
    <t>Sullivan</t>
  </si>
  <si>
    <t>Sanchioni</t>
  </si>
  <si>
    <t>Chris</t>
  </si>
  <si>
    <t>Isabelina</t>
  </si>
  <si>
    <t>Babcock</t>
  </si>
  <si>
    <t>Soojian</t>
  </si>
  <si>
    <t>Erin</t>
  </si>
  <si>
    <t>Nosek</t>
  </si>
  <si>
    <t>4 Pine Street</t>
  </si>
  <si>
    <t>Ernest</t>
  </si>
  <si>
    <t>Boss</t>
  </si>
  <si>
    <t>Katherine</t>
  </si>
  <si>
    <t>2 Mayflower Lane</t>
  </si>
  <si>
    <t>Buoniconti</t>
  </si>
  <si>
    <t>Medeiros</t>
  </si>
  <si>
    <t>Barbara</t>
  </si>
  <si>
    <t>Ripa</t>
  </si>
  <si>
    <t>Hanley</t>
  </si>
  <si>
    <t>1 Gardner's Neck Road</t>
  </si>
  <si>
    <t>Stellar</t>
  </si>
  <si>
    <t>Name of Activity: Identify new or continuation activity</t>
  </si>
  <si>
    <t>139 Pleasant Street</t>
  </si>
  <si>
    <t>Stefanilo</t>
  </si>
  <si>
    <t>Antonucci</t>
  </si>
  <si>
    <t>220 Nahatan Street</t>
  </si>
  <si>
    <t>Azar</t>
  </si>
  <si>
    <t>Jenkins</t>
  </si>
  <si>
    <t>One Commercial Place</t>
  </si>
  <si>
    <t>PO Box 267</t>
  </si>
  <si>
    <t>Adams</t>
  </si>
  <si>
    <t>01220</t>
  </si>
  <si>
    <t>Georges</t>
  </si>
  <si>
    <t>1286 Hyde Park Avenue</t>
  </si>
  <si>
    <t>Karmala</t>
  </si>
  <si>
    <t>Sherwood</t>
  </si>
  <si>
    <t>Kara</t>
  </si>
  <si>
    <t>Peterson</t>
  </si>
  <si>
    <t>25 Bessom Street</t>
  </si>
  <si>
    <t>01902</t>
  </si>
  <si>
    <t>201 Forest Street</t>
  </si>
  <si>
    <t>Evans</t>
  </si>
  <si>
    <t>245 Bent Street</t>
  </si>
  <si>
    <t>21 Queen Street</t>
  </si>
  <si>
    <t>Logan</t>
  </si>
  <si>
    <t>b) If this is a new FY11 activity, identify the specific gaps or weaknesses that will be addressed through this activity.  (If the activity is a continuation from FY10 to FY11, please go to question c).</t>
  </si>
  <si>
    <t>11 Mayhew Street</t>
  </si>
  <si>
    <t>02125</t>
  </si>
  <si>
    <t>Sonia</t>
  </si>
  <si>
    <t>Pope</t>
  </si>
  <si>
    <t>01831</t>
  </si>
  <si>
    <t>McDevitt</t>
  </si>
  <si>
    <r>
      <t>Recovery</t>
    </r>
    <r>
      <rPr>
        <b/>
        <sz val="9"/>
        <rFont val="Arial"/>
        <family val="2"/>
      </rPr>
      <t xml:space="preserve"> </t>
    </r>
  </si>
  <si>
    <t xml:space="preserve">Investment </t>
  </si>
  <si>
    <t>1 Oak Hill Road</t>
  </si>
  <si>
    <t>Suite 100</t>
  </si>
  <si>
    <t>01434</t>
  </si>
  <si>
    <t>15 Mulligan Drive</t>
  </si>
  <si>
    <t>01075</t>
  </si>
  <si>
    <t>FLLAC Collaborative</t>
  </si>
  <si>
    <t>Greater Lawrence Educational Collaborative (GLEC)</t>
  </si>
  <si>
    <t>Schuman</t>
  </si>
  <si>
    <t>Hampshire Educational Collaborative</t>
  </si>
  <si>
    <t>97 Hawley Street</t>
  </si>
  <si>
    <t>Lower Pioneer Valley Educational Collaborative</t>
  </si>
  <si>
    <t>174 Brush Hill Avenue</t>
  </si>
  <si>
    <t>Merrimack Educational Collaborative</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</si>
  <si>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</si>
  <si>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</si>
  <si>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</si>
  <si>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</si>
  <si>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</si>
  <si>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</si>
  <si>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</si>
  <si>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</si>
  <si>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</si>
  <si>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</si>
  <si>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</si>
  <si>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</si>
  <si>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</si>
  <si>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</si>
  <si>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</si>
  <si>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READS Collaborative</t>
  </si>
  <si>
    <t>105 East Grove Street</t>
  </si>
  <si>
    <t>George</t>
  </si>
  <si>
    <t>Flynn</t>
  </si>
  <si>
    <t>SEEM Collaborative</t>
  </si>
  <si>
    <t>Shore Educational Collaborative</t>
  </si>
  <si>
    <t>100 Revere Beach Parkway</t>
  </si>
  <si>
    <t>Owen Center</t>
  </si>
  <si>
    <t>Sherye</t>
  </si>
  <si>
    <t>Weisz</t>
  </si>
  <si>
    <t>SMARTS Collaborative</t>
  </si>
  <si>
    <t>P.O.Box 356</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</si>
  <si>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</si>
  <si>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</si>
  <si>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</si>
  <si>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</si>
  <si>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</si>
  <si>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</si>
  <si>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</si>
  <si>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</si>
  <si>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</si>
  <si>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</si>
  <si>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</si>
  <si>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Southeastern Mass. Educational Collaborative (SMEC)</t>
  </si>
  <si>
    <t>4238 Acushnet Avenue</t>
  </si>
  <si>
    <t>Southern Worcester County Educational Collaborative</t>
  </si>
  <si>
    <t>P O Box 517</t>
  </si>
  <si>
    <t>The Education Cooperative (TEC)</t>
  </si>
  <si>
    <t>PO Box 186</t>
  </si>
  <si>
    <t>02027</t>
  </si>
  <si>
    <t>150-A Old Barnstable Road</t>
  </si>
  <si>
    <t>02649</t>
  </si>
  <si>
    <t>01730000</t>
  </si>
  <si>
    <t>Mark</t>
  </si>
  <si>
    <t>Masterson</t>
  </si>
  <si>
    <t>Maynard</t>
  </si>
  <si>
    <t>01740000</t>
  </si>
  <si>
    <t>12 Bancroft Street</t>
  </si>
  <si>
    <t>01754</t>
  </si>
  <si>
    <t>Maguire</t>
  </si>
  <si>
    <t>Medfield</t>
  </si>
  <si>
    <t>01750000</t>
  </si>
  <si>
    <t>02052</t>
  </si>
  <si>
    <t>Roy</t>
  </si>
  <si>
    <t>Belson</t>
  </si>
  <si>
    <t>Medford</t>
  </si>
  <si>
    <t>01760000</t>
  </si>
  <si>
    <t>489 Winthrop Street</t>
  </si>
  <si>
    <t>02155</t>
  </si>
  <si>
    <t>Medway</t>
  </si>
  <si>
    <t>01770000</t>
  </si>
  <si>
    <t>45 Holliston Street</t>
  </si>
  <si>
    <t>02053</t>
  </si>
  <si>
    <t>Melrose</t>
  </si>
  <si>
    <t>01780000</t>
  </si>
  <si>
    <t>360 Lynn Fells Pkwy</t>
  </si>
  <si>
    <t>02176</t>
  </si>
  <si>
    <t>Charles</t>
  </si>
  <si>
    <t>Methuen</t>
  </si>
  <si>
    <t>01810000</t>
  </si>
  <si>
    <t>01844</t>
  </si>
  <si>
    <t>Denise</t>
  </si>
  <si>
    <t>Walsh</t>
  </si>
  <si>
    <t>Middleborough</t>
  </si>
  <si>
    <t>01820000</t>
  </si>
  <si>
    <t>30 Forest Street</t>
  </si>
  <si>
    <t>02346</t>
  </si>
  <si>
    <t>Middleton</t>
  </si>
  <si>
    <t>01840000</t>
  </si>
  <si>
    <t>Carol</t>
  </si>
  <si>
    <t>Daring</t>
  </si>
  <si>
    <t>Milford</t>
  </si>
  <si>
    <t>01850000</t>
  </si>
  <si>
    <t>31 West Fountain Street</t>
  </si>
  <si>
    <t>Millbury</t>
  </si>
  <si>
    <t>01860000</t>
  </si>
  <si>
    <t>12 Martin Street</t>
  </si>
  <si>
    <t>01527</t>
  </si>
  <si>
    <t>Millis</t>
  </si>
  <si>
    <t>01870000</t>
  </si>
  <si>
    <t>245 Plain Street</t>
  </si>
  <si>
    <t>Central Office</t>
  </si>
  <si>
    <t>02054</t>
  </si>
  <si>
    <t>Milton</t>
  </si>
  <si>
    <t>01890000</t>
  </si>
  <si>
    <t>25 Gile Road</t>
  </si>
  <si>
    <t>02186</t>
  </si>
  <si>
    <t>Woodbury</t>
  </si>
  <si>
    <t>Monson</t>
  </si>
  <si>
    <t>01910000</t>
  </si>
  <si>
    <t>Entitlement Amount</t>
  </si>
  <si>
    <t>P O Box 159</t>
  </si>
  <si>
    <t>Cecilia</t>
  </si>
  <si>
    <t>Nahant</t>
  </si>
  <si>
    <t>01960000</t>
  </si>
  <si>
    <t>290 Castle Road</t>
  </si>
  <si>
    <t>01908</t>
  </si>
  <si>
    <t>Alan</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</si>
  <si>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</si>
  <si>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</si>
  <si>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</si>
  <si>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</si>
  <si>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</si>
  <si>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</si>
  <si>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</si>
  <si>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</si>
  <si>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</si>
  <si>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</si>
  <si>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</si>
  <si>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</si>
  <si>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</si>
  <si>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</si>
  <si>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</si>
  <si>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</si>
  <si>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</si>
  <si>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</si>
  <si>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</si>
  <si>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Jeffrey</t>
  </si>
  <si>
    <t>Newton</t>
  </si>
  <si>
    <t>02070000</t>
  </si>
  <si>
    <t>100 Walnut Street</t>
  </si>
  <si>
    <t>Newtonville</t>
  </si>
  <si>
    <t>02460</t>
  </si>
  <si>
    <t>Norfolk</t>
  </si>
  <si>
    <t>02080000</t>
  </si>
  <si>
    <t>70 Boardman Street</t>
  </si>
  <si>
    <t>Montepare</t>
  </si>
  <si>
    <t>02090000</t>
  </si>
  <si>
    <t>191 East Main Street</t>
  </si>
  <si>
    <t>Ste 1</t>
  </si>
  <si>
    <t>Northampton</t>
  </si>
  <si>
    <t>02100000</t>
  </si>
  <si>
    <t>212 Main Street</t>
  </si>
  <si>
    <t>01060</t>
  </si>
  <si>
    <t>North Andover</t>
  </si>
  <si>
    <t>02110000</t>
  </si>
  <si>
    <t>43 High Street</t>
  </si>
  <si>
    <t>01845</t>
  </si>
  <si>
    <t>Smith</t>
  </si>
  <si>
    <t>North Attleborough</t>
  </si>
  <si>
    <t>02120000</t>
  </si>
  <si>
    <t>6 Morse Street</t>
  </si>
  <si>
    <t>No. Attleborough</t>
  </si>
  <si>
    <t>02760</t>
  </si>
  <si>
    <t>Northborough</t>
  </si>
  <si>
    <t>02130000</t>
  </si>
  <si>
    <t>Northbridge</t>
  </si>
  <si>
    <t>02140000</t>
  </si>
  <si>
    <t>87 Linwood Avenue</t>
  </si>
  <si>
    <t>Whitinsville</t>
  </si>
  <si>
    <t>01588</t>
  </si>
  <si>
    <t>75 Pleasant Street</t>
  </si>
  <si>
    <t>Project Coordinator</t>
  </si>
  <si>
    <t>Instructional/Professional Staff:</t>
  </si>
  <si>
    <t>Administrators:</t>
  </si>
  <si>
    <t>stipends</t>
  </si>
  <si>
    <t>Aides/Paraprofessionals</t>
  </si>
  <si>
    <t>Secretary/Bookkeeper</t>
  </si>
  <si>
    <t>North Brookfield</t>
  </si>
  <si>
    <t>02150000</t>
  </si>
  <si>
    <t>10 New School Drive</t>
  </si>
  <si>
    <t>01535</t>
  </si>
  <si>
    <t>Troughton</t>
  </si>
  <si>
    <t>North Reading</t>
  </si>
  <si>
    <t>02170000</t>
  </si>
  <si>
    <t>19 Sherman Road</t>
  </si>
  <si>
    <t>Norton</t>
  </si>
  <si>
    <t>02180000</t>
  </si>
  <si>
    <t>64 West Main Street</t>
  </si>
  <si>
    <t>02766</t>
  </si>
  <si>
    <t>Donald</t>
  </si>
  <si>
    <t>Beaudette</t>
  </si>
  <si>
    <t>Norwell</t>
  </si>
  <si>
    <t>02190000</t>
  </si>
  <si>
    <t>322 Main Street</t>
  </si>
  <si>
    <t>02061</t>
  </si>
  <si>
    <t>Norwood</t>
  </si>
  <si>
    <t>02200000</t>
  </si>
  <si>
    <t>275 Prospect Street</t>
  </si>
  <si>
    <t>Oak Bluffs</t>
  </si>
  <si>
    <t>02210000</t>
  </si>
  <si>
    <t>Vineyard Haven</t>
  </si>
  <si>
    <t>02568</t>
  </si>
  <si>
    <t>Burnim</t>
  </si>
  <si>
    <t>Orange</t>
  </si>
  <si>
    <t>02230000</t>
  </si>
  <si>
    <t>131 West Main Street</t>
  </si>
  <si>
    <t>01364</t>
  </si>
  <si>
    <t>02240000</t>
  </si>
  <si>
    <t>Donna</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</si>
  <si>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</si>
  <si>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</si>
  <si>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</si>
  <si>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</si>
  <si>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</si>
  <si>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</si>
  <si>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</si>
  <si>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</si>
  <si>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</si>
  <si>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</si>
  <si>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</si>
  <si>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</si>
  <si>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</si>
  <si>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</si>
  <si>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</si>
  <si>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</si>
  <si>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</si>
  <si>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</si>
  <si>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Galton</t>
  </si>
  <si>
    <t>Westport</t>
  </si>
  <si>
    <t>03310000</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</si>
  <si>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</si>
  <si>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</si>
  <si>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</si>
  <si>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</si>
  <si>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</si>
  <si>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</si>
  <si>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</si>
  <si>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</si>
  <si>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</si>
  <si>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</si>
  <si>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</si>
  <si>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</si>
  <si>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</si>
  <si>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</si>
  <si>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</si>
  <si>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</si>
  <si>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</si>
  <si>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</si>
  <si>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</si>
  <si>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</si>
  <si>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</si>
  <si>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</si>
  <si>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McAlduff</t>
  </si>
  <si>
    <t>Wilmington</t>
  </si>
  <si>
    <t>03420000</t>
  </si>
  <si>
    <t>161 Church Street</t>
  </si>
  <si>
    <t>01887</t>
  </si>
  <si>
    <t>Winchendon</t>
  </si>
  <si>
    <t>03430000</t>
  </si>
  <si>
    <t>175 Grove Street</t>
  </si>
  <si>
    <t>Marini</t>
  </si>
  <si>
    <t>Winchester</t>
  </si>
  <si>
    <t>03440000</t>
  </si>
  <si>
    <t>Winthrop</t>
  </si>
  <si>
    <t>03460000</t>
  </si>
  <si>
    <t>45 Pauline Street</t>
  </si>
  <si>
    <t>02152</t>
  </si>
  <si>
    <t>Carl</t>
  </si>
  <si>
    <t>Batchelder</t>
  </si>
  <si>
    <t>Woburn</t>
  </si>
  <si>
    <t>03470000</t>
  </si>
  <si>
    <t>55 Locust Street</t>
  </si>
  <si>
    <t>01801</t>
  </si>
  <si>
    <t>Worcester</t>
  </si>
  <si>
    <t>03480000</t>
  </si>
  <si>
    <t>20 Irving Street</t>
  </si>
  <si>
    <t>01609</t>
  </si>
  <si>
    <t>Wrentham</t>
  </si>
  <si>
    <t>03500000</t>
  </si>
  <si>
    <t>120 Taunton Street</t>
  </si>
  <si>
    <t>02093</t>
  </si>
  <si>
    <t>Institutional Schools</t>
  </si>
  <si>
    <t>03700000</t>
  </si>
  <si>
    <t>Frank</t>
  </si>
  <si>
    <t>04060000</t>
  </si>
  <si>
    <t>80 Locust Street</t>
  </si>
  <si>
    <t>04100000</t>
  </si>
  <si>
    <t>1150 Saratoga Street</t>
  </si>
  <si>
    <t>East Boston</t>
  </si>
  <si>
    <t>02128</t>
  </si>
  <si>
    <t>Spencer</t>
  </si>
  <si>
    <t>04120000</t>
  </si>
  <si>
    <t>1 Westinghouse Plaza</t>
  </si>
  <si>
    <t>Hyde Park</t>
  </si>
  <si>
    <t>02136</t>
  </si>
  <si>
    <t>Blatchford</t>
  </si>
  <si>
    <t>04130000</t>
  </si>
  <si>
    <t>248 Colrain Road</t>
  </si>
  <si>
    <t>Julia</t>
  </si>
  <si>
    <t>Bowen</t>
  </si>
  <si>
    <t>04140000</t>
  </si>
  <si>
    <t>04150000</t>
  </si>
  <si>
    <t>9 Water Street</t>
  </si>
  <si>
    <t>Howard</t>
  </si>
  <si>
    <t>Mccue</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</si>
  <si>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</si>
  <si>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</si>
  <si>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</si>
  <si>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</si>
  <si>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</si>
  <si>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</si>
  <si>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</si>
  <si>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</si>
  <si>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</si>
  <si>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</si>
  <si>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</si>
  <si>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</si>
  <si>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</si>
  <si>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</si>
  <si>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</si>
  <si>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</si>
  <si>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</si>
  <si>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</si>
  <si>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</si>
  <si>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760 Osterville/West Barnstable Road</t>
  </si>
  <si>
    <t>Marston Mills</t>
  </si>
  <si>
    <t>Jon</t>
  </si>
  <si>
    <t>04280000</t>
  </si>
  <si>
    <t>190 Cummins Highway</t>
  </si>
  <si>
    <t>Roslindale</t>
  </si>
  <si>
    <t>02131</t>
  </si>
  <si>
    <t>Joshua</t>
  </si>
  <si>
    <t>Zoia</t>
  </si>
  <si>
    <t>04290000</t>
  </si>
  <si>
    <t>04300000</t>
  </si>
  <si>
    <t>01752</t>
  </si>
  <si>
    <t>Sean</t>
  </si>
  <si>
    <t>O'Neil</t>
  </si>
  <si>
    <t>04320000</t>
  </si>
  <si>
    <t>Walter</t>
  </si>
  <si>
    <t>04350000</t>
  </si>
  <si>
    <t>04370000</t>
  </si>
  <si>
    <t>Campbell</t>
  </si>
  <si>
    <t>04380000</t>
  </si>
  <si>
    <t>637 Washington Street</t>
  </si>
  <si>
    <t>Dorchester</t>
  </si>
  <si>
    <t>02124</t>
  </si>
  <si>
    <t>04390000</t>
  </si>
  <si>
    <t>25 Arlington Street</t>
  </si>
  <si>
    <t>Brighton</t>
  </si>
  <si>
    <t>02135</t>
  </si>
  <si>
    <t>Sheila</t>
  </si>
  <si>
    <t>Balboni</t>
  </si>
  <si>
    <t>04400000</t>
  </si>
  <si>
    <t>190 Hampshire Street</t>
  </si>
  <si>
    <t>01840</t>
  </si>
  <si>
    <t>Maretta</t>
  </si>
  <si>
    <t>Thomsen</t>
  </si>
  <si>
    <t>04410000</t>
  </si>
  <si>
    <t>160 Joan Street</t>
  </si>
  <si>
    <t>01129</t>
  </si>
  <si>
    <t>Andrews</t>
  </si>
  <si>
    <t>04440000</t>
  </si>
  <si>
    <t>04450000</t>
  </si>
  <si>
    <t>10 New Bond Street</t>
  </si>
  <si>
    <t>01606</t>
  </si>
  <si>
    <t>04460000</t>
  </si>
  <si>
    <t>131 Central Street</t>
  </si>
  <si>
    <t>04470000</t>
  </si>
  <si>
    <t>201 Main Street</t>
  </si>
  <si>
    <t>04490000</t>
  </si>
  <si>
    <t>Amy</t>
  </si>
  <si>
    <t>Aaron</t>
  </si>
  <si>
    <t>04500000</t>
  </si>
  <si>
    <t>132 Main Street</t>
  </si>
  <si>
    <t>Box 147</t>
  </si>
  <si>
    <t>Haydenville</t>
  </si>
  <si>
    <t>04510000</t>
  </si>
  <si>
    <t>91 School Street</t>
  </si>
  <si>
    <t>01105</t>
  </si>
  <si>
    <t>04520000</t>
  </si>
  <si>
    <t>360 Huntington Avenue</t>
  </si>
  <si>
    <t>02115</t>
  </si>
  <si>
    <t>04530000</t>
  </si>
  <si>
    <t>04540000</t>
  </si>
  <si>
    <t>34 West Street</t>
  </si>
  <si>
    <t>01841</t>
  </si>
  <si>
    <t>04550000</t>
  </si>
  <si>
    <t>P.O. Box 1545</t>
  </si>
  <si>
    <t>01830</t>
  </si>
  <si>
    <t>04560000</t>
  </si>
  <si>
    <t>206 Jackson Street</t>
  </si>
  <si>
    <t>Elizabeth</t>
  </si>
  <si>
    <t>04580000</t>
  </si>
  <si>
    <t>04640000</t>
  </si>
  <si>
    <t>17 Lime Street</t>
  </si>
  <si>
    <t>Moore</t>
  </si>
  <si>
    <t>04660000</t>
  </si>
  <si>
    <t>West Tisbury</t>
  </si>
  <si>
    <t>02575</t>
  </si>
  <si>
    <t>Salvatelli</t>
  </si>
  <si>
    <t>Ma Academy for Math and Science</t>
  </si>
  <si>
    <t>04680000</t>
  </si>
  <si>
    <t>Safran</t>
  </si>
  <si>
    <t>04690000</t>
  </si>
  <si>
    <t>1001 Commonwealth Avenue</t>
  </si>
  <si>
    <t>02215</t>
  </si>
  <si>
    <t>04700000</t>
  </si>
  <si>
    <t>04710000</t>
  </si>
  <si>
    <t>02740</t>
  </si>
  <si>
    <t>04740000</t>
  </si>
  <si>
    <t>Teriann</t>
  </si>
  <si>
    <t>Schrader</t>
  </si>
  <si>
    <t>04780000</t>
  </si>
  <si>
    <t>49 Antietam Street</t>
  </si>
  <si>
    <t>Devens</t>
  </si>
  <si>
    <t>Brick</t>
  </si>
  <si>
    <t>04790000</t>
  </si>
  <si>
    <t>Roger</t>
  </si>
  <si>
    <t>Harris</t>
  </si>
  <si>
    <t>04810000</t>
  </si>
  <si>
    <t>02116</t>
  </si>
  <si>
    <t>Dale</t>
  </si>
  <si>
    <t>Bishop</t>
  </si>
  <si>
    <t>04820000</t>
  </si>
  <si>
    <t>2 Perry Way</t>
  </si>
  <si>
    <t>Jill</t>
  </si>
  <si>
    <t>Crafts</t>
  </si>
  <si>
    <t>04830000</t>
  </si>
  <si>
    <t>6 Resnik Road</t>
  </si>
  <si>
    <t>04840000</t>
  </si>
  <si>
    <t>120 Fisher Avenue</t>
  </si>
  <si>
    <t>02120</t>
  </si>
  <si>
    <t>04850000</t>
  </si>
  <si>
    <t>Krista</t>
  </si>
  <si>
    <t>04860000</t>
  </si>
  <si>
    <t>51 Gage Street</t>
  </si>
  <si>
    <t>01605</t>
  </si>
  <si>
    <t>04870000</t>
  </si>
  <si>
    <t>04880000</t>
  </si>
  <si>
    <t>04890000</t>
  </si>
  <si>
    <t>427 Main Street</t>
  </si>
  <si>
    <t>02601</t>
  </si>
  <si>
    <t>11 McKeon Road</t>
  </si>
  <si>
    <t>01610</t>
  </si>
  <si>
    <t>Dorsey</t>
  </si>
  <si>
    <t>Yearley</t>
  </si>
  <si>
    <t>05230000</t>
  </si>
  <si>
    <t>05240000</t>
  </si>
  <si>
    <t>2 Shaker Road, Suite B210</t>
  </si>
  <si>
    <t>Mara</t>
  </si>
  <si>
    <t>05280000</t>
  </si>
  <si>
    <t>480 Broadway Ave</t>
  </si>
  <si>
    <t>05320000</t>
  </si>
  <si>
    <t>Patric</t>
  </si>
  <si>
    <t>Barbieri</t>
  </si>
  <si>
    <t>05340000</t>
  </si>
  <si>
    <t>05360000</t>
  </si>
  <si>
    <t>Goodell</t>
  </si>
  <si>
    <t>05400000</t>
  </si>
  <si>
    <t>40 Linnell Circle</t>
  </si>
  <si>
    <t>Eleanor</t>
  </si>
  <si>
    <t>Moody</t>
  </si>
  <si>
    <t>05440000</t>
  </si>
  <si>
    <t>112 Sohier Rd</t>
  </si>
  <si>
    <t>05480000</t>
  </si>
  <si>
    <t>05560000</t>
  </si>
  <si>
    <t>64 W Main St</t>
  </si>
  <si>
    <t>05580000</t>
  </si>
  <si>
    <t>05620000</t>
  </si>
  <si>
    <t>92 Montvale Ave</t>
  </si>
  <si>
    <t>Suite 3500</t>
  </si>
  <si>
    <t>05660000</t>
  </si>
  <si>
    <t>05640000</t>
  </si>
  <si>
    <t>Kopcha</t>
  </si>
  <si>
    <t>05680000</t>
  </si>
  <si>
    <t>05220000</t>
  </si>
  <si>
    <t>05740000</t>
  </si>
  <si>
    <t>05700000</t>
  </si>
  <si>
    <t>Gonyea</t>
  </si>
  <si>
    <t>05720000</t>
  </si>
  <si>
    <t>05760000</t>
  </si>
  <si>
    <t>system</t>
  </si>
  <si>
    <t>Line Item</t>
  </si>
  <si>
    <t>Category</t>
  </si>
  <si>
    <t>Amount</t>
  </si>
  <si>
    <r>
      <t xml:space="preserve">D.  Total Amount Requested for </t>
    </r>
    <r>
      <rPr>
        <b/>
        <sz val="8"/>
        <rFont val="Arial"/>
        <family val="2"/>
      </rPr>
      <t xml:space="preserve">Investment </t>
    </r>
    <r>
      <rPr>
        <sz val="8"/>
        <rFont val="Arial"/>
        <family val="2"/>
      </rPr>
      <t xml:space="preserve">
(Auto calculation)</t>
    </r>
  </si>
  <si>
    <r>
      <t xml:space="preserve">C.  Total Amount Requested for </t>
    </r>
    <r>
      <rPr>
        <b/>
        <sz val="8"/>
        <rFont val="Arial"/>
        <family val="2"/>
      </rPr>
      <t xml:space="preserve">Recovery </t>
    </r>
    <r>
      <rPr>
        <sz val="8"/>
        <rFont val="Arial"/>
        <family val="2"/>
      </rPr>
      <t xml:space="preserve">
(Auto calculation)</t>
    </r>
  </si>
  <si>
    <t>c/o City Hall Room 216</t>
  </si>
  <si>
    <t>19 Stage Rd</t>
  </si>
  <si>
    <t>O'Neill</t>
  </si>
  <si>
    <t>Christa McAuliffe Regional Charter Public (District)</t>
  </si>
  <si>
    <t>Erica</t>
  </si>
  <si>
    <t>Jamison</t>
  </si>
  <si>
    <t>City On A Hill Charter Public (District)</t>
  </si>
  <si>
    <t>58 Circuit Street</t>
  </si>
  <si>
    <t>Lev</t>
  </si>
  <si>
    <t>Codman Academy Charter Public (District)</t>
  </si>
  <si>
    <t>Community Charter School of Cambridge (District)</t>
  </si>
  <si>
    <t>Community Day Charter Public (District)</t>
  </si>
  <si>
    <t>Diana</t>
  </si>
  <si>
    <t>Rigby</t>
  </si>
  <si>
    <t>120 Meriam Rd</t>
  </si>
  <si>
    <t>Lam</t>
  </si>
  <si>
    <t>Conservatory Lab Charter (District)</t>
  </si>
  <si>
    <t>McLaughlin</t>
  </si>
  <si>
    <t>100 Whiting Avenue</t>
  </si>
  <si>
    <t>PO Box 246</t>
  </si>
  <si>
    <t>Montagano</t>
  </si>
  <si>
    <t>Mullin</t>
  </si>
  <si>
    <t>01826</t>
  </si>
  <si>
    <t>Skeiber</t>
  </si>
  <si>
    <t>PO Box 359</t>
  </si>
  <si>
    <t>02356</t>
  </si>
  <si>
    <t>4 Pine St.</t>
  </si>
  <si>
    <t>Edward Brooke Charter (District)</t>
  </si>
  <si>
    <t>Bourgeois</t>
  </si>
  <si>
    <t>Essex Agricultural Technical</t>
  </si>
  <si>
    <t>PO BOX 362</t>
  </si>
  <si>
    <t>Excel Academy Charter (District)</t>
  </si>
  <si>
    <t>Margery</t>
  </si>
  <si>
    <t>Mayo-Brown</t>
  </si>
  <si>
    <t>Marc</t>
  </si>
  <si>
    <t>Dupuis</t>
  </si>
  <si>
    <t>02536</t>
  </si>
  <si>
    <t>555 N Main Street</t>
  </si>
  <si>
    <t>PO Box 679</t>
  </si>
  <si>
    <t>01253</t>
  </si>
  <si>
    <t>56 North County Rd</t>
  </si>
  <si>
    <t>Four Rivers Charter Public (District)</t>
  </si>
  <si>
    <t>C/O Igo Administration Building</t>
  </si>
  <si>
    <t>Foxborough Regional Charter (District)</t>
  </si>
  <si>
    <t>Thayer</t>
  </si>
  <si>
    <t>Suite 201</t>
  </si>
  <si>
    <t>01701</t>
  </si>
  <si>
    <t>Francis W. Parker Charter Essential (District)</t>
  </si>
  <si>
    <t>Franklin County Regional Vocational Technical</t>
  </si>
  <si>
    <t>Louis</t>
  </si>
  <si>
    <t>Rodrigues</t>
  </si>
  <si>
    <t>98 Howland Rd</t>
  </si>
  <si>
    <t>70 Waterford Street</t>
  </si>
  <si>
    <t>01833</t>
  </si>
  <si>
    <t>Kenneth</t>
  </si>
  <si>
    <t>Rocke</t>
  </si>
  <si>
    <t>Global Learning Charter Public (District)</t>
  </si>
  <si>
    <t>190 Ashley Boulevard</t>
  </si>
  <si>
    <t>02746</t>
  </si>
  <si>
    <t>6 School House Rd</t>
  </si>
  <si>
    <t>30 Providence Rd</t>
  </si>
  <si>
    <t>01519</t>
  </si>
  <si>
    <t>01033</t>
  </si>
  <si>
    <t>Greater Fall River Regional Vocational Technical</t>
  </si>
  <si>
    <t>251 Stonehaven Rd</t>
  </si>
  <si>
    <t>Greater Lawrence Regional Vocational Technical</t>
  </si>
  <si>
    <t>57 River Rd</t>
  </si>
  <si>
    <t>Greater Lowell Regional Vocational Technical</t>
  </si>
  <si>
    <t>Greater New Bedford Regional Vocational Technical</t>
  </si>
  <si>
    <t>Hollins</t>
  </si>
  <si>
    <t>01450</t>
  </si>
  <si>
    <t>Tuffy</t>
  </si>
  <si>
    <t>1831 STATE ROAD</t>
  </si>
  <si>
    <t>RICHMOND</t>
  </si>
  <si>
    <t>01254</t>
  </si>
  <si>
    <t>188 Broadway Street</t>
  </si>
  <si>
    <t>24 Ashfield Rd</t>
  </si>
  <si>
    <t>Caren</t>
  </si>
  <si>
    <t>Walker</t>
  </si>
  <si>
    <t>Health Careers Academy Charter (District)</t>
  </si>
  <si>
    <t>c/o 102 Cahners Hall</t>
  </si>
  <si>
    <t>Janet</t>
  </si>
  <si>
    <t>Begin</t>
  </si>
  <si>
    <t>Hill View Montessori Charter Public (District)</t>
  </si>
  <si>
    <t>Hilltown Cooperative Charter Public (District)</t>
  </si>
  <si>
    <t>01039</t>
  </si>
  <si>
    <t>02343</t>
  </si>
  <si>
    <t>Holyoke Community Charter (District)</t>
  </si>
  <si>
    <t>2200 Northampton St.</t>
  </si>
  <si>
    <t>Dlott</t>
  </si>
  <si>
    <t>Tyrell</t>
  </si>
  <si>
    <t>180 Harborview Road</t>
  </si>
  <si>
    <t>Aimee</t>
  </si>
  <si>
    <t>Voletti</t>
  </si>
  <si>
    <t>Innovation Academy Charter (District)</t>
  </si>
  <si>
    <t>72 Tyng Road</t>
  </si>
  <si>
    <t>KIPP Academy Lynn Charter (District)</t>
  </si>
  <si>
    <t>Rose</t>
  </si>
  <si>
    <t>Ellis</t>
  </si>
  <si>
    <t>Carrero</t>
  </si>
  <si>
    <t>Lawrence Family Development Charter (District)</t>
  </si>
  <si>
    <t>480 Pleasant Street</t>
  </si>
  <si>
    <t>Suite 102</t>
  </si>
  <si>
    <t>Marianne</t>
  </si>
  <si>
    <t>146 Maple Street</t>
  </si>
  <si>
    <t>1 Ballfield Road</t>
  </si>
  <si>
    <t>390 Lincoln Rd</t>
  </si>
  <si>
    <t>33 Shattuck St.</t>
  </si>
  <si>
    <t>01460</t>
  </si>
  <si>
    <t>127 Grassy Gutter Rd</t>
  </si>
  <si>
    <t>Scott</t>
  </si>
  <si>
    <t>Rida</t>
  </si>
  <si>
    <t>Eng</t>
  </si>
  <si>
    <t>Lowell Community Charter Public (District)</t>
  </si>
  <si>
    <t>Lowell Middlesex Academy Charter (District)</t>
  </si>
  <si>
    <t>Loxi</t>
  </si>
  <si>
    <t>Catherine</t>
  </si>
  <si>
    <t>01905</t>
  </si>
  <si>
    <t>Hassett</t>
  </si>
  <si>
    <t>01940</t>
  </si>
  <si>
    <t>MATCH Charter Public High (District)</t>
  </si>
  <si>
    <t>85 Prescott St.</t>
  </si>
  <si>
    <t>Sidney</t>
  </si>
  <si>
    <t>PO BOX 1407</t>
  </si>
  <si>
    <t>Hodges</t>
  </si>
  <si>
    <t>Dulac</t>
  </si>
  <si>
    <t>Helena</t>
  </si>
  <si>
    <t>Cullen-Hamzeh</t>
  </si>
  <si>
    <t>Marblehead Community Charter Public (District)</t>
  </si>
  <si>
    <t>135 Marion Rd</t>
  </si>
  <si>
    <t>Carlson</t>
  </si>
  <si>
    <t>Keenan</t>
  </si>
  <si>
    <t>Marstons Mills East HM Charter Public (District)</t>
  </si>
  <si>
    <t>Martha's Vineyard Charter (District)</t>
  </si>
  <si>
    <t>PO Box 1150</t>
  </si>
  <si>
    <t>4 Pine St</t>
  </si>
  <si>
    <t>Martin Luther King Jr. Charter School of Excellence (District)</t>
  </si>
  <si>
    <t>Kohn</t>
  </si>
  <si>
    <t>20 Endicott Rd</t>
  </si>
  <si>
    <t>01983</t>
  </si>
  <si>
    <t>459 Main St</t>
  </si>
  <si>
    <t>3rd Fl</t>
  </si>
  <si>
    <t>150 North Ave</t>
  </si>
  <si>
    <t>10 Ditson Pl</t>
  </si>
  <si>
    <t>Tremblay</t>
  </si>
  <si>
    <t>01757</t>
  </si>
  <si>
    <t>Hitchcock</t>
  </si>
  <si>
    <t>Gustafson</t>
  </si>
  <si>
    <t>Gormley</t>
  </si>
  <si>
    <t>Bouquillon</t>
  </si>
  <si>
    <t>Minuteman Regional Vocational Technical</t>
  </si>
  <si>
    <t>758 Marrett Rd</t>
  </si>
  <si>
    <t>02421</t>
  </si>
  <si>
    <t>Denault</t>
  </si>
  <si>
    <t>01057</t>
  </si>
  <si>
    <t>Montachusett Regional Vocational Technical</t>
  </si>
  <si>
    <t>1781 Cold Spring Rd</t>
  </si>
  <si>
    <t>McCleary</t>
  </si>
  <si>
    <t>Mystic Valley Regional Charter (District)</t>
  </si>
  <si>
    <t>45 Lebanon Street</t>
  </si>
  <si>
    <t>Lisi</t>
  </si>
  <si>
    <t>Roseli</t>
  </si>
  <si>
    <t>Nashoba Valley Regional Vocational Technical</t>
  </si>
  <si>
    <t>Neighborhood House Charter (District)</t>
  </si>
  <si>
    <t>Portia</t>
  </si>
  <si>
    <t>Bonner</t>
  </si>
  <si>
    <t>C/O Paul Rodrigues Administration Bldg.</t>
  </si>
  <si>
    <t>Tromblay</t>
  </si>
  <si>
    <t>New Leadership Charter (District)</t>
  </si>
  <si>
    <t>Don</t>
  </si>
  <si>
    <t>Leclerc</t>
  </si>
  <si>
    <t>McFarland</t>
  </si>
  <si>
    <t>Norfolk County Agricultural</t>
  </si>
  <si>
    <t>Rice</t>
  </si>
  <si>
    <t>Stephanie</t>
  </si>
  <si>
    <t>Harden</t>
  </si>
  <si>
    <t>North Central Charter Essential (District)</t>
  </si>
  <si>
    <t>01864</t>
  </si>
  <si>
    <t>North Shore Regional Vocational Technical</t>
  </si>
  <si>
    <t>30 Log Bridge Rd</t>
  </si>
  <si>
    <t>01949</t>
  </si>
  <si>
    <t>Apostolou</t>
  </si>
  <si>
    <t>Northampton-Smith Vocational Agricultural</t>
  </si>
  <si>
    <t>Gobron</t>
  </si>
  <si>
    <t>53 Parkerville Road</t>
  </si>
  <si>
    <t>01772</t>
  </si>
  <si>
    <t>Henry</t>
  </si>
  <si>
    <t>O'Donnell</t>
  </si>
  <si>
    <t>#2</t>
  </si>
  <si>
    <t>Fund CODE</t>
  </si>
  <si>
    <t>Recovery 1</t>
  </si>
  <si>
    <t>Recovery 2</t>
  </si>
  <si>
    <t>Recovery 3</t>
  </si>
  <si>
    <t>04940000</t>
  </si>
  <si>
    <t>Jed</t>
  </si>
  <si>
    <t>Jessica</t>
  </si>
  <si>
    <t>Waugh</t>
  </si>
  <si>
    <t>Brown</t>
  </si>
  <si>
    <t>Shetland Park</t>
  </si>
  <si>
    <t>Emile</t>
  </si>
  <si>
    <t>Chevrette</t>
  </si>
  <si>
    <t>Piazza</t>
  </si>
  <si>
    <t>Kelley</t>
  </si>
  <si>
    <t>Papagni</t>
  </si>
  <si>
    <t>Renzoni</t>
  </si>
  <si>
    <t>Brian</t>
  </si>
  <si>
    <t>Farr</t>
  </si>
  <si>
    <t>21 South Main Street</t>
  </si>
  <si>
    <t>Beach</t>
  </si>
  <si>
    <t>Gregory</t>
  </si>
  <si>
    <t>Ciardi</t>
  </si>
  <si>
    <t>Oakley</t>
  </si>
  <si>
    <t>Olsen</t>
  </si>
  <si>
    <t>610 Franklin Street</t>
  </si>
  <si>
    <t>Marsden</t>
  </si>
  <si>
    <t>P O Box 729</t>
  </si>
  <si>
    <t>Groton</t>
  </si>
  <si>
    <t>Sue</t>
  </si>
  <si>
    <t>Gee</t>
  </si>
  <si>
    <t>Gill-Montague</t>
  </si>
  <si>
    <t>06740000</t>
  </si>
  <si>
    <t>ADMINISTRATORS</t>
  </si>
  <si>
    <t>INSTRUCTIONAL/PROF. STAFF</t>
  </si>
  <si>
    <t>FRINGE BENEFITS</t>
  </si>
  <si>
    <t>CONTRACTUAL SERVICES</t>
  </si>
  <si>
    <t>SUPPLIES AND MATERIALS</t>
  </si>
  <si>
    <t>TRAVEL</t>
  </si>
  <si>
    <t>OTHER COSTS</t>
  </si>
  <si>
    <t>INDIRECT COSTS</t>
  </si>
  <si>
    <t>EQUIPMENT</t>
  </si>
  <si>
    <t>Total Funds Requested</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</si>
  <si>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</si>
  <si>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</si>
  <si>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</si>
  <si>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</si>
  <si>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</si>
  <si>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</si>
  <si>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</si>
  <si>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</si>
  <si>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</si>
  <si>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</si>
  <si>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</si>
  <si>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</si>
  <si>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</si>
  <si>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</si>
  <si>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</si>
  <si>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</si>
  <si>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</si>
  <si>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</si>
  <si>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</si>
  <si>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Robbat</t>
  </si>
  <si>
    <t>King Philip</t>
  </si>
  <si>
    <t>06900000</t>
  </si>
  <si>
    <t>Ritchie</t>
  </si>
  <si>
    <t>Lincoln-Sudbury</t>
  </si>
  <si>
    <t>Supervisor/Director</t>
  </si>
  <si>
    <t>Stipends</t>
  </si>
  <si>
    <t>SUPPORT STAFF</t>
  </si>
  <si>
    <t>Describe the types of services and programmatic components that will benefit from the identified fund use.</t>
  </si>
  <si>
    <t>Advertising</t>
  </si>
  <si>
    <t>Maintenance/Repairs</t>
  </si>
  <si>
    <t>Rental of Space</t>
  </si>
  <si>
    <t>Rental of Equipment</t>
  </si>
  <si>
    <t>Activity</t>
  </si>
  <si>
    <t>OTHER FRINGE BENEFITS</t>
  </si>
  <si>
    <t>06950000</t>
  </si>
  <si>
    <t>Upload the entire Budget Workbook to the Security Portal</t>
  </si>
  <si>
    <t>Contact Name</t>
  </si>
  <si>
    <t>Contact email</t>
  </si>
  <si>
    <t>04360000</t>
  </si>
  <si>
    <t>04920000</t>
  </si>
  <si>
    <t>04930000</t>
  </si>
  <si>
    <t>Manchester Essex Regional</t>
  </si>
  <si>
    <t>06980000</t>
  </si>
  <si>
    <t>Manchester</t>
  </si>
  <si>
    <t>01944</t>
  </si>
  <si>
    <t>Marthas Vineyard</t>
  </si>
  <si>
    <t>07000000</t>
  </si>
  <si>
    <t>Masconomet</t>
  </si>
  <si>
    <t>07050000</t>
  </si>
  <si>
    <t>Mendon-Upton</t>
  </si>
  <si>
    <t>07100000</t>
  </si>
  <si>
    <t>Mendon</t>
  </si>
  <si>
    <t>01756</t>
  </si>
  <si>
    <t>Mount Greylock</t>
  </si>
  <si>
    <t>07150000</t>
  </si>
  <si>
    <t>250 Stuart St</t>
  </si>
  <si>
    <t>100 Longwater Circle</t>
  </si>
  <si>
    <t>Eric</t>
  </si>
  <si>
    <t>Hieser</t>
  </si>
  <si>
    <t>37 Park Street Street</t>
  </si>
  <si>
    <t>Katz</t>
  </si>
  <si>
    <t>01109</t>
  </si>
  <si>
    <t>Beth</t>
  </si>
  <si>
    <t>Polito</t>
  </si>
  <si>
    <t>02664</t>
  </si>
  <si>
    <t>2700 Regional Road</t>
  </si>
  <si>
    <t>North Dighton</t>
  </si>
  <si>
    <t>02764</t>
  </si>
  <si>
    <t>18 King Street</t>
  </si>
  <si>
    <t>02056</t>
  </si>
  <si>
    <t>Gholamreza</t>
  </si>
  <si>
    <t>Namin</t>
  </si>
  <si>
    <t>Ralph</t>
  </si>
  <si>
    <t>Hicks</t>
  </si>
  <si>
    <t>Sandra</t>
  </si>
  <si>
    <t>Halloran</t>
  </si>
  <si>
    <t>Pandiscio</t>
  </si>
  <si>
    <t>Jacobs</t>
  </si>
  <si>
    <t>Shea</t>
  </si>
  <si>
    <t>250 Pawtucket Blvd</t>
  </si>
  <si>
    <t>Culkeen</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</si>
  <si>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</si>
  <si>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</si>
  <si>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</si>
  <si>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</si>
  <si>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</si>
  <si>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</si>
  <si>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</si>
  <si>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</si>
  <si>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</si>
  <si>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</si>
  <si>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</si>
  <si>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</si>
  <si>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</si>
  <si>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</si>
  <si>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</si>
  <si>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</si>
  <si>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Hudson</t>
  </si>
  <si>
    <t>01410000</t>
  </si>
  <si>
    <t>155 Apsley Street</t>
  </si>
  <si>
    <t>01749</t>
  </si>
  <si>
    <t>Gerald</t>
  </si>
  <si>
    <t>Fournier</t>
  </si>
  <si>
    <t>Hull</t>
  </si>
  <si>
    <t>01420000</t>
  </si>
  <si>
    <t>02045</t>
  </si>
  <si>
    <t>Korb</t>
  </si>
  <si>
    <t>Ipswich</t>
  </si>
  <si>
    <t>01440000</t>
  </si>
  <si>
    <t>1 Lord Square</t>
  </si>
  <si>
    <t>01938</t>
  </si>
  <si>
    <t>04750000</t>
  </si>
  <si>
    <t>04990000</t>
  </si>
  <si>
    <t xml:space="preserve">Yesilyurt </t>
  </si>
  <si>
    <t>Activities funded under this priority will be used to improve implementation of high-quality assessments and data systems to determine eligibility, track progress and foster continuous improvement for students with disabilities.  Districts should consider uses of funds under this priority that create lasting results without creating unsustainable recurring costs.
Key long-term goals under this priority include:
• Improved capacity of school and district personnel to conduct high quality assessments that inform eligibility determination and the IEP process;
• Improved district ability to maintain fully compliant special education programs;
• Develop regional models for assessment and instruction;
• Develop and expand the capacity to collect and use data to improve teaching and learning; and
• Improved data collection systems to ensure valid and reliable data.</t>
  </si>
  <si>
    <t>For each initiative proposed, answer all of the following questions.</t>
  </si>
  <si>
    <t>Supporting Schools, Districts, and Students</t>
  </si>
  <si>
    <t xml:space="preserve">Activities funded under this priority will be designed to make improvements in educator effectiveness and in the equitable distribution of qualified teachers, para-educators, administrators, and other personnel working with students with disabilities and their families.   Districts should consider uses of funds under this priority that create lasting results without creating unsustainable recurring costs.
Key long-term goals under this priority include:
• Increased number of fully licensed special educators;
• Increased number of highly qualified special educators;
• Increased numbers of special educators working in high need schools and districts;
• Develop and expand partnerships with institutions of higher education and/or other organizations to design and implement licensure and/or other preparation programs for special educators;
• Increased retention rates of special educators who remain in the field; and
• Improved capacity of general educators working with students with disabilities. </t>
  </si>
  <si>
    <t xml:space="preserve">Under this priority, districts may consider using funds to advance ARRA’s short-term economic goals by investing quickly to save jobs and improve student achievement.  
</t>
  </si>
  <si>
    <t>Recovery Activity I - Save Jobs and Improve Student Achievement</t>
  </si>
  <si>
    <t>Educator Quality and Effectiveness</t>
  </si>
  <si>
    <r>
      <t xml:space="preserve">ARRA Purpose:  </t>
    </r>
    <r>
      <rPr>
        <sz val="9"/>
        <rFont val="Arial"/>
        <family val="2"/>
      </rPr>
      <t xml:space="preserve">The overall purposes of the ARRA federal grant programs are to fund activities that will advance ARRA’s short-term economic goals by investing quickly to save and create jobs, and to fund activities that support ARRA’s long-term economic goals by investing wisely, funding activities designed to strengthen education, drive reforms, and improve results for students.  
</t>
    </r>
    <r>
      <rPr>
        <b/>
        <sz val="9"/>
        <rFont val="Arial"/>
        <family val="2"/>
      </rPr>
      <t>ARRA - IDEA Purpose:</t>
    </r>
    <r>
      <rPr>
        <sz val="9"/>
        <rFont val="Arial"/>
        <family val="2"/>
      </rPr>
      <t xml:space="preserve">
Activities funded through the ARRA - IDEA grant must be designed to help to ensure that students with disabilities have access to a free and appropriate education (FAPE) to meet each student’s unique needs and to prepare each student for further education, employment, and independent living.  
</t>
    </r>
  </si>
  <si>
    <t>Districts are encouraged to use their ARRA - IDEA funds on strategic investments that will help further progress and that will provide ongoing benefits and/or cost savings beyond the expiration of the ARRA funding.  As a guide, it is suggested that districts use no more than 50% of the funds for recovery activities. SEE 50% AMOUNT TO THE RIGHT                     →</t>
  </si>
  <si>
    <r>
      <t xml:space="preserve">ARRA Purpose:  </t>
    </r>
    <r>
      <rPr>
        <sz val="9"/>
        <rFont val="Arial"/>
        <family val="2"/>
      </rPr>
      <t xml:space="preserve">The overall purposes of the ARRA federal grant programs are to fund activities that will advance ARRA’s short-term economic goals by investing quickly to save and create jobs, and to fund activities that support ARRA’s long-term economic goals by investing wisely, funding activities designed to strengthen education, drive reforms, and improve results for students.  
</t>
    </r>
    <r>
      <rPr>
        <b/>
        <sz val="9"/>
        <rFont val="Arial"/>
        <family val="2"/>
      </rPr>
      <t>ARRA - IDEA Purpose:</t>
    </r>
    <r>
      <rPr>
        <sz val="9"/>
        <rFont val="Arial"/>
        <family val="2"/>
      </rPr>
      <t xml:space="preserve">
Activities funded through the ARRA - IDEA grant must be designed to help to ensure that students with disabilities have access to a free and appropriate education (FAPE) to meet each student’s unique needs and to prepare each student for further education, employment, and independent living.  </t>
    </r>
  </si>
  <si>
    <t>American Recovery and Reinvestment Act - IDEA</t>
  </si>
  <si>
    <t>Activities funded under this priority will be used to increase the capacity of schools and districts to prepare greater numbers of students with disabilities for work and college success.  In order for students with disabilities to achieve positive post school outcomes schools need to help students and their families engage in meaningful transition planning activities and to prepare students for successful employment, education and community membership. Districts should consider uses of funds under this priority that create lasting results without creating unsustainable recurring costs.
Key long-term goals under this priority include:
• Increased capacity of schools and districts to effectively coordinate family, school and community resources to help students with disabilities meet transition goals;
• Improved opportunities for students with disabilities to participate in meaningful career guidance and exploration activities;
• Develop regional partnerships with agencies, institutions of higher education and local employers to provide meaningful transition related experiences for students with disabilities;
• Implement with fidelity the state and federal transition related laws and regulations; and
• Increased number of students with disabilities who are college-and-career ready upon graduation.</t>
  </si>
  <si>
    <t>FY11</t>
  </si>
  <si>
    <t>Activities funded under this priority will be used to strengthen existing systems and to drive reforms that result in improved programs and results for student with disabilities and their families. All reform initiatives should be considered as a component of a standards-based reform strategy. Districts should consider uses of funds under this priority that create lasting results without creating unsustainable recurring costs.
Key long-term goals under this priority include:
• Increased numbers of schools and districts that have demonstrated substantial gains in achievement for students with disabilities;
• Increased number of schools and districts that have demonstrated substantial gains in closing the achievement gap between general and special education students;
• Develop and expand the capacity of schools and districts to serve students with disabilities in the least restrictive environment; 
• Improved district ability to maintain fully compliant special education programs;
• Increased family involvement in their child’s education and in the life of the school; and 
• Increased partnerships with other districts to provide services to students with disabilities.</t>
  </si>
  <si>
    <r>
      <t xml:space="preserve">ARRA Purpose:  </t>
    </r>
    <r>
      <rPr>
        <sz val="9"/>
        <rFont val="Arial"/>
        <family val="2"/>
      </rPr>
      <t xml:space="preserve">The overall purposes of the ARRA federal grant programs are to fund activities that will advance ARRA’s short-term economic goals by investing quickly to save and create jobs, and to fund activities that support ARRA’s long-term economic goals by investing wisely, funding activities designed to strengthen education, drive reforms, and improve results for students.  
</t>
    </r>
    <r>
      <rPr>
        <b/>
        <sz val="9"/>
        <rFont val="Arial"/>
        <family val="2"/>
      </rPr>
      <t>ARRA-IDEA Purpose:</t>
    </r>
    <r>
      <rPr>
        <sz val="9"/>
        <rFont val="Arial"/>
        <family val="2"/>
      </rPr>
      <t xml:space="preserve">
Activities funded through the ARRA – IDEA grant must be designed to help to ensure that students with disabilities have access to a free and appropriate education (FAPE) to meet each student’s unique needs and to prepare each student for further education, employment, and independent living.  </t>
    </r>
  </si>
  <si>
    <t>a) If this is a new FY11 activity, identify and describe the proposed activity.  If the activity is a continuation from FY10 to FY11, provide a brief description of the activity.</t>
  </si>
  <si>
    <t>01450000</t>
  </si>
  <si>
    <t>01460000</t>
  </si>
  <si>
    <t>01480000</t>
  </si>
  <si>
    <t>Wilfredo</t>
  </si>
  <si>
    <t>Laboy</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</si>
  <si>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</si>
  <si>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</si>
  <si>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</si>
  <si>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</si>
  <si>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</si>
  <si>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</si>
  <si>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</si>
  <si>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</si>
  <si>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</si>
  <si>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</si>
  <si>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</si>
  <si>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</si>
  <si>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</si>
  <si>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</si>
  <si>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</si>
  <si>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</si>
  <si>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</si>
  <si>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</si>
  <si>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</si>
  <si>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</si>
  <si>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</si>
  <si>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</si>
  <si>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Grace Willis</t>
  </si>
  <si>
    <t>02420</t>
  </si>
  <si>
    <t>Brandmeyer</t>
  </si>
  <si>
    <t>Lincoln</t>
  </si>
  <si>
    <t>01570000</t>
  </si>
  <si>
    <t>01773</t>
  </si>
  <si>
    <t>Paul</t>
  </si>
  <si>
    <t>Livingston</t>
  </si>
  <si>
    <t>Littleton</t>
  </si>
  <si>
    <t>01580000</t>
  </si>
  <si>
    <t>PO Box 1486</t>
  </si>
  <si>
    <t>Longmeadow</t>
  </si>
  <si>
    <t>01590000</t>
  </si>
  <si>
    <t>01106</t>
  </si>
  <si>
    <t>Lowell</t>
  </si>
  <si>
    <t>01600000</t>
  </si>
  <si>
    <t>155 Merrimack Street</t>
  </si>
  <si>
    <t>01852</t>
  </si>
  <si>
    <t>Ludlow</t>
  </si>
  <si>
    <t>01610000</t>
  </si>
  <si>
    <t>63 Chestnut Street</t>
  </si>
  <si>
    <t>01056</t>
  </si>
  <si>
    <t>Calmes</t>
  </si>
  <si>
    <t>Lunenburg</t>
  </si>
  <si>
    <t>01620000</t>
  </si>
  <si>
    <t>1033 Mass Avenue</t>
  </si>
  <si>
    <t>01462</t>
  </si>
  <si>
    <t>Lynn</t>
  </si>
  <si>
    <t>01630000</t>
  </si>
  <si>
    <t>90 Commercial Street</t>
  </si>
  <si>
    <t>Lynnfield</t>
  </si>
  <si>
    <t>01640000</t>
  </si>
  <si>
    <t>55 Summer Street</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</si>
  <si>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</si>
  <si>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</si>
  <si>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</si>
  <si>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</si>
  <si>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</si>
  <si>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</si>
  <si>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</si>
  <si>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</si>
  <si>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</si>
  <si>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</si>
  <si>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</si>
  <si>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</si>
  <si>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</si>
  <si>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</si>
  <si>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</si>
  <si>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</si>
  <si>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</si>
  <si>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</si>
  <si>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</si>
  <si>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</si>
  <si>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</si>
  <si>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</si>
  <si>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BUDGET PAGES</t>
  </si>
  <si>
    <t>MASSACHUSETTS DEPARTMENT OF ELEMENTARY &amp; SECONDARY EDUCATION</t>
  </si>
  <si>
    <t>37 Alderman Street</t>
  </si>
  <si>
    <t>01108</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</si>
</sst>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00000"/>
    <numFmt numFmtId="167" formatCode="_(* #,##0.0_);_(* \(#,##0.0\);_(* &quot;-&quot;??_);_(@_)"/>
    <numFmt numFmtId="168" formatCode="_(* #,##0_);_(* \(#,##0\);_(* &quot;-&quot;??_);_(@_)"/>
    <numFmt numFmtId="169" formatCode="0.00_)"/>
    <numFmt numFmtId="170" formatCode="0_)"/>
    <numFmt numFmtId="171" formatCode="0.0%"/>
    <numFmt numFmtId="172" formatCode="#,##0.0_);\(#,##0.0\)"/>
    <numFmt numFmtId="173" formatCode="0.0_)"/>
    <numFmt numFmtId="174" formatCode="0.0"/>
    <numFmt numFmtId="175" formatCode="#,##0.0"/>
    <numFmt numFmtId="176" formatCode="&quot;$&quot;#,##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quot;$&quot;#,##0.00;\(&quot;$&quot;#,##0.00\)"/>
    <numFmt numFmtId="183" formatCode="#,##0;[Red]#,##0"/>
    <numFmt numFmtId="184" formatCode="mmmm\ d\,\ yyyy"/>
    <numFmt numFmtId="185" formatCode="_(&quot;$&quot;* #,##0.0_);_(&quot;$&quot;* \(#,##0.0\);_(&quot;$&quot;* &quot;-&quot;??_);_(@_)"/>
    <numFmt numFmtId="186" formatCode="_(&quot;$&quot;* #,##0_);_(&quot;$&quot;* \(#,##0\);_(&quot;$&quot;* &quot;-&quot;??_);_(@_)"/>
    <numFmt numFmtId="187" formatCode="mm/dd/yy"/>
    <numFmt numFmtId="188" formatCode="&quot;$&quot;#,##0.0"/>
    <numFmt numFmtId="189" formatCode="&quot;$&quot;#,##0.000"/>
    <numFmt numFmtId="190" formatCode="0.000%"/>
    <numFmt numFmtId="191" formatCode="_(&quot;$&quot;* #,##0.000_);_(&quot;$&quot;* \(#,##0.000\);_(&quot;$&quot;* &quot;-&quot;??_);_(@_)"/>
    <numFmt numFmtId="192" formatCode="0.000"/>
    <numFmt numFmtId="193" formatCode="0.0000"/>
    <numFmt numFmtId="194" formatCode="&quot;$&quot;#,##0.0000"/>
    <numFmt numFmtId="195" formatCode="&quot;$&quot;#,##0.00000"/>
    <numFmt numFmtId="196" formatCode="&quot;$&quot;#,##0.000000"/>
    <numFmt numFmtId="197" formatCode="#,##0.00000"/>
    <numFmt numFmtId="198" formatCode="#,##0.000000"/>
    <numFmt numFmtId="199" formatCode="#,##0.0000000"/>
    <numFmt numFmtId="200" formatCode="###\-###\-#\-####\-\F"/>
    <numFmt numFmtId="201" formatCode="\30\5\-0###\-\5\-####\-\F"/>
    <numFmt numFmtId="202" formatCode="_(###\)###\-####"/>
    <numFmt numFmtId="203" formatCode="\(###\)###\-####"/>
    <numFmt numFmtId="204" formatCode="\30\5\-###\-\5\-####\-\F"/>
    <numFmt numFmtId="205" formatCode="[$€-2]\ #,##0.00_);[Red]\([$€-2]\ #,##0.00\)"/>
    <numFmt numFmtId="206" formatCode="&quot;$&quot;#,##0;[Red]&quot;$&quot;#,##0"/>
    <numFmt numFmtId="207" formatCode="m/d/yy"/>
    <numFmt numFmtId="208" formatCode="[$-409]dddd\,\ mmmm\ dd\,\ yyyy"/>
    <numFmt numFmtId="209" formatCode="_(&quot;$&quot;* #,##0.0_);_(&quot;$&quot;* \(#,##0.0\);_(&quot;$&quot;* &quot;-&quot;?_);_(@_)"/>
    <numFmt numFmtId="210" formatCode="mmm\-yyyy"/>
    <numFmt numFmtId="211" formatCode="mmmm\-yy"/>
    <numFmt numFmtId="212" formatCode="dddd\,\ mmmm\ dd\,\ yyyy"/>
    <numFmt numFmtId="213" formatCode="[$-409]m/d/yy\ h:mm\ AM/PM;@"/>
    <numFmt numFmtId="214" formatCode="0.E+00"/>
  </numFmts>
  <fonts count="64">
    <font>
      <sz val="10"/>
      <name val="Arial"/>
      <family val="0"/>
    </font>
    <font>
      <b/>
      <sz val="10"/>
      <name val="Arial"/>
      <family val="2"/>
    </font>
    <font>
      <sz val="8"/>
      <name val="Tahoma"/>
      <family val="2"/>
    </font>
    <font>
      <b/>
      <sz val="12"/>
      <name val="Arial"/>
      <family val="2"/>
    </font>
    <font>
      <b/>
      <sz val="10"/>
      <color indexed="18"/>
      <name val="Arial"/>
      <family val="2"/>
    </font>
    <font>
      <u val="single"/>
      <sz val="10"/>
      <name val="Arial"/>
      <family val="2"/>
    </font>
    <font>
      <sz val="10"/>
      <color indexed="18"/>
      <name val="Arial"/>
      <family val="2"/>
    </font>
    <font>
      <b/>
      <sz val="14"/>
      <color indexed="18"/>
      <name val="Arial"/>
      <family val="2"/>
    </font>
    <font>
      <sz val="14"/>
      <color indexed="18"/>
      <name val="Arial"/>
      <family val="2"/>
    </font>
    <font>
      <sz val="8"/>
      <name val="Arial"/>
      <family val="2"/>
    </font>
    <font>
      <u val="single"/>
      <sz val="10"/>
      <color indexed="36"/>
      <name val="Arial"/>
      <family val="0"/>
    </font>
    <font>
      <u val="single"/>
      <sz val="10"/>
      <color indexed="12"/>
      <name val="Arial"/>
      <family val="0"/>
    </font>
    <font>
      <b/>
      <sz val="14"/>
      <name val="Arial"/>
      <family val="2"/>
    </font>
    <font>
      <b/>
      <u val="single"/>
      <sz val="10"/>
      <name val="Arial"/>
      <family val="2"/>
    </font>
    <font>
      <sz val="11"/>
      <name val="Arial"/>
      <family val="2"/>
    </font>
    <font>
      <b/>
      <sz val="10"/>
      <name val="Times New Roman"/>
      <family val="1"/>
    </font>
    <font>
      <sz val="10"/>
      <name val="Times New Roman"/>
      <family val="1"/>
    </font>
    <font>
      <b/>
      <sz val="9"/>
      <name val="Times New Roman"/>
      <family val="1"/>
    </font>
    <font>
      <sz val="9"/>
      <name val="Times New Roman"/>
      <family val="1"/>
    </font>
    <font>
      <i/>
      <sz val="9"/>
      <name val="Times New Roman"/>
      <family val="1"/>
    </font>
    <font>
      <b/>
      <u val="single"/>
      <sz val="12"/>
      <name val="Arial"/>
      <family val="2"/>
    </font>
    <font>
      <b/>
      <sz val="9"/>
      <name val="Arial"/>
      <family val="2"/>
    </font>
    <font>
      <sz val="10"/>
      <color indexed="48"/>
      <name val="Arial"/>
      <family val="2"/>
    </font>
    <font>
      <b/>
      <sz val="10"/>
      <color indexed="12"/>
      <name val="Arial"/>
      <family val="2"/>
    </font>
    <font>
      <b/>
      <sz val="10"/>
      <color indexed="10"/>
      <name val="Arial"/>
      <family val="2"/>
    </font>
    <font>
      <sz val="10"/>
      <name val="Tahoma"/>
      <family val="2"/>
    </font>
    <font>
      <sz val="12"/>
      <name val="Arial"/>
      <family val="2"/>
    </font>
    <font>
      <b/>
      <sz val="8"/>
      <name val="Arial"/>
      <family val="2"/>
    </font>
    <font>
      <b/>
      <sz val="10"/>
      <color indexed="8"/>
      <name val="Arial"/>
      <family val="2"/>
    </font>
    <font>
      <b/>
      <sz val="6"/>
      <name val="Arial"/>
      <family val="2"/>
    </font>
    <font>
      <sz val="10"/>
      <color indexed="10"/>
      <name val="Arial"/>
      <family val="0"/>
    </font>
    <font>
      <sz val="18"/>
      <name val="Arial"/>
      <family val="2"/>
    </font>
    <font>
      <b/>
      <i/>
      <sz val="10"/>
      <name val="Arial"/>
      <family val="2"/>
    </font>
    <font>
      <sz val="8"/>
      <color indexed="12"/>
      <name val="Arial"/>
      <family val="2"/>
    </font>
    <font>
      <sz val="10"/>
      <color indexed="12"/>
      <name val="Arial"/>
      <family val="2"/>
    </font>
    <font>
      <b/>
      <sz val="9"/>
      <color indexed="12"/>
      <name val="Arial"/>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Arial"/>
      <family val="2"/>
    </font>
    <font>
      <b/>
      <sz val="6"/>
      <name val="Times New Roman"/>
      <family val="1"/>
    </font>
    <font>
      <b/>
      <sz val="11"/>
      <name val="Times New Roman"/>
      <family val="1"/>
    </font>
    <font>
      <sz val="11"/>
      <name val="Times New Roman"/>
      <family val="1"/>
    </font>
    <font>
      <b/>
      <sz val="9"/>
      <color indexed="48"/>
      <name val="Times New Roman"/>
      <family val="1"/>
    </font>
    <font>
      <b/>
      <u val="single"/>
      <sz val="9"/>
      <name val="Arial"/>
      <family val="2"/>
    </font>
    <font>
      <b/>
      <sz val="7"/>
      <color indexed="12"/>
      <name val="Arial"/>
      <family val="2"/>
    </font>
    <font>
      <sz val="8"/>
      <name val="Segoe UI"/>
      <family val="2"/>
    </font>
    <font>
      <sz val="10"/>
      <color indexed="9"/>
      <name val="Arial"/>
      <family val="0"/>
    </font>
    <font>
      <sz val="10"/>
      <color indexed="8"/>
      <name val="Arial"/>
      <family val="0"/>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style="double"/>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
      <left style="double"/>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double"/>
      <bottom>
        <color indexed="63"/>
      </bottom>
    </border>
    <border>
      <left style="thin">
        <color indexed="55"/>
      </left>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style="thin"/>
    </border>
    <border>
      <left>
        <color indexed="63"/>
      </left>
      <right style="double"/>
      <top style="double"/>
      <bottom style="double"/>
    </border>
    <border>
      <left style="double"/>
      <right>
        <color indexed="63"/>
      </right>
      <top style="thin"/>
      <bottom>
        <color indexed="63"/>
      </bottom>
    </border>
    <border>
      <left style="double"/>
      <right>
        <color indexed="63"/>
      </right>
      <top style="double"/>
      <bottom style="thin"/>
    </border>
    <border>
      <left>
        <color indexed="63"/>
      </left>
      <right style="thin"/>
      <top style="double"/>
      <bottom style="thin"/>
    </border>
    <border>
      <left>
        <color indexed="63"/>
      </left>
      <right style="double"/>
      <top style="thin"/>
      <bottom style="thin"/>
    </border>
    <border>
      <left style="thin"/>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style="double"/>
      <right>
        <color indexed="63"/>
      </right>
      <top style="thin"/>
      <bottom style="double"/>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2"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2" borderId="1" applyNumberFormat="0" applyAlignment="0" applyProtection="0"/>
    <xf numFmtId="0" fontId="41"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16" borderId="0" applyNumberFormat="0" applyBorder="0" applyAlignment="0" applyProtection="0"/>
    <xf numFmtId="0" fontId="44" fillId="0" borderId="3"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 borderId="1" applyNumberFormat="0" applyAlignment="0" applyProtection="0"/>
    <xf numFmtId="0" fontId="48" fillId="0" borderId="5" applyNumberFormat="0" applyFill="0" applyAlignment="0" applyProtection="0"/>
    <xf numFmtId="0" fontId="49" fillId="7" borderId="0" applyNumberFormat="0" applyBorder="0" applyAlignment="0" applyProtection="0"/>
    <xf numFmtId="0" fontId="0" fillId="4" borderId="6" applyNumberFormat="0" applyFont="0" applyAlignment="0" applyProtection="0"/>
    <xf numFmtId="0" fontId="50" fillId="2" borderId="7"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cellStyleXfs>
  <cellXfs count="349">
    <xf numFmtId="0" fontId="0" fillId="0" borderId="0" xfId="0" applyAlignment="1">
      <alignment/>
    </xf>
    <xf numFmtId="49" fontId="0" fillId="0" borderId="0" xfId="0" applyNumberFormat="1" applyAlignment="1">
      <alignment/>
    </xf>
    <xf numFmtId="165" fontId="0" fillId="0" borderId="9" xfId="0" applyNumberFormat="1" applyFont="1" applyBorder="1" applyAlignment="1" applyProtection="1">
      <alignment/>
      <protection hidden="1"/>
    </xf>
    <xf numFmtId="0" fontId="5" fillId="0" borderId="10" xfId="0" applyFont="1" applyBorder="1" applyAlignment="1" applyProtection="1">
      <alignment horizontal="center"/>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9" xfId="0" applyBorder="1" applyAlignment="1" applyProtection="1">
      <alignment/>
      <protection hidden="1"/>
    </xf>
    <xf numFmtId="0" fontId="3" fillId="0" borderId="11" xfId="0" applyFont="1" applyBorder="1" applyAlignment="1" applyProtection="1">
      <alignment/>
      <protection hidden="1"/>
    </xf>
    <xf numFmtId="0" fontId="20" fillId="0" borderId="0" xfId="0" applyFont="1" applyBorder="1" applyAlignment="1" applyProtection="1">
      <alignment horizontal="left"/>
      <protection hidden="1"/>
    </xf>
    <xf numFmtId="0" fontId="20" fillId="0" borderId="12" xfId="0" applyFont="1" applyBorder="1" applyAlignment="1" applyProtection="1">
      <alignment horizontal="left"/>
      <protection hidden="1"/>
    </xf>
    <xf numFmtId="0" fontId="1" fillId="0" borderId="13" xfId="0" applyFont="1" applyBorder="1" applyAlignment="1" applyProtection="1">
      <alignment horizontal="left"/>
      <protection hidden="1"/>
    </xf>
    <xf numFmtId="0" fontId="0" fillId="0" borderId="14" xfId="0" applyBorder="1" applyAlignment="1" applyProtection="1">
      <alignment/>
      <protection hidden="1"/>
    </xf>
    <xf numFmtId="0" fontId="4" fillId="0" borderId="14" xfId="0" applyFont="1" applyBorder="1" applyAlignment="1" applyProtection="1">
      <alignment/>
      <protection hidden="1"/>
    </xf>
    <xf numFmtId="0" fontId="0" fillId="0" borderId="9" xfId="0" applyFon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49" fontId="12" fillId="0" borderId="13"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15" xfId="0" applyFont="1" applyBorder="1" applyAlignment="1" applyProtection="1">
      <alignment/>
      <protection hidden="1"/>
    </xf>
    <xf numFmtId="0" fontId="1" fillId="0" borderId="0" xfId="0" applyFont="1" applyBorder="1" applyAlignment="1" applyProtection="1">
      <alignment/>
      <protection hidden="1"/>
    </xf>
    <xf numFmtId="0" fontId="0" fillId="0" borderId="16" xfId="0" applyBorder="1" applyAlignment="1" applyProtection="1">
      <alignment/>
      <protection hidden="1"/>
    </xf>
    <xf numFmtId="0" fontId="0" fillId="0" borderId="10" xfId="0" applyBorder="1" applyAlignment="1" applyProtection="1">
      <alignment/>
      <protection hidden="1"/>
    </xf>
    <xf numFmtId="0" fontId="0" fillId="0" borderId="17" xfId="0" applyBorder="1"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1" fillId="0" borderId="18" xfId="0" applyFont="1" applyBorder="1" applyAlignment="1" applyProtection="1">
      <alignment/>
      <protection hidden="1"/>
    </xf>
    <xf numFmtId="0" fontId="0" fillId="0" borderId="14" xfId="0" applyFont="1" applyBorder="1" applyAlignment="1" applyProtection="1">
      <alignment/>
      <protection hidden="1"/>
    </xf>
    <xf numFmtId="0" fontId="5" fillId="0" borderId="0" xfId="0" applyFont="1" applyBorder="1" applyAlignment="1" applyProtection="1">
      <alignment horizontal="left"/>
      <protection hidden="1"/>
    </xf>
    <xf numFmtId="0" fontId="0" fillId="0" borderId="12" xfId="0" applyBorder="1" applyAlignment="1" applyProtection="1">
      <alignment/>
      <protection hidden="1"/>
    </xf>
    <xf numFmtId="0" fontId="0" fillId="0" borderId="0" xfId="0" applyFont="1" applyBorder="1" applyAlignment="1" applyProtection="1">
      <alignment/>
      <protection hidden="1"/>
    </xf>
    <xf numFmtId="0" fontId="4" fillId="0" borderId="15" xfId="0" applyFont="1" applyBorder="1" applyAlignment="1" applyProtection="1">
      <alignment/>
      <protection hidden="1"/>
    </xf>
    <xf numFmtId="0" fontId="0" fillId="0" borderId="12" xfId="0" applyFont="1" applyBorder="1" applyAlignment="1" applyProtection="1">
      <alignment/>
      <protection hidden="1"/>
    </xf>
    <xf numFmtId="0" fontId="4" fillId="0" borderId="9" xfId="0" applyFont="1" applyBorder="1" applyAlignment="1" applyProtection="1">
      <alignment/>
      <protection hidden="1"/>
    </xf>
    <xf numFmtId="0" fontId="0" fillId="0" borderId="16" xfId="0" applyFont="1" applyBorder="1" applyAlignment="1" applyProtection="1">
      <alignment/>
      <protection hidden="1"/>
    </xf>
    <xf numFmtId="0" fontId="4" fillId="0" borderId="19" xfId="0" applyFont="1" applyBorder="1" applyAlignment="1" applyProtection="1">
      <alignment/>
      <protection hidden="1"/>
    </xf>
    <xf numFmtId="0" fontId="6" fillId="0" borderId="9" xfId="0" applyFont="1" applyBorder="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1" fillId="0" borderId="20" xfId="0" applyFont="1" applyBorder="1" applyAlignment="1" applyProtection="1">
      <alignment horizontal="left"/>
      <protection hidden="1"/>
    </xf>
    <xf numFmtId="0" fontId="1" fillId="0" borderId="13" xfId="0" applyFont="1" applyBorder="1" applyAlignment="1" applyProtection="1">
      <alignment horizontal="left" vertical="top"/>
      <protection hidden="1"/>
    </xf>
    <xf numFmtId="14" fontId="0" fillId="0" borderId="0" xfId="0" applyNumberFormat="1" applyFont="1" applyBorder="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horizontal="center" wrapText="1"/>
      <protection hidden="1"/>
    </xf>
    <xf numFmtId="0" fontId="1" fillId="0" borderId="21" xfId="0" applyFont="1" applyBorder="1" applyAlignment="1" applyProtection="1">
      <alignment/>
      <protection hidden="1"/>
    </xf>
    <xf numFmtId="0" fontId="1" fillId="0" borderId="22" xfId="0" applyFont="1" applyBorder="1" applyAlignment="1" applyProtection="1">
      <alignment/>
      <protection hidden="1"/>
    </xf>
    <xf numFmtId="0" fontId="0" fillId="0" borderId="23" xfId="0" applyBorder="1" applyAlignment="1" applyProtection="1">
      <alignment/>
      <protection hidden="1"/>
    </xf>
    <xf numFmtId="0" fontId="5" fillId="0" borderId="0" xfId="0" applyFont="1" applyBorder="1" applyAlignment="1" applyProtection="1">
      <alignment horizontal="center"/>
      <protection hidden="1"/>
    </xf>
    <xf numFmtId="0" fontId="1" fillId="0" borderId="19" xfId="0" applyFont="1" applyBorder="1" applyAlignment="1" applyProtection="1">
      <alignment/>
      <protection hidden="1"/>
    </xf>
    <xf numFmtId="0" fontId="1" fillId="0" borderId="24" xfId="0" applyFont="1" applyBorder="1" applyAlignment="1" applyProtection="1">
      <alignment/>
      <protection hidden="1"/>
    </xf>
    <xf numFmtId="0" fontId="22" fillId="0" borderId="0" xfId="0" applyFont="1" applyAlignment="1" applyProtection="1">
      <alignment/>
      <protection hidden="1"/>
    </xf>
    <xf numFmtId="0" fontId="0" fillId="0" borderId="15" xfId="0" applyBorder="1" applyAlignment="1" applyProtection="1">
      <alignment/>
      <protection hidden="1"/>
    </xf>
    <xf numFmtId="0" fontId="0" fillId="0" borderId="0" xfId="0" applyBorder="1" applyAlignment="1" applyProtection="1">
      <alignment/>
      <protection hidden="1"/>
    </xf>
    <xf numFmtId="0" fontId="0" fillId="0" borderId="19" xfId="0" applyBorder="1" applyAlignment="1" applyProtection="1">
      <alignment/>
      <protection hidden="1"/>
    </xf>
    <xf numFmtId="0" fontId="0" fillId="0" borderId="16" xfId="0" applyBorder="1" applyAlignment="1" applyProtection="1">
      <alignment/>
      <protection hidden="1"/>
    </xf>
    <xf numFmtId="0" fontId="16" fillId="0" borderId="0" xfId="0" applyFont="1" applyAlignment="1" applyProtection="1">
      <alignment/>
      <protection hidden="1"/>
    </xf>
    <xf numFmtId="0" fontId="9" fillId="0" borderId="0" xfId="0" applyFont="1" applyAlignment="1" applyProtection="1">
      <alignment/>
      <protection hidden="1"/>
    </xf>
    <xf numFmtId="0" fontId="9" fillId="0" borderId="0" xfId="0" applyFont="1" applyAlignment="1" applyProtection="1">
      <alignment/>
      <protection hidden="1"/>
    </xf>
    <xf numFmtId="0" fontId="9" fillId="0" borderId="0" xfId="0" applyFont="1" applyAlignment="1" applyProtection="1">
      <alignment vertical="top"/>
      <protection hidden="1"/>
    </xf>
    <xf numFmtId="0" fontId="9" fillId="0" borderId="0" xfId="0" applyFont="1" applyBorder="1" applyAlignment="1" applyProtection="1">
      <alignment wrapText="1"/>
      <protection hidden="1"/>
    </xf>
    <xf numFmtId="0" fontId="9" fillId="0" borderId="0" xfId="0" applyFont="1" applyBorder="1" applyAlignment="1" applyProtection="1">
      <alignment vertical="top"/>
      <protection hidden="1"/>
    </xf>
    <xf numFmtId="0" fontId="0" fillId="0" borderId="14" xfId="0" applyFont="1" applyBorder="1" applyAlignment="1" applyProtection="1">
      <alignment/>
      <protection hidden="1" locked="0"/>
    </xf>
    <xf numFmtId="0" fontId="29" fillId="0" borderId="0" xfId="0" applyFont="1" applyBorder="1" applyAlignment="1">
      <alignment horizontal="center"/>
    </xf>
    <xf numFmtId="0" fontId="0" fillId="0" borderId="0" xfId="0" applyAlignment="1">
      <alignment/>
    </xf>
    <xf numFmtId="0" fontId="0" fillId="0" borderId="0" xfId="0" applyBorder="1" applyAlignment="1">
      <alignment vertical="top"/>
    </xf>
    <xf numFmtId="0" fontId="0" fillId="0" borderId="0" xfId="0" applyFill="1" applyBorder="1" applyAlignment="1" applyProtection="1">
      <alignment/>
      <protection hidden="1"/>
    </xf>
    <xf numFmtId="166" fontId="0" fillId="0" borderId="0" xfId="0" applyNumberFormat="1" applyFill="1" applyBorder="1" applyAlignment="1" applyProtection="1">
      <alignment/>
      <protection hidden="1"/>
    </xf>
    <xf numFmtId="0" fontId="30" fillId="0" borderId="0" xfId="0" applyFont="1" applyAlignment="1" applyProtection="1">
      <alignment/>
      <protection hidden="1"/>
    </xf>
    <xf numFmtId="0" fontId="24" fillId="0" borderId="0" xfId="0" applyFont="1" applyAlignment="1" applyProtection="1">
      <alignment/>
      <protection hidden="1"/>
    </xf>
    <xf numFmtId="44" fontId="24" fillId="0" borderId="0" xfId="0" applyNumberFormat="1" applyFont="1" applyFill="1" applyBorder="1" applyAlignment="1" applyProtection="1">
      <alignment/>
      <protection hidden="1"/>
    </xf>
    <xf numFmtId="0" fontId="0" fillId="2" borderId="25" xfId="0" applyFill="1" applyBorder="1" applyAlignment="1" applyProtection="1">
      <alignment/>
      <protection/>
    </xf>
    <xf numFmtId="0" fontId="31" fillId="2" borderId="26" xfId="0" applyFont="1" applyFill="1" applyBorder="1" applyAlignment="1" applyProtection="1">
      <alignment/>
      <protection/>
    </xf>
    <xf numFmtId="0" fontId="0" fillId="2" borderId="26" xfId="0" applyFill="1" applyBorder="1" applyAlignment="1" applyProtection="1">
      <alignment/>
      <protection/>
    </xf>
    <xf numFmtId="0" fontId="0" fillId="2" borderId="27" xfId="0" applyFont="1" applyFill="1" applyBorder="1" applyAlignment="1" applyProtection="1">
      <alignment/>
      <protection/>
    </xf>
    <xf numFmtId="0" fontId="0" fillId="0" borderId="0" xfId="0" applyAlignment="1" applyProtection="1">
      <alignment/>
      <protection/>
    </xf>
    <xf numFmtId="0" fontId="0" fillId="2" borderId="22" xfId="0" applyFill="1" applyBorder="1" applyAlignment="1" applyProtection="1">
      <alignment/>
      <protection/>
    </xf>
    <xf numFmtId="0" fontId="0" fillId="2" borderId="10" xfId="0" applyFill="1" applyBorder="1" applyAlignment="1" applyProtection="1">
      <alignment/>
      <protection/>
    </xf>
    <xf numFmtId="0" fontId="0" fillId="2" borderId="17" xfId="0" applyFont="1" applyFill="1" applyBorder="1" applyAlignment="1" applyProtection="1">
      <alignment/>
      <protection/>
    </xf>
    <xf numFmtId="0" fontId="0" fillId="2" borderId="28" xfId="0" applyFill="1" applyBorder="1" applyAlignment="1" applyProtection="1">
      <alignment/>
      <protection/>
    </xf>
    <xf numFmtId="0" fontId="0" fillId="2" borderId="29" xfId="0" applyFont="1" applyFill="1" applyBorder="1" applyAlignment="1" applyProtection="1">
      <alignment/>
      <protection/>
    </xf>
    <xf numFmtId="0" fontId="9" fillId="0" borderId="28" xfId="0" applyFont="1" applyBorder="1" applyAlignment="1" applyProtection="1">
      <alignment horizontal="left"/>
      <protection/>
    </xf>
    <xf numFmtId="0" fontId="9" fillId="0" borderId="0" xfId="0" applyFont="1" applyBorder="1" applyAlignment="1" applyProtection="1">
      <alignment horizontal="left"/>
      <protection/>
    </xf>
    <xf numFmtId="0" fontId="0" fillId="2" borderId="25" xfId="0" applyFont="1" applyFill="1" applyBorder="1" applyAlignment="1" applyProtection="1">
      <alignment/>
      <protection/>
    </xf>
    <xf numFmtId="0" fontId="0" fillId="2" borderId="30" xfId="0" applyFont="1" applyFill="1" applyBorder="1" applyAlignment="1" applyProtection="1">
      <alignment horizontal="center"/>
      <protection/>
    </xf>
    <xf numFmtId="0" fontId="32" fillId="2" borderId="22" xfId="0" applyFont="1" applyFill="1" applyBorder="1" applyAlignment="1" applyProtection="1">
      <alignment/>
      <protection/>
    </xf>
    <xf numFmtId="0" fontId="0" fillId="2" borderId="31" xfId="0" applyFont="1" applyFill="1" applyBorder="1" applyAlignment="1" applyProtection="1">
      <alignment horizontal="center"/>
      <protection/>
    </xf>
    <xf numFmtId="0" fontId="0" fillId="0" borderId="32" xfId="0" applyFont="1" applyBorder="1" applyAlignment="1" applyProtection="1">
      <alignment/>
      <protection/>
    </xf>
    <xf numFmtId="0" fontId="1" fillId="0" borderId="32" xfId="0" applyFont="1" applyBorder="1" applyAlignment="1" applyProtection="1">
      <alignment horizontal="center"/>
      <protection/>
    </xf>
    <xf numFmtId="0" fontId="0" fillId="2" borderId="33" xfId="0" applyFont="1" applyFill="1" applyBorder="1" applyAlignment="1" applyProtection="1">
      <alignment horizontal="center"/>
      <protection/>
    </xf>
    <xf numFmtId="176" fontId="0" fillId="0" borderId="32" xfId="0" applyNumberFormat="1" applyFont="1" applyBorder="1" applyAlignment="1" applyProtection="1">
      <alignment horizontal="center"/>
      <protection/>
    </xf>
    <xf numFmtId="176" fontId="0" fillId="7" borderId="32" xfId="0" applyNumberFormat="1" applyFont="1" applyFill="1" applyBorder="1" applyAlignment="1" applyProtection="1">
      <alignment horizontal="center"/>
      <protection locked="0"/>
    </xf>
    <xf numFmtId="10" fontId="0" fillId="0" borderId="32" xfId="0" applyNumberFormat="1" applyFont="1" applyBorder="1" applyAlignment="1" applyProtection="1">
      <alignment horizontal="center"/>
      <protection/>
    </xf>
    <xf numFmtId="10" fontId="0" fillId="7" borderId="32" xfId="59" applyNumberFormat="1" applyFont="1" applyFill="1" applyBorder="1" applyAlignment="1" applyProtection="1">
      <alignment horizontal="center"/>
      <protection locked="0"/>
    </xf>
    <xf numFmtId="0" fontId="1" fillId="8" borderId="32" xfId="0" applyFont="1" applyFill="1" applyBorder="1" applyAlignment="1" applyProtection="1">
      <alignment/>
      <protection/>
    </xf>
    <xf numFmtId="176" fontId="1" fillId="8" borderId="32"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193" fontId="0" fillId="0" borderId="32" xfId="0" applyNumberFormat="1" applyFont="1" applyBorder="1" applyAlignment="1" applyProtection="1">
      <alignment horizontal="center"/>
      <protection/>
    </xf>
    <xf numFmtId="0" fontId="0" fillId="7" borderId="32" xfId="0" applyFont="1" applyFill="1" applyBorder="1" applyAlignment="1" applyProtection="1">
      <alignment horizontal="center"/>
      <protection locked="0"/>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8" fillId="0" borderId="0" xfId="0" applyFont="1" applyFill="1" applyBorder="1" applyAlignment="1" applyProtection="1">
      <alignment vertical="center" wrapText="1"/>
      <protection hidden="1"/>
    </xf>
    <xf numFmtId="0" fontId="55" fillId="0" borderId="0" xfId="0" applyFont="1" applyBorder="1" applyAlignment="1">
      <alignment horizontal="center"/>
    </xf>
    <xf numFmtId="44" fontId="15" fillId="0" borderId="0" xfId="0" applyNumberFormat="1" applyFont="1" applyFill="1" applyBorder="1" applyAlignment="1" applyProtection="1">
      <alignment/>
      <protection hidden="1"/>
    </xf>
    <xf numFmtId="0" fontId="57" fillId="0" borderId="0" xfId="0" applyFont="1" applyAlignment="1" applyProtection="1">
      <alignment/>
      <protection hidden="1"/>
    </xf>
    <xf numFmtId="0" fontId="56" fillId="0" borderId="0" xfId="0" applyFont="1" applyAlignment="1" applyProtection="1">
      <alignment/>
      <protection hidden="1"/>
    </xf>
    <xf numFmtId="0" fontId="56" fillId="0" borderId="0" xfId="0" applyFont="1" applyAlignment="1" applyProtection="1">
      <alignment/>
      <protection hidden="1"/>
    </xf>
    <xf numFmtId="0" fontId="56" fillId="0" borderId="0" xfId="0" applyFont="1" applyAlignment="1" applyProtection="1">
      <alignment wrapText="1"/>
      <protection hidden="1"/>
    </xf>
    <xf numFmtId="0" fontId="17" fillId="0" borderId="0" xfId="0" applyFont="1" applyAlignment="1" applyProtection="1">
      <alignment horizontal="center"/>
      <protection hidden="1"/>
    </xf>
    <xf numFmtId="0" fontId="17" fillId="0" borderId="0" xfId="0" applyFont="1" applyAlignment="1" applyProtection="1">
      <alignment/>
      <protection hidden="1"/>
    </xf>
    <xf numFmtId="0" fontId="18" fillId="0" borderId="0" xfId="0" applyFont="1" applyAlignment="1" applyProtection="1">
      <alignment/>
      <protection hidden="1"/>
    </xf>
    <xf numFmtId="0" fontId="18" fillId="0" borderId="0" xfId="0" applyNumberFormat="1" applyFont="1" applyFill="1" applyBorder="1" applyAlignment="1" applyProtection="1">
      <alignment horizontal="center" vertical="center" wrapText="1"/>
      <protection hidden="1"/>
    </xf>
    <xf numFmtId="166" fontId="18" fillId="0" borderId="0" xfId="0" applyNumberFormat="1" applyFont="1" applyFill="1" applyBorder="1" applyAlignment="1" applyProtection="1">
      <alignment wrapText="1"/>
      <protection hidden="1"/>
    </xf>
    <xf numFmtId="0" fontId="18" fillId="0" borderId="0" xfId="0" applyFont="1" applyAlignment="1" applyProtection="1">
      <alignment/>
      <protection hidden="1"/>
    </xf>
    <xf numFmtId="4" fontId="18" fillId="4" borderId="32" xfId="0" applyNumberFormat="1" applyFont="1" applyFill="1" applyBorder="1" applyAlignment="1" applyProtection="1">
      <alignment/>
      <protection locked="0"/>
    </xf>
    <xf numFmtId="3" fontId="18" fillId="17" borderId="0" xfId="0" applyNumberFormat="1" applyFont="1" applyFill="1" applyBorder="1" applyAlignment="1" applyProtection="1">
      <alignment horizontal="center" vertical="center"/>
      <protection locked="0"/>
    </xf>
    <xf numFmtId="0" fontId="18" fillId="0" borderId="0" xfId="0" applyNumberFormat="1" applyFont="1" applyAlignment="1" applyProtection="1">
      <alignment/>
      <protection hidden="1"/>
    </xf>
    <xf numFmtId="0" fontId="18" fillId="0" borderId="0" xfId="0" applyFont="1" applyBorder="1" applyAlignment="1" applyProtection="1">
      <alignment/>
      <protection hidden="1"/>
    </xf>
    <xf numFmtId="44" fontId="18" fillId="0" borderId="0" xfId="44" applyFont="1" applyAlignment="1" applyProtection="1">
      <alignment/>
      <protection hidden="1"/>
    </xf>
    <xf numFmtId="42" fontId="18" fillId="0" borderId="0" xfId="44" applyNumberFormat="1" applyFont="1" applyFill="1" applyBorder="1" applyAlignment="1" applyProtection="1">
      <alignment/>
      <protection hidden="1"/>
    </xf>
    <xf numFmtId="0" fontId="18" fillId="0" borderId="0" xfId="0" applyNumberFormat="1" applyFont="1" applyAlignment="1" applyProtection="1">
      <alignment/>
      <protection hidden="1"/>
    </xf>
    <xf numFmtId="0" fontId="18" fillId="0" borderId="0" xfId="0" applyFont="1" applyAlignment="1" applyProtection="1">
      <alignment horizontal="center"/>
      <protection hidden="1"/>
    </xf>
    <xf numFmtId="0" fontId="18" fillId="0" borderId="0" xfId="0" applyFont="1" applyAlignment="1" applyProtection="1">
      <alignment/>
      <protection locked="0"/>
    </xf>
    <xf numFmtId="0" fontId="18" fillId="0" borderId="0" xfId="0" applyFont="1" applyAlignment="1" applyProtection="1">
      <alignment horizontal="center" vertical="center"/>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44" fontId="18" fillId="2" borderId="32" xfId="44" applyNumberFormat="1" applyFont="1" applyFill="1" applyBorder="1" applyAlignment="1" applyProtection="1">
      <alignment/>
      <protection hidden="1"/>
    </xf>
    <xf numFmtId="44" fontId="18" fillId="5" borderId="32" xfId="44" applyNumberFormat="1" applyFont="1" applyFill="1" applyBorder="1" applyAlignment="1" applyProtection="1">
      <alignment/>
      <protection hidden="1" locked="0"/>
    </xf>
    <xf numFmtId="44" fontId="18" fillId="0" borderId="0" xfId="44" applyNumberFormat="1" applyFont="1" applyFill="1" applyBorder="1" applyAlignment="1" applyProtection="1">
      <alignment/>
      <protection hidden="1"/>
    </xf>
    <xf numFmtId="0" fontId="17" fillId="0" borderId="0" xfId="0" applyFont="1" applyAlignment="1" applyProtection="1">
      <alignment/>
      <protection hidden="1"/>
    </xf>
    <xf numFmtId="44" fontId="18" fillId="0" borderId="0" xfId="44" applyNumberFormat="1" applyFont="1" applyBorder="1" applyAlignment="1" applyProtection="1">
      <alignment/>
      <protection hidden="1"/>
    </xf>
    <xf numFmtId="42" fontId="18" fillId="0" borderId="0" xfId="44" applyNumberFormat="1" applyFont="1" applyFill="1" applyBorder="1" applyAlignment="1" applyProtection="1">
      <alignment/>
      <protection hidden="1"/>
    </xf>
    <xf numFmtId="44" fontId="18" fillId="0" borderId="0" xfId="44" applyFont="1" applyBorder="1" applyAlignment="1" applyProtection="1">
      <alignment/>
      <protection hidden="1"/>
    </xf>
    <xf numFmtId="0" fontId="18" fillId="0" borderId="0" xfId="0" applyFont="1" applyFill="1" applyAlignment="1" applyProtection="1">
      <alignment/>
      <protection hidden="1"/>
    </xf>
    <xf numFmtId="0" fontId="18" fillId="2" borderId="32" xfId="0" applyFont="1" applyFill="1" applyBorder="1" applyAlignment="1" applyProtection="1">
      <alignment/>
      <protection hidden="1"/>
    </xf>
    <xf numFmtId="0" fontId="54" fillId="0" borderId="0" xfId="0" applyFont="1" applyAlignment="1" applyProtection="1">
      <alignment/>
      <protection hidden="1"/>
    </xf>
    <xf numFmtId="0" fontId="36" fillId="0" borderId="0" xfId="0" applyFont="1" applyAlignment="1" applyProtection="1">
      <alignment vertical="center" wrapText="1"/>
      <protection hidden="1"/>
    </xf>
    <xf numFmtId="0" fontId="54" fillId="0" borderId="0" xfId="0" applyFont="1" applyFill="1" applyAlignment="1" applyProtection="1">
      <alignment horizontal="center" wrapText="1"/>
      <protection hidden="1"/>
    </xf>
    <xf numFmtId="0" fontId="54" fillId="0" borderId="0" xfId="0" applyFont="1" applyFill="1" applyBorder="1" applyAlignment="1" applyProtection="1">
      <alignment vertical="top" wrapText="1"/>
      <protection hidden="1"/>
    </xf>
    <xf numFmtId="0" fontId="54" fillId="0" borderId="0" xfId="0" applyFont="1" applyFill="1" applyAlignment="1" applyProtection="1">
      <alignment vertical="top" wrapText="1"/>
      <protection hidden="1"/>
    </xf>
    <xf numFmtId="0" fontId="21" fillId="0" borderId="0" xfId="0" applyFont="1" applyAlignment="1" applyProtection="1">
      <alignment vertical="top"/>
      <protection hidden="1"/>
    </xf>
    <xf numFmtId="0" fontId="54" fillId="0" borderId="0" xfId="0" applyFont="1" applyAlignment="1" applyProtection="1">
      <alignment vertical="center"/>
      <protection hidden="1"/>
    </xf>
    <xf numFmtId="0" fontId="54" fillId="0" borderId="0" xfId="0" applyFont="1" applyBorder="1" applyAlignment="1" applyProtection="1">
      <alignment/>
      <protection hidden="1"/>
    </xf>
    <xf numFmtId="166" fontId="54" fillId="0" borderId="0" xfId="0" applyNumberFormat="1" applyFont="1" applyFill="1" applyBorder="1" applyAlignment="1" applyProtection="1">
      <alignment wrapText="1"/>
      <protection hidden="1"/>
    </xf>
    <xf numFmtId="0" fontId="54" fillId="0" borderId="0" xfId="0" applyFont="1" applyFill="1" applyAlignment="1" applyProtection="1">
      <alignment/>
      <protection hidden="1"/>
    </xf>
    <xf numFmtId="0" fontId="21" fillId="0" borderId="0" xfId="0" applyFont="1" applyBorder="1" applyAlignment="1" applyProtection="1">
      <alignment vertical="top"/>
      <protection hidden="1"/>
    </xf>
    <xf numFmtId="186" fontId="18" fillId="4" borderId="32" xfId="44" applyNumberFormat="1" applyFont="1" applyFill="1" applyBorder="1" applyAlignment="1" applyProtection="1">
      <alignment/>
      <protection locked="0"/>
    </xf>
    <xf numFmtId="42" fontId="18" fillId="4" borderId="32" xfId="0" applyNumberFormat="1" applyFont="1" applyFill="1" applyBorder="1" applyAlignment="1" applyProtection="1">
      <alignment/>
      <protection locked="0"/>
    </xf>
    <xf numFmtId="42" fontId="18" fillId="4" borderId="32" xfId="44" applyNumberFormat="1" applyFont="1" applyFill="1" applyBorder="1" applyAlignment="1" applyProtection="1">
      <alignment/>
      <protection locked="0"/>
    </xf>
    <xf numFmtId="49" fontId="18" fillId="4" borderId="32" xfId="0" applyNumberFormat="1" applyFont="1" applyFill="1" applyBorder="1" applyAlignment="1" applyProtection="1">
      <alignment horizontal="center"/>
      <protection locked="0"/>
    </xf>
    <xf numFmtId="186" fontId="18" fillId="4" borderId="32" xfId="0" applyNumberFormat="1" applyFont="1" applyFill="1" applyBorder="1" applyAlignment="1" applyProtection="1">
      <alignment/>
      <protection locked="0"/>
    </xf>
    <xf numFmtId="5" fontId="0" fillId="0" borderId="0" xfId="44" applyNumberFormat="1" applyFont="1" applyBorder="1" applyAlignment="1" applyProtection="1">
      <alignment horizontal="center" vertical="center"/>
      <protection hidden="1"/>
    </xf>
    <xf numFmtId="5" fontId="0" fillId="0" borderId="0" xfId="44" applyNumberFormat="1" applyFont="1" applyFill="1" applyBorder="1" applyAlignment="1" applyProtection="1">
      <alignment horizontal="center"/>
      <protection hidden="1"/>
    </xf>
    <xf numFmtId="5" fontId="0" fillId="0" borderId="0" xfId="44" applyNumberFormat="1" applyFont="1" applyFill="1" applyBorder="1" applyAlignment="1">
      <alignment horizontal="center"/>
    </xf>
    <xf numFmtId="5" fontId="0" fillId="0" borderId="0" xfId="44" applyNumberFormat="1" applyFont="1" applyBorder="1" applyAlignment="1">
      <alignment horizontal="center"/>
    </xf>
    <xf numFmtId="0" fontId="0" fillId="0" borderId="0" xfId="0" applyAlignment="1" applyProtection="1">
      <alignment/>
      <protection hidden="1" locked="0"/>
    </xf>
    <xf numFmtId="186" fontId="18" fillId="4" borderId="32" xfId="44" applyNumberFormat="1" applyFont="1" applyFill="1" applyBorder="1" applyAlignment="1" applyProtection="1">
      <alignment horizontal="center"/>
      <protection locked="0"/>
    </xf>
    <xf numFmtId="3" fontId="18" fillId="17" borderId="0" xfId="0" applyNumberFormat="1" applyFont="1" applyFill="1" applyBorder="1" applyAlignment="1" applyProtection="1">
      <alignment horizontal="right" vertical="center"/>
      <protection hidden="1"/>
    </xf>
    <xf numFmtId="3" fontId="18" fillId="17" borderId="0" xfId="0" applyNumberFormat="1" applyFont="1" applyFill="1" applyBorder="1" applyAlignment="1" applyProtection="1">
      <alignment horizontal="center" vertical="center"/>
      <protection hidden="1"/>
    </xf>
    <xf numFmtId="166" fontId="54" fillId="0" borderId="0" xfId="0" applyNumberFormat="1" applyFont="1" applyFill="1" applyBorder="1" applyAlignment="1" applyProtection="1">
      <alignment vertical="top" wrapText="1"/>
      <protection hidden="1"/>
    </xf>
    <xf numFmtId="0" fontId="18" fillId="0" borderId="0" xfId="0" applyFont="1" applyAlignment="1" applyProtection="1">
      <alignment/>
      <protection locked="0"/>
    </xf>
    <xf numFmtId="0" fontId="5" fillId="0" borderId="34" xfId="0" applyFont="1" applyBorder="1" applyAlignment="1" applyProtection="1">
      <alignment/>
      <protection hidden="1"/>
    </xf>
    <xf numFmtId="0" fontId="26" fillId="0" borderId="14" xfId="0" applyFont="1" applyBorder="1" applyAlignment="1" applyProtection="1">
      <alignment/>
      <protection hidden="1"/>
    </xf>
    <xf numFmtId="0" fontId="0" fillId="0" borderId="14" xfId="0" applyFont="1" applyBorder="1" applyAlignment="1" applyProtection="1">
      <alignment horizontal="left"/>
      <protection hidden="1"/>
    </xf>
    <xf numFmtId="0" fontId="54" fillId="0" borderId="35" xfId="0" applyFont="1" applyFill="1" applyBorder="1" applyAlignment="1" applyProtection="1">
      <alignment/>
      <protection hidden="1"/>
    </xf>
    <xf numFmtId="0" fontId="1" fillId="0" borderId="0" xfId="0" applyFont="1" applyAlignment="1" applyProtection="1">
      <alignment vertical="top"/>
      <protection hidden="1"/>
    </xf>
    <xf numFmtId="0" fontId="1" fillId="0" borderId="0" xfId="0" applyFont="1" applyAlignment="1" applyProtection="1">
      <alignment vertical="center"/>
      <protection hidden="1"/>
    </xf>
    <xf numFmtId="0" fontId="0"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0" fillId="0" borderId="0" xfId="0" applyAlignment="1" applyProtection="1">
      <alignment/>
      <protection locked="0"/>
    </xf>
    <xf numFmtId="3" fontId="18" fillId="4" borderId="32" xfId="0" applyNumberFormat="1" applyFont="1" applyFill="1" applyBorder="1" applyAlignment="1" applyProtection="1">
      <alignment horizontal="center" vertical="center"/>
      <protection locked="0"/>
    </xf>
    <xf numFmtId="4" fontId="18" fillId="4" borderId="32" xfId="0" applyNumberFormat="1" applyFont="1" applyFill="1" applyBorder="1" applyAlignment="1" applyProtection="1">
      <alignment horizontal="center"/>
      <protection locked="0"/>
    </xf>
    <xf numFmtId="3" fontId="18" fillId="4" borderId="32" xfId="0" applyNumberFormat="1" applyFont="1" applyFill="1" applyBorder="1" applyAlignment="1" applyProtection="1">
      <alignment horizontal="center"/>
      <protection locked="0"/>
    </xf>
    <xf numFmtId="0" fontId="4" fillId="0" borderId="19" xfId="0" applyFont="1" applyBorder="1" applyAlignment="1" applyProtection="1">
      <alignment/>
      <protection hidden="1"/>
    </xf>
    <xf numFmtId="0" fontId="4" fillId="0" borderId="9" xfId="0" applyFont="1" applyBorder="1" applyAlignment="1" applyProtection="1">
      <alignment/>
      <protection hidden="1"/>
    </xf>
    <xf numFmtId="49" fontId="0" fillId="0" borderId="9" xfId="0" applyNumberFormat="1" applyFont="1" applyBorder="1" applyAlignment="1" applyProtection="1">
      <alignment/>
      <protection locked="0"/>
    </xf>
    <xf numFmtId="0" fontId="1" fillId="0" borderId="18" xfId="0" applyFont="1" applyBorder="1" applyAlignment="1" applyProtection="1">
      <alignment horizontal="center" wrapText="1"/>
      <protection hidden="1"/>
    </xf>
    <xf numFmtId="0" fontId="1" fillId="0" borderId="11" xfId="0" applyFont="1" applyBorder="1" applyAlignment="1" applyProtection="1">
      <alignment horizontal="center" wrapText="1"/>
      <protection hidden="1"/>
    </xf>
    <xf numFmtId="0" fontId="1" fillId="0" borderId="21" xfId="0" applyFont="1" applyBorder="1" applyAlignment="1" applyProtection="1">
      <alignment horizontal="center" wrapText="1"/>
      <protection hidden="1"/>
    </xf>
    <xf numFmtId="0" fontId="1" fillId="0" borderId="23" xfId="0" applyFont="1" applyBorder="1" applyAlignment="1" applyProtection="1">
      <alignment horizontal="center" wrapText="1"/>
      <protection hidden="1"/>
    </xf>
    <xf numFmtId="0" fontId="1" fillId="0" borderId="36" xfId="0" applyFont="1" applyBorder="1" applyAlignment="1" applyProtection="1">
      <alignment horizontal="center"/>
      <protection hidden="1"/>
    </xf>
    <xf numFmtId="0" fontId="1" fillId="0" borderId="37" xfId="0" applyFont="1" applyBorder="1" applyAlignment="1" applyProtection="1">
      <alignment horizontal="center"/>
      <protection hidden="1"/>
    </xf>
    <xf numFmtId="0" fontId="1" fillId="0" borderId="38" xfId="0" applyFont="1" applyBorder="1" applyAlignment="1" applyProtection="1">
      <alignment horizontal="center"/>
      <protection hidden="1"/>
    </xf>
    <xf numFmtId="0" fontId="3" fillId="17" borderId="39" xfId="0" applyFont="1" applyFill="1" applyBorder="1" applyAlignment="1" applyProtection="1">
      <alignment horizontal="center" vertical="center" wrapText="1"/>
      <protection hidden="1"/>
    </xf>
    <xf numFmtId="0" fontId="3" fillId="17" borderId="40" xfId="0" applyFont="1" applyFill="1" applyBorder="1" applyAlignment="1" applyProtection="1">
      <alignment horizontal="center" vertical="center" wrapText="1"/>
      <protection hidden="1"/>
    </xf>
    <xf numFmtId="0" fontId="3" fillId="17" borderId="4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protection hidden="1"/>
    </xf>
    <xf numFmtId="0" fontId="1" fillId="0" borderId="42" xfId="0" applyFont="1" applyBorder="1" applyAlignment="1" applyProtection="1">
      <alignment/>
      <protection hidden="1"/>
    </xf>
    <xf numFmtId="0" fontId="1" fillId="0" borderId="14" xfId="0" applyFont="1" applyBorder="1" applyAlignment="1" applyProtection="1">
      <alignment/>
      <protection hidden="1"/>
    </xf>
    <xf numFmtId="0" fontId="0" fillId="0" borderId="10" xfId="0" applyBorder="1" applyAlignment="1" applyProtection="1">
      <alignment/>
      <protection hidden="1"/>
    </xf>
    <xf numFmtId="0" fontId="0" fillId="0" borderId="23" xfId="0" applyBorder="1" applyAlignment="1" applyProtection="1">
      <alignment/>
      <protection hidden="1"/>
    </xf>
    <xf numFmtId="0" fontId="1" fillId="0" borderId="25" xfId="0" applyFont="1" applyBorder="1" applyAlignment="1" applyProtection="1">
      <alignment/>
      <protection hidden="1"/>
    </xf>
    <xf numFmtId="0" fontId="1" fillId="0" borderId="26" xfId="0" applyFont="1" applyBorder="1" applyAlignment="1" applyProtection="1">
      <alignment/>
      <protection hidden="1"/>
    </xf>
    <xf numFmtId="0" fontId="5" fillId="0" borderId="14" xfId="0" applyFont="1" applyBorder="1" applyAlignment="1" applyProtection="1">
      <alignment horizontal="center" wrapText="1"/>
      <protection hidden="1" locked="0"/>
    </xf>
    <xf numFmtId="0" fontId="5" fillId="0" borderId="11" xfId="0" applyFont="1" applyBorder="1" applyAlignment="1" applyProtection="1">
      <alignment horizontal="center" wrapText="1"/>
      <protection hidden="1" locked="0"/>
    </xf>
    <xf numFmtId="14" fontId="5" fillId="0" borderId="26" xfId="0" applyNumberFormat="1" applyFont="1" applyBorder="1" applyAlignment="1" applyProtection="1">
      <alignment horizontal="center"/>
      <protection hidden="1" locked="0"/>
    </xf>
    <xf numFmtId="14" fontId="5" fillId="0" borderId="43" xfId="0" applyNumberFormat="1" applyFont="1" applyBorder="1" applyAlignment="1" applyProtection="1">
      <alignment horizontal="center"/>
      <protection hidden="1" locked="0"/>
    </xf>
    <xf numFmtId="0" fontId="1" fillId="0" borderId="21" xfId="0" applyFont="1" applyBorder="1" applyAlignment="1" applyProtection="1">
      <alignment horizontal="left" indent="1"/>
      <protection hidden="1" locked="0"/>
    </xf>
    <xf numFmtId="0" fontId="1" fillId="0" borderId="10" xfId="0" applyFont="1" applyBorder="1" applyAlignment="1" applyProtection="1">
      <alignment horizontal="left" indent="1"/>
      <protection hidden="1" locked="0"/>
    </xf>
    <xf numFmtId="0" fontId="0" fillId="2" borderId="44" xfId="0" applyFont="1" applyFill="1" applyBorder="1" applyAlignment="1" applyProtection="1">
      <alignment horizontal="left"/>
      <protection hidden="1"/>
    </xf>
    <xf numFmtId="0" fontId="0" fillId="2" borderId="40" xfId="0" applyFont="1" applyFill="1" applyBorder="1" applyAlignment="1" applyProtection="1">
      <alignment horizontal="left"/>
      <protection hidden="1"/>
    </xf>
    <xf numFmtId="0" fontId="0" fillId="2" borderId="41" xfId="0" applyFont="1" applyFill="1" applyBorder="1" applyAlignment="1" applyProtection="1">
      <alignment horizontal="left"/>
      <protection hidden="1"/>
    </xf>
    <xf numFmtId="0" fontId="0" fillId="0" borderId="10" xfId="0" applyFont="1" applyBorder="1" applyAlignment="1" applyProtection="1">
      <alignment/>
      <protection hidden="1" locked="0"/>
    </xf>
    <xf numFmtId="0" fontId="20" fillId="0" borderId="0" xfId="0" applyFont="1" applyBorder="1" applyAlignment="1" applyProtection="1">
      <alignment horizontal="left"/>
      <protection hidden="1"/>
    </xf>
    <xf numFmtId="49" fontId="12" fillId="0" borderId="13" xfId="0" applyNumberFormat="1" applyFont="1" applyBorder="1" applyAlignment="1" applyProtection="1">
      <alignment horizontal="center"/>
      <protection hidden="1"/>
    </xf>
    <xf numFmtId="0" fontId="3" fillId="0" borderId="20" xfId="0"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45" xfId="0" applyFont="1" applyBorder="1" applyAlignment="1" applyProtection="1">
      <alignment horizontal="left"/>
      <protection hidden="1"/>
    </xf>
    <xf numFmtId="0" fontId="4" fillId="0" borderId="0"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1" fillId="0" borderId="18" xfId="0" applyFont="1" applyBorder="1" applyAlignment="1" applyProtection="1">
      <alignment/>
      <protection hidden="1"/>
    </xf>
    <xf numFmtId="0" fontId="4" fillId="0" borderId="46" xfId="0" applyFont="1" applyBorder="1" applyAlignment="1" applyProtection="1">
      <alignment horizontal="center"/>
      <protection hidden="1"/>
    </xf>
    <xf numFmtId="0" fontId="4" fillId="0" borderId="26" xfId="0" applyFont="1" applyBorder="1" applyAlignment="1" applyProtection="1">
      <alignment horizontal="center"/>
      <protection hidden="1"/>
    </xf>
    <xf numFmtId="0" fontId="20" fillId="0" borderId="0" xfId="0" applyFont="1" applyAlignment="1" applyProtection="1">
      <alignment horizontal="center"/>
      <protection hidden="1"/>
    </xf>
    <xf numFmtId="0" fontId="3" fillId="0" borderId="0" xfId="0" applyFont="1" applyAlignment="1" applyProtection="1">
      <alignment horizontal="center"/>
      <protection hidden="1"/>
    </xf>
    <xf numFmtId="0" fontId="1" fillId="0" borderId="18"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47" xfId="0" applyFont="1" applyBorder="1" applyAlignment="1" applyProtection="1">
      <alignment horizontal="center"/>
      <protection hidden="1"/>
    </xf>
    <xf numFmtId="0" fontId="1" fillId="0" borderId="48" xfId="0" applyFont="1" applyBorder="1" applyAlignment="1" applyProtection="1">
      <alignment horizontal="center"/>
      <protection hidden="1"/>
    </xf>
    <xf numFmtId="0" fontId="1" fillId="0" borderId="39" xfId="0" applyFont="1" applyBorder="1" applyAlignment="1" applyProtection="1">
      <alignment horizontal="center"/>
      <protection hidden="1"/>
    </xf>
    <xf numFmtId="0" fontId="1" fillId="0" borderId="40" xfId="0" applyFont="1" applyBorder="1" applyAlignment="1" applyProtection="1">
      <alignment horizontal="center"/>
      <protection hidden="1"/>
    </xf>
    <xf numFmtId="0" fontId="1" fillId="0" borderId="41" xfId="0" applyFont="1" applyBorder="1" applyAlignment="1" applyProtection="1">
      <alignment horizontal="center"/>
      <protection hidden="1"/>
    </xf>
    <xf numFmtId="0" fontId="1" fillId="0" borderId="49"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24" fillId="0" borderId="15"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12" xfId="0" applyFont="1" applyBorder="1" applyAlignment="1" applyProtection="1">
      <alignment horizontal="center"/>
      <protection hidden="1"/>
    </xf>
    <xf numFmtId="42" fontId="12" fillId="0" borderId="50" xfId="44" applyNumberFormat="1" applyFont="1" applyFill="1" applyBorder="1" applyAlignment="1" applyProtection="1">
      <alignment horizontal="center"/>
      <protection hidden="1"/>
    </xf>
    <xf numFmtId="42" fontId="12" fillId="0" borderId="13" xfId="44" applyNumberFormat="1" applyFont="1" applyFill="1" applyBorder="1" applyAlignment="1" applyProtection="1">
      <alignment horizontal="center"/>
      <protection hidden="1"/>
    </xf>
    <xf numFmtId="42" fontId="12" fillId="0" borderId="45" xfId="44" applyNumberFormat="1" applyFont="1" applyFill="1" applyBorder="1" applyAlignment="1" applyProtection="1">
      <alignment horizontal="center"/>
      <protection hidden="1"/>
    </xf>
    <xf numFmtId="0" fontId="21" fillId="0" borderId="51" xfId="0" applyFont="1" applyBorder="1" applyAlignment="1" applyProtection="1">
      <alignment horizontal="center" wrapText="1"/>
      <protection hidden="1"/>
    </xf>
    <xf numFmtId="0" fontId="21" fillId="0" borderId="52" xfId="0" applyFont="1" applyBorder="1" applyAlignment="1" applyProtection="1">
      <alignment horizontal="center" wrapText="1"/>
      <protection hidden="1"/>
    </xf>
    <xf numFmtId="0" fontId="21" fillId="0" borderId="53" xfId="0" applyFont="1" applyBorder="1" applyAlignment="1" applyProtection="1">
      <alignment horizontal="center" wrapText="1"/>
      <protection hidden="1"/>
    </xf>
    <xf numFmtId="14" fontId="14" fillId="0" borderId="51" xfId="0" applyNumberFormat="1" applyFont="1" applyBorder="1" applyAlignment="1" applyProtection="1">
      <alignment horizontal="center"/>
      <protection hidden="1"/>
    </xf>
    <xf numFmtId="14" fontId="14" fillId="0" borderId="54" xfId="0" applyNumberFormat="1" applyFont="1" applyBorder="1" applyAlignment="1" applyProtection="1">
      <alignment horizontal="center"/>
      <protection hidden="1"/>
    </xf>
    <xf numFmtId="0" fontId="0" fillId="0" borderId="40" xfId="0" applyBorder="1" applyAlignment="1" applyProtection="1">
      <alignment/>
      <protection locked="0"/>
    </xf>
    <xf numFmtId="0" fontId="1" fillId="0" borderId="20" xfId="0" applyFont="1" applyBorder="1" applyAlignment="1" applyProtection="1">
      <alignment horizontal="left" wrapText="1"/>
      <protection hidden="1"/>
    </xf>
    <xf numFmtId="0" fontId="1" fillId="0" borderId="13" xfId="0" applyFont="1" applyBorder="1" applyAlignment="1" applyProtection="1">
      <alignment horizontal="left" wrapText="1"/>
      <protection hidden="1"/>
    </xf>
    <xf numFmtId="0" fontId="1" fillId="0" borderId="45" xfId="0" applyFont="1" applyBorder="1" applyAlignment="1" applyProtection="1">
      <alignment horizontal="left" wrapText="1"/>
      <protection hidden="1"/>
    </xf>
    <xf numFmtId="0" fontId="3" fillId="0" borderId="55" xfId="0" applyFont="1" applyBorder="1" applyAlignment="1" applyProtection="1">
      <alignment horizontal="center"/>
      <protection hidden="1"/>
    </xf>
    <xf numFmtId="0" fontId="3" fillId="0" borderId="52" xfId="0" applyFont="1" applyBorder="1" applyAlignment="1" applyProtection="1">
      <alignment horizontal="center"/>
      <protection hidden="1"/>
    </xf>
    <xf numFmtId="0" fontId="3" fillId="0" borderId="53" xfId="0" applyFont="1" applyBorder="1" applyAlignment="1" applyProtection="1">
      <alignment horizontal="center"/>
      <protection hidden="1"/>
    </xf>
    <xf numFmtId="42" fontId="0" fillId="0" borderId="55" xfId="44" applyNumberFormat="1" applyFont="1" applyBorder="1" applyAlignment="1" applyProtection="1">
      <alignment horizontal="center" wrapText="1"/>
      <protection hidden="1" locked="0"/>
    </xf>
    <xf numFmtId="42" fontId="0" fillId="0" borderId="54" xfId="44" applyNumberFormat="1" applyFont="1" applyBorder="1" applyAlignment="1" applyProtection="1">
      <alignment horizontal="center" wrapText="1"/>
      <protection hidden="1" locked="0"/>
    </xf>
    <xf numFmtId="14" fontId="14" fillId="0" borderId="51" xfId="0" applyNumberFormat="1" applyFont="1" applyBorder="1" applyAlignment="1" applyProtection="1">
      <alignment horizontal="center" wrapText="1"/>
      <protection hidden="1"/>
    </xf>
    <xf numFmtId="14" fontId="14" fillId="0" borderId="52" xfId="0" applyNumberFormat="1" applyFont="1" applyBorder="1" applyAlignment="1" applyProtection="1">
      <alignment horizontal="center" wrapText="1"/>
      <protection hidden="1"/>
    </xf>
    <xf numFmtId="14" fontId="14" fillId="0" borderId="53" xfId="0" applyNumberFormat="1" applyFont="1" applyBorder="1" applyAlignment="1" applyProtection="1">
      <alignment horizontal="center" wrapText="1"/>
      <protection hidden="1"/>
    </xf>
    <xf numFmtId="0" fontId="5" fillId="0" borderId="14" xfId="0" applyFont="1" applyBorder="1" applyAlignment="1" applyProtection="1">
      <alignment horizontal="center"/>
      <protection hidden="1"/>
    </xf>
    <xf numFmtId="0" fontId="1" fillId="0" borderId="44" xfId="0" applyFont="1" applyBorder="1" applyAlignment="1" applyProtection="1">
      <alignment horizontal="center"/>
      <protection hidden="1"/>
    </xf>
    <xf numFmtId="0" fontId="23" fillId="0" borderId="15" xfId="0" applyFont="1" applyBorder="1" applyAlignment="1" applyProtection="1">
      <alignment horizontal="center" wrapText="1"/>
      <protection hidden="1"/>
    </xf>
    <xf numFmtId="0" fontId="23" fillId="0" borderId="0" xfId="0" applyFont="1" applyBorder="1" applyAlignment="1" applyProtection="1">
      <alignment horizontal="center" wrapText="1"/>
      <protection hidden="1"/>
    </xf>
    <xf numFmtId="0" fontId="23" fillId="0" borderId="12" xfId="0" applyFont="1" applyBorder="1" applyAlignment="1" applyProtection="1">
      <alignment horizontal="center" wrapText="1"/>
      <protection hidden="1"/>
    </xf>
    <xf numFmtId="0" fontId="12" fillId="0" borderId="9" xfId="0" applyFont="1" applyBorder="1" applyAlignment="1" applyProtection="1">
      <alignment horizontal="center"/>
      <protection hidden="1"/>
    </xf>
    <xf numFmtId="0" fontId="23" fillId="0" borderId="19" xfId="0" applyFont="1" applyBorder="1" applyAlignment="1" applyProtection="1">
      <alignment horizontal="center"/>
      <protection hidden="1"/>
    </xf>
    <xf numFmtId="0" fontId="23" fillId="0" borderId="9" xfId="0" applyFont="1" applyBorder="1" applyAlignment="1" applyProtection="1">
      <alignment horizontal="center"/>
      <protection hidden="1"/>
    </xf>
    <xf numFmtId="0" fontId="23" fillId="0" borderId="16" xfId="0" applyFont="1" applyBorder="1" applyAlignment="1" applyProtection="1">
      <alignment horizontal="center"/>
      <protection hidden="1"/>
    </xf>
    <xf numFmtId="214" fontId="54" fillId="4" borderId="56" xfId="0" applyNumberFormat="1" applyFont="1" applyFill="1" applyBorder="1" applyAlignment="1" applyProtection="1">
      <alignment horizontal="left" vertical="top" wrapText="1"/>
      <protection locked="0"/>
    </xf>
    <xf numFmtId="214" fontId="54" fillId="4" borderId="57" xfId="0" applyNumberFormat="1" applyFont="1" applyFill="1" applyBorder="1" applyAlignment="1" applyProtection="1">
      <alignment horizontal="left" vertical="top" wrapText="1"/>
      <protection locked="0"/>
    </xf>
    <xf numFmtId="214" fontId="54" fillId="4" borderId="58" xfId="0" applyNumberFormat="1" applyFont="1" applyFill="1" applyBorder="1" applyAlignment="1" applyProtection="1">
      <alignment horizontal="left" vertical="top" wrapText="1"/>
      <protection locked="0"/>
    </xf>
    <xf numFmtId="0" fontId="54" fillId="0" borderId="0" xfId="0" applyFont="1" applyBorder="1" applyAlignment="1" applyProtection="1">
      <alignment horizontal="left" vertical="top" wrapText="1"/>
      <protection hidden="1"/>
    </xf>
    <xf numFmtId="44" fontId="0" fillId="17" borderId="39" xfId="0" applyNumberFormat="1" applyFont="1" applyFill="1" applyBorder="1" applyAlignment="1" applyProtection="1">
      <alignment horizontal="right"/>
      <protection locked="0"/>
    </xf>
    <xf numFmtId="44" fontId="0" fillId="17" borderId="41" xfId="0" applyNumberFormat="1" applyFont="1" applyFill="1" applyBorder="1" applyAlignment="1" applyProtection="1">
      <alignment horizontal="right"/>
      <protection locked="0"/>
    </xf>
    <xf numFmtId="166" fontId="9" fillId="2" borderId="39" xfId="0" applyNumberFormat="1" applyFont="1" applyFill="1" applyBorder="1" applyAlignment="1" applyProtection="1">
      <alignment vertical="top" wrapText="1"/>
      <protection hidden="1"/>
    </xf>
    <xf numFmtId="166" fontId="9" fillId="2" borderId="40" xfId="0" applyNumberFormat="1" applyFont="1" applyFill="1" applyBorder="1" applyAlignment="1" applyProtection="1">
      <alignment vertical="top" wrapText="1"/>
      <protection hidden="1"/>
    </xf>
    <xf numFmtId="166" fontId="9" fillId="2" borderId="41" xfId="0" applyNumberFormat="1" applyFont="1" applyFill="1" applyBorder="1" applyAlignment="1" applyProtection="1">
      <alignment vertical="top" wrapText="1"/>
      <protection hidden="1"/>
    </xf>
    <xf numFmtId="44" fontId="0" fillId="3" borderId="39" xfId="0" applyNumberFormat="1" applyFont="1" applyFill="1" applyBorder="1" applyAlignment="1" applyProtection="1">
      <alignment horizontal="center"/>
      <protection hidden="1"/>
    </xf>
    <xf numFmtId="44" fontId="0" fillId="3" borderId="41" xfId="0" applyNumberFormat="1" applyFont="1" applyFill="1" applyBorder="1" applyAlignment="1" applyProtection="1">
      <alignment horizontal="center"/>
      <protection hidden="1"/>
    </xf>
    <xf numFmtId="0" fontId="17" fillId="0" borderId="0" xfId="0" applyFont="1" applyAlignment="1" applyProtection="1">
      <alignment/>
      <protection hidden="1"/>
    </xf>
    <xf numFmtId="0" fontId="18" fillId="0" borderId="0" xfId="0" applyFont="1" applyAlignment="1" applyProtection="1">
      <alignment/>
      <protection hidden="1"/>
    </xf>
    <xf numFmtId="166" fontId="9" fillId="3" borderId="32" xfId="0" applyNumberFormat="1" applyFont="1" applyFill="1" applyBorder="1" applyAlignment="1" applyProtection="1">
      <alignment horizontal="left" vertical="top" wrapText="1"/>
      <protection hidden="1"/>
    </xf>
    <xf numFmtId="0" fontId="17" fillId="0" borderId="0" xfId="0" applyFont="1" applyAlignment="1" applyProtection="1">
      <alignment vertical="center"/>
      <protection hidden="1"/>
    </xf>
    <xf numFmtId="166" fontId="9" fillId="3" borderId="39" xfId="0" applyNumberFormat="1" applyFont="1" applyFill="1" applyBorder="1" applyAlignment="1" applyProtection="1">
      <alignment vertical="top" wrapText="1"/>
      <protection hidden="1"/>
    </xf>
    <xf numFmtId="166" fontId="9" fillId="3" borderId="40" xfId="0" applyNumberFormat="1" applyFont="1" applyFill="1" applyBorder="1" applyAlignment="1" applyProtection="1">
      <alignment vertical="top" wrapText="1"/>
      <protection hidden="1"/>
    </xf>
    <xf numFmtId="166" fontId="9" fillId="3" borderId="41" xfId="0" applyNumberFormat="1" applyFont="1" applyFill="1" applyBorder="1" applyAlignment="1" applyProtection="1">
      <alignment vertical="top" wrapText="1"/>
      <protection hidden="1"/>
    </xf>
    <xf numFmtId="0" fontId="1" fillId="0" borderId="0" xfId="0" applyFont="1" applyAlignment="1" applyProtection="1">
      <alignment horizontal="center" vertical="center"/>
      <protection hidden="1"/>
    </xf>
    <xf numFmtId="0" fontId="33" fillId="0" borderId="39" xfId="0" applyFont="1" applyBorder="1" applyAlignment="1" applyProtection="1">
      <alignment horizontal="left" vertical="center" wrapText="1"/>
      <protection hidden="1"/>
    </xf>
    <xf numFmtId="0" fontId="33" fillId="0" borderId="40" xfId="0" applyFont="1" applyBorder="1" applyAlignment="1" applyProtection="1">
      <alignment horizontal="left" vertical="center" wrapText="1"/>
      <protection hidden="1"/>
    </xf>
    <xf numFmtId="0" fontId="27" fillId="0" borderId="39" xfId="0" applyFont="1" applyBorder="1" applyAlignment="1" applyProtection="1">
      <alignment vertical="center" wrapText="1"/>
      <protection hidden="1"/>
    </xf>
    <xf numFmtId="0" fontId="27" fillId="0" borderId="40" xfId="0" applyFont="1" applyBorder="1" applyAlignment="1" applyProtection="1">
      <alignment vertical="center" wrapText="1"/>
      <protection hidden="1"/>
    </xf>
    <xf numFmtId="44" fontId="1" fillId="0" borderId="40" xfId="0" applyNumberFormat="1" applyFont="1" applyBorder="1" applyAlignment="1">
      <alignment horizontal="right" vertical="center"/>
    </xf>
    <xf numFmtId="44" fontId="1" fillId="0" borderId="41" xfId="0" applyNumberFormat="1" applyFont="1" applyBorder="1" applyAlignment="1">
      <alignment horizontal="right" vertical="center"/>
    </xf>
    <xf numFmtId="44" fontId="34" fillId="0" borderId="40" xfId="0" applyNumberFormat="1" applyFont="1" applyBorder="1" applyAlignment="1">
      <alignment horizontal="left" wrapText="1"/>
    </xf>
    <xf numFmtId="44" fontId="34" fillId="0" borderId="41" xfId="0" applyNumberFormat="1" applyFont="1" applyBorder="1" applyAlignment="1">
      <alignment horizontal="left" wrapText="1"/>
    </xf>
    <xf numFmtId="0" fontId="21" fillId="0" borderId="0" xfId="0" applyFont="1" applyAlignment="1" applyProtection="1">
      <alignment/>
      <protection hidden="1"/>
    </xf>
    <xf numFmtId="0" fontId="35" fillId="0" borderId="0" xfId="0" applyFont="1" applyAlignment="1" applyProtection="1">
      <alignment horizontal="left" vertical="center" wrapText="1"/>
      <protection hidden="1"/>
    </xf>
    <xf numFmtId="0" fontId="59" fillId="0" borderId="0" xfId="0" applyFont="1" applyAlignment="1" applyProtection="1">
      <alignment horizontal="left"/>
      <protection hidden="1"/>
    </xf>
    <xf numFmtId="166" fontId="35" fillId="0" borderId="0" xfId="0" applyNumberFormat="1" applyFont="1" applyFill="1" applyBorder="1" applyAlignment="1" applyProtection="1">
      <alignment horizontal="left" wrapText="1"/>
      <protection hidden="1"/>
    </xf>
    <xf numFmtId="0" fontId="54" fillId="0" borderId="59" xfId="0" applyFont="1" applyBorder="1" applyAlignment="1" applyProtection="1">
      <alignment horizontal="left" vertical="top" wrapText="1"/>
      <protection hidden="1"/>
    </xf>
    <xf numFmtId="0" fontId="35" fillId="0" borderId="59" xfId="0" applyFont="1" applyBorder="1" applyAlignment="1" applyProtection="1">
      <alignment horizontal="left" vertical="top" wrapText="1"/>
      <protection hidden="1"/>
    </xf>
    <xf numFmtId="0" fontId="21" fillId="0" borderId="0" xfId="0" applyFont="1" applyAlignment="1" applyProtection="1">
      <alignment horizontal="center"/>
      <protection hidden="1"/>
    </xf>
    <xf numFmtId="0" fontId="54" fillId="0" borderId="0" xfId="0" applyFont="1" applyAlignment="1" applyProtection="1">
      <alignment vertical="top" wrapText="1"/>
      <protection hidden="1"/>
    </xf>
    <xf numFmtId="0" fontId="21" fillId="0" borderId="60" xfId="0" applyFont="1" applyBorder="1" applyAlignment="1" applyProtection="1">
      <alignment vertical="center" wrapText="1"/>
      <protection hidden="1"/>
    </xf>
    <xf numFmtId="0" fontId="54" fillId="0" borderId="60" xfId="0" applyFont="1" applyBorder="1" applyAlignment="1" applyProtection="1">
      <alignment vertical="center" wrapText="1"/>
      <protection hidden="1"/>
    </xf>
    <xf numFmtId="0" fontId="56" fillId="0" borderId="0" xfId="0" applyFont="1" applyAlignment="1" applyProtection="1">
      <alignment/>
      <protection hidden="1"/>
    </xf>
    <xf numFmtId="166" fontId="17" fillId="0" borderId="0" xfId="0" applyNumberFormat="1" applyFont="1" applyFill="1" applyBorder="1" applyAlignment="1" applyProtection="1">
      <alignment wrapText="1"/>
      <protection hidden="1"/>
    </xf>
    <xf numFmtId="0" fontId="18" fillId="0" borderId="26" xfId="0" applyFont="1" applyBorder="1" applyAlignment="1" applyProtection="1">
      <alignment/>
      <protection hidden="1"/>
    </xf>
    <xf numFmtId="0" fontId="18" fillId="0" borderId="10" xfId="0" applyFont="1" applyBorder="1" applyAlignment="1" applyProtection="1">
      <alignment/>
      <protection locked="0"/>
    </xf>
    <xf numFmtId="0" fontId="18" fillId="0" borderId="40" xfId="0" applyFont="1" applyBorder="1" applyAlignment="1" applyProtection="1">
      <alignment/>
      <protection locked="0"/>
    </xf>
    <xf numFmtId="166" fontId="9" fillId="3" borderId="39" xfId="0" applyNumberFormat="1" applyFont="1" applyFill="1" applyBorder="1" applyAlignment="1" applyProtection="1">
      <alignment horizontal="left" vertical="top" wrapText="1"/>
      <protection hidden="1"/>
    </xf>
    <xf numFmtId="166" fontId="9" fillId="3" borderId="40" xfId="0" applyNumberFormat="1" applyFont="1" applyFill="1" applyBorder="1" applyAlignment="1" applyProtection="1">
      <alignment horizontal="left" vertical="top" wrapText="1"/>
      <protection hidden="1"/>
    </xf>
    <xf numFmtId="166" fontId="9" fillId="3" borderId="41" xfId="0" applyNumberFormat="1" applyFont="1" applyFill="1" applyBorder="1" applyAlignment="1" applyProtection="1">
      <alignment horizontal="left" vertical="top" wrapText="1"/>
      <protection hidden="1"/>
    </xf>
    <xf numFmtId="0" fontId="13" fillId="0" borderId="0" xfId="0" applyFont="1" applyAlignment="1" applyProtection="1">
      <alignment horizontal="left" vertical="center" wrapText="1"/>
      <protection hidden="1"/>
    </xf>
    <xf numFmtId="0" fontId="54" fillId="0" borderId="59" xfId="0" applyFont="1" applyBorder="1" applyAlignment="1" applyProtection="1">
      <alignment vertical="center" wrapText="1"/>
      <protection hidden="1"/>
    </xf>
    <xf numFmtId="214" fontId="54" fillId="4" borderId="56" xfId="0" applyNumberFormat="1" applyFont="1" applyFill="1" applyBorder="1" applyAlignment="1" applyProtection="1">
      <alignment vertical="top" wrapText="1"/>
      <protection locked="0"/>
    </xf>
    <xf numFmtId="214" fontId="54" fillId="4" borderId="57" xfId="0" applyNumberFormat="1" applyFont="1" applyFill="1" applyBorder="1" applyAlignment="1" applyProtection="1">
      <alignment vertical="top" wrapText="1"/>
      <protection locked="0"/>
    </xf>
    <xf numFmtId="214" fontId="54" fillId="4" borderId="58" xfId="0" applyNumberFormat="1" applyFont="1" applyFill="1" applyBorder="1" applyAlignment="1" applyProtection="1">
      <alignment vertical="top" wrapText="1"/>
      <protection locked="0"/>
    </xf>
    <xf numFmtId="0" fontId="1" fillId="0" borderId="0"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1" fillId="0" borderId="60" xfId="0" applyFont="1" applyBorder="1" applyAlignment="1" applyProtection="1">
      <alignment horizontal="left" vertical="center" wrapText="1"/>
      <protection hidden="1"/>
    </xf>
    <xf numFmtId="0" fontId="0" fillId="0" borderId="60" xfId="0" applyFont="1" applyBorder="1" applyAlignment="1" applyProtection="1">
      <alignment horizontal="left" vertical="center" wrapText="1"/>
      <protection hidden="1"/>
    </xf>
    <xf numFmtId="0" fontId="15" fillId="0" borderId="0" xfId="0" applyFont="1" applyAlignment="1" applyProtection="1">
      <alignment/>
      <protection hidden="1"/>
    </xf>
    <xf numFmtId="0" fontId="21" fillId="0" borderId="0" xfId="0" applyFont="1" applyAlignment="1" applyProtection="1">
      <alignment horizontal="left" vertical="center" wrapText="1"/>
      <protection hidden="1"/>
    </xf>
    <xf numFmtId="0" fontId="21" fillId="4" borderId="56" xfId="0" applyFont="1" applyFill="1" applyBorder="1" applyAlignment="1" applyProtection="1">
      <alignment horizontal="left" vertical="center" indent="1"/>
      <protection locked="0"/>
    </xf>
    <xf numFmtId="0" fontId="21" fillId="4" borderId="57" xfId="0" applyFont="1" applyFill="1" applyBorder="1" applyAlignment="1" applyProtection="1">
      <alignment horizontal="left" vertical="center" indent="1"/>
      <protection locked="0"/>
    </xf>
    <xf numFmtId="0" fontId="21" fillId="4" borderId="58" xfId="0" applyFont="1" applyFill="1" applyBorder="1" applyAlignment="1" applyProtection="1">
      <alignment horizontal="left" vertical="center" indent="1"/>
      <protection locked="0"/>
    </xf>
    <xf numFmtId="0" fontId="1"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35" fillId="0" borderId="59" xfId="0" applyFont="1" applyBorder="1" applyAlignment="1" applyProtection="1">
      <alignment vertical="center" wrapText="1"/>
      <protection hidden="1"/>
    </xf>
    <xf numFmtId="0" fontId="54" fillId="0" borderId="39" xfId="0" applyFont="1" applyFill="1" applyBorder="1" applyAlignment="1" applyProtection="1">
      <alignment horizontal="left" vertical="top" wrapText="1"/>
      <protection hidden="1"/>
    </xf>
    <xf numFmtId="0" fontId="54" fillId="0" borderId="40" xfId="0" applyFont="1" applyFill="1" applyBorder="1" applyAlignment="1" applyProtection="1">
      <alignment horizontal="left" vertical="top" wrapText="1"/>
      <protection hidden="1"/>
    </xf>
    <xf numFmtId="0" fontId="54" fillId="0" borderId="41" xfId="0" applyFont="1" applyFill="1" applyBorder="1" applyAlignment="1" applyProtection="1">
      <alignment horizontal="left" vertical="top" wrapText="1"/>
      <protection hidden="1"/>
    </xf>
    <xf numFmtId="0" fontId="3" fillId="0" borderId="0" xfId="0" applyFont="1" applyAlignment="1" applyProtection="1">
      <alignment horizontal="center" wrapText="1"/>
      <protection hidden="1"/>
    </xf>
    <xf numFmtId="0" fontId="1" fillId="0" borderId="0" xfId="0" applyFont="1" applyAlignment="1" applyProtection="1">
      <alignment horizontal="center" wrapText="1"/>
      <protection hidden="1"/>
    </xf>
    <xf numFmtId="0" fontId="21" fillId="0" borderId="0" xfId="0" applyFont="1" applyBorder="1" applyAlignment="1" applyProtection="1">
      <alignment horizontal="left" vertical="center" wrapText="1" indent="1"/>
      <protection hidden="1"/>
    </xf>
    <xf numFmtId="0" fontId="60" fillId="0" borderId="0" xfId="0" applyFont="1" applyAlignment="1" applyProtection="1">
      <alignment horizontal="left" vertical="center" wrapText="1"/>
      <protection hidden="1"/>
    </xf>
    <xf numFmtId="0" fontId="60" fillId="0" borderId="61" xfId="0" applyFont="1" applyBorder="1" applyAlignment="1" applyProtection="1">
      <alignment horizontal="left" vertical="center" wrapText="1"/>
      <protection hidden="1"/>
    </xf>
    <xf numFmtId="0" fontId="0" fillId="17" borderId="39" xfId="0" applyFont="1" applyFill="1" applyBorder="1" applyAlignment="1" applyProtection="1">
      <alignment vertical="center" wrapText="1"/>
      <protection/>
    </xf>
    <xf numFmtId="0" fontId="0" fillId="17" borderId="40" xfId="0" applyFont="1" applyFill="1" applyBorder="1" applyAlignment="1" applyProtection="1">
      <alignment vertical="center" wrapText="1"/>
      <protection/>
    </xf>
    <xf numFmtId="0" fontId="0" fillId="17" borderId="41" xfId="0" applyFont="1" applyFill="1" applyBorder="1" applyAlignment="1" applyProtection="1">
      <alignment vertical="center" wrapText="1"/>
      <protection/>
    </xf>
    <xf numFmtId="0" fontId="0" fillId="0" borderId="39" xfId="0"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41" xfId="0" applyFont="1" applyBorder="1" applyAlignment="1" applyProtection="1">
      <alignment vertical="center" wrapText="1"/>
      <protection/>
    </xf>
    <xf numFmtId="0" fontId="0" fillId="0" borderId="25" xfId="0" applyFont="1" applyBorder="1" applyAlignment="1" applyProtection="1">
      <alignment horizontal="left" wrapText="1"/>
      <protection/>
    </xf>
    <xf numFmtId="0" fontId="0" fillId="0" borderId="26" xfId="0" applyFont="1" applyBorder="1" applyAlignment="1" applyProtection="1">
      <alignment horizontal="left" wrapText="1"/>
      <protection/>
    </xf>
    <xf numFmtId="0" fontId="0" fillId="0" borderId="27" xfId="0" applyFont="1" applyBorder="1" applyAlignment="1" applyProtection="1">
      <alignment horizontal="left" wrapText="1"/>
      <protection/>
    </xf>
    <xf numFmtId="0" fontId="1" fillId="0" borderId="28"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1" fillId="0" borderId="29" xfId="0" applyFont="1" applyBorder="1" applyAlignment="1" applyProtection="1">
      <alignment horizontal="left" wrapText="1"/>
      <protection/>
    </xf>
    <xf numFmtId="0" fontId="0" fillId="0" borderId="22" xfId="0" applyFont="1" applyBorder="1" applyAlignment="1" applyProtection="1">
      <alignment horizontal="left" wrapText="1"/>
      <protection/>
    </xf>
    <xf numFmtId="0" fontId="0" fillId="0" borderId="10" xfId="0" applyFont="1" applyBorder="1" applyAlignment="1" applyProtection="1">
      <alignment horizontal="left" wrapText="1"/>
      <protection/>
    </xf>
    <xf numFmtId="0" fontId="0" fillId="0" borderId="17" xfId="0" applyFont="1" applyBorder="1" applyAlignment="1" applyProtection="1">
      <alignment horizontal="left" wrapText="1"/>
      <protection/>
    </xf>
    <xf numFmtId="0" fontId="3" fillId="7" borderId="39" xfId="0" applyFont="1" applyFill="1" applyBorder="1" applyAlignment="1" applyProtection="1">
      <alignment horizontal="center"/>
      <protection/>
    </xf>
    <xf numFmtId="0" fontId="3" fillId="7" borderId="40" xfId="0" applyFont="1" applyFill="1" applyBorder="1" applyAlignment="1" applyProtection="1">
      <alignment horizontal="center"/>
      <protection/>
    </xf>
    <xf numFmtId="0" fontId="3" fillId="7" borderId="41" xfId="0" applyFont="1" applyFill="1" applyBorder="1" applyAlignment="1" applyProtection="1">
      <alignment horizontal="center"/>
      <protection/>
    </xf>
    <xf numFmtId="0" fontId="28" fillId="0" borderId="0"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83</xdr:row>
      <xdr:rowOff>85725</xdr:rowOff>
    </xdr:from>
    <xdr:to>
      <xdr:col>10</xdr:col>
      <xdr:colOff>47625</xdr:colOff>
      <xdr:row>84</xdr:row>
      <xdr:rowOff>142875</xdr:rowOff>
    </xdr:to>
    <xdr:sp macro="[0]!UnhideRecSheet">
      <xdr:nvSpPr>
        <xdr:cNvPr id="1" name="Text Box 58"/>
        <xdr:cNvSpPr txBox="1">
          <a:spLocks noChangeArrowheads="1"/>
        </xdr:cNvSpPr>
      </xdr:nvSpPr>
      <xdr:spPr>
        <a:xfrm>
          <a:off x="971550" y="21450300"/>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RECOVERY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133350</xdr:rowOff>
    </xdr:from>
    <xdr:to>
      <xdr:col>9</xdr:col>
      <xdr:colOff>333375</xdr:colOff>
      <xdr:row>1</xdr:row>
      <xdr:rowOff>209550</xdr:rowOff>
    </xdr:to>
    <xdr:sp macro="[0]!exportOriginal">
      <xdr:nvSpPr>
        <xdr:cNvPr id="1" name="Text Box 1"/>
        <xdr:cNvSpPr txBox="1">
          <a:spLocks noChangeArrowheads="1"/>
        </xdr:cNvSpPr>
      </xdr:nvSpPr>
      <xdr:spPr>
        <a:xfrm>
          <a:off x="5581650" y="133350"/>
          <a:ext cx="1971675" cy="238125"/>
        </a:xfrm>
        <a:prstGeom prst="rect">
          <a:avLst/>
        </a:prstGeom>
        <a:solidFill>
          <a:srgbClr val="CCECFF"/>
        </a:solidFill>
        <a:ln w="9525" cmpd="sng">
          <a:noFill/>
        </a:ln>
      </xdr:spPr>
      <xdr:txBody>
        <a:bodyPr vertOverflow="clip" wrap="square" lIns="27432" tIns="22860" rIns="27432" bIns="22860"/>
        <a:p>
          <a:pPr algn="l">
            <a:defRPr/>
          </a:pPr>
          <a:r>
            <a:rPr lang="en-US" cap="none" sz="1000" b="0" i="0" u="none" baseline="0">
              <a:solidFill>
                <a:srgbClr val="000000"/>
              </a:solidFill>
              <a:latin typeface="Arial"/>
              <a:ea typeface="Arial"/>
              <a:cs typeface="Arial"/>
            </a:rPr>
            <a:t>Export Original Budget</a:t>
          </a:r>
        </a:p>
      </xdr:txBody>
    </xdr:sp>
    <xdr:clientData/>
  </xdr:twoCellAnchor>
  <xdr:twoCellAnchor>
    <xdr:from>
      <xdr:col>6</xdr:col>
      <xdr:colOff>190500</xdr:colOff>
      <xdr:row>2</xdr:row>
      <xdr:rowOff>38100</xdr:rowOff>
    </xdr:from>
    <xdr:to>
      <xdr:col>9</xdr:col>
      <xdr:colOff>342900</xdr:colOff>
      <xdr:row>2</xdr:row>
      <xdr:rowOff>304800</xdr:rowOff>
    </xdr:to>
    <xdr:sp macro="[0]!exportAm">
      <xdr:nvSpPr>
        <xdr:cNvPr id="2" name="Text Box 2"/>
        <xdr:cNvSpPr txBox="1">
          <a:spLocks noChangeArrowheads="1"/>
        </xdr:cNvSpPr>
      </xdr:nvSpPr>
      <xdr:spPr>
        <a:xfrm>
          <a:off x="5581650" y="523875"/>
          <a:ext cx="1981200" cy="266700"/>
        </a:xfrm>
        <a:prstGeom prst="rect">
          <a:avLst/>
        </a:prstGeom>
        <a:solidFill>
          <a:srgbClr val="CCECFF"/>
        </a:solidFill>
        <a:ln w="9525" cmpd="sng">
          <a:noFill/>
        </a:ln>
      </xdr:spPr>
      <xdr:txBody>
        <a:bodyPr vertOverflow="clip" wrap="square" lIns="27432" tIns="22860" rIns="27432" bIns="22860"/>
        <a:p>
          <a:pPr algn="l">
            <a:defRPr/>
          </a:pPr>
          <a:r>
            <a:rPr lang="en-US" cap="none" sz="1000" b="0" i="0" u="none" baseline="0">
              <a:solidFill>
                <a:srgbClr val="000000"/>
              </a:solidFill>
              <a:latin typeface="Arial"/>
              <a:ea typeface="Arial"/>
              <a:cs typeface="Arial"/>
            </a:rPr>
            <a:t>Export Amended Budget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83</xdr:row>
      <xdr:rowOff>76200</xdr:rowOff>
    </xdr:from>
    <xdr:to>
      <xdr:col>10</xdr:col>
      <xdr:colOff>304800</xdr:colOff>
      <xdr:row>84</xdr:row>
      <xdr:rowOff>133350</xdr:rowOff>
    </xdr:to>
    <xdr:sp macro="[0]!UnhideRecSheet">
      <xdr:nvSpPr>
        <xdr:cNvPr id="1" name="Text Box 18"/>
        <xdr:cNvSpPr txBox="1">
          <a:spLocks noChangeArrowheads="1"/>
        </xdr:cNvSpPr>
      </xdr:nvSpPr>
      <xdr:spPr>
        <a:xfrm>
          <a:off x="1228725" y="2144077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RECOVERY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87</xdr:row>
      <xdr:rowOff>38100</xdr:rowOff>
    </xdr:from>
    <xdr:to>
      <xdr:col>10</xdr:col>
      <xdr:colOff>142875</xdr:colOff>
      <xdr:row>88</xdr:row>
      <xdr:rowOff>95250</xdr:rowOff>
    </xdr:to>
    <xdr:sp macro="[0]!UnhideSheet">
      <xdr:nvSpPr>
        <xdr:cNvPr id="1" name="Text Box 14"/>
        <xdr:cNvSpPr txBox="1">
          <a:spLocks noChangeArrowheads="1"/>
        </xdr:cNvSpPr>
      </xdr:nvSpPr>
      <xdr:spPr>
        <a:xfrm>
          <a:off x="1238250" y="31213425"/>
          <a:ext cx="4381500" cy="219075"/>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Click here to add another INVESTMENT 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EMP\NCLB\fundplan01_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P41"/>
  <sheetViews>
    <sheetView showGridLines="0" showZeros="0" zoomScalePageLayoutView="0" workbookViewId="0" topLeftCell="A1">
      <selection activeCell="A1" sqref="A1"/>
    </sheetView>
  </sheetViews>
  <sheetFormatPr defaultColWidth="9.140625" defaultRowHeight="12.75"/>
  <cols>
    <col min="1" max="1" width="1.1484375" style="15" customWidth="1"/>
    <col min="2" max="2" width="13.8515625" style="15" customWidth="1"/>
    <col min="3" max="3" width="2.140625" style="15" customWidth="1"/>
    <col min="4" max="4" width="14.7109375" style="15" customWidth="1"/>
    <col min="5" max="5" width="2.421875" style="15" customWidth="1"/>
    <col min="6" max="6" width="15.421875" style="15" customWidth="1"/>
    <col min="7" max="7" width="1.57421875" style="15" customWidth="1"/>
    <col min="8" max="8" width="12.7109375" style="15" customWidth="1"/>
    <col min="9" max="9" width="1.57421875" style="15" customWidth="1"/>
    <col min="10" max="10" width="0.71875" style="15" customWidth="1"/>
    <col min="11" max="11" width="1.7109375" style="15" customWidth="1"/>
    <col min="12" max="12" width="9.8515625" style="15" customWidth="1"/>
    <col min="13" max="13" width="1.421875" style="15" customWidth="1"/>
    <col min="14" max="14" width="9.421875" style="15" customWidth="1"/>
    <col min="15" max="15" width="10.00390625" style="15" customWidth="1"/>
    <col min="16" max="16" width="9.7109375" style="15" customWidth="1"/>
    <col min="17" max="16384" width="9.140625" style="15" customWidth="1"/>
  </cols>
  <sheetData>
    <row r="1" spans="2:16" s="23" customFormat="1" ht="15.75">
      <c r="B1" s="216" t="s">
        <v>2344</v>
      </c>
      <c r="C1" s="216"/>
      <c r="D1" s="216"/>
      <c r="E1" s="216"/>
      <c r="F1" s="216"/>
      <c r="G1" s="216"/>
      <c r="H1" s="216"/>
      <c r="I1" s="216"/>
      <c r="J1" s="216"/>
      <c r="K1" s="216"/>
      <c r="L1" s="216"/>
      <c r="M1" s="216"/>
      <c r="N1" s="216"/>
      <c r="O1" s="216"/>
      <c r="P1" s="216"/>
    </row>
    <row r="2" spans="2:16" s="23" customFormat="1" ht="15.75">
      <c r="B2" s="217" t="s">
        <v>50</v>
      </c>
      <c r="C2" s="217"/>
      <c r="D2" s="217"/>
      <c r="E2" s="217"/>
      <c r="F2" s="217"/>
      <c r="G2" s="217"/>
      <c r="H2" s="217"/>
      <c r="I2" s="217"/>
      <c r="J2" s="217"/>
      <c r="K2" s="217"/>
      <c r="L2" s="217"/>
      <c r="M2" s="217"/>
      <c r="N2" s="217"/>
      <c r="O2" s="217"/>
      <c r="P2" s="217"/>
    </row>
    <row r="3" spans="2:16" ht="22.5" customHeight="1" thickBot="1">
      <c r="B3" s="24" t="s">
        <v>51</v>
      </c>
      <c r="P3" s="4"/>
    </row>
    <row r="4" spans="2:16" s="23" customFormat="1" ht="21.75" customHeight="1" thickTop="1">
      <c r="B4" s="25" t="s">
        <v>59</v>
      </c>
      <c r="C4" s="26"/>
      <c r="D4" s="12" t="s">
        <v>60</v>
      </c>
      <c r="E4" s="165"/>
      <c r="F4" s="26"/>
      <c r="G4" s="26"/>
      <c r="H4" s="60">
        <v>1</v>
      </c>
      <c r="I4" s="26"/>
      <c r="J4" s="166"/>
      <c r="K4" s="26"/>
      <c r="L4" s="26"/>
      <c r="M4" s="227" t="s">
        <v>61</v>
      </c>
      <c r="N4" s="227"/>
      <c r="O4" s="227"/>
      <c r="P4" s="7" t="str">
        <f>LEFT(VLOOKUP(CoverSheet!$H$4,'supt list 013006'!A1:K432,6,FALSE),4)</f>
        <v>ORGA</v>
      </c>
    </row>
    <row r="5" spans="2:16" s="23" customFormat="1" ht="21" customHeight="1">
      <c r="B5" s="200"/>
      <c r="C5" s="201"/>
      <c r="D5" s="201"/>
      <c r="E5" s="201"/>
      <c r="F5" s="201"/>
      <c r="G5" s="27"/>
      <c r="H5" s="27"/>
      <c r="I5" s="205"/>
      <c r="J5" s="205"/>
      <c r="K5" s="205"/>
      <c r="L5" s="205"/>
      <c r="M5" s="205"/>
      <c r="N5" s="205"/>
      <c r="O5" s="205"/>
      <c r="P5" s="28"/>
    </row>
    <row r="6" spans="2:16" s="23" customFormat="1" ht="10.5" customHeight="1">
      <c r="B6" s="214" t="s">
        <v>2167</v>
      </c>
      <c r="C6" s="215"/>
      <c r="D6" s="215"/>
      <c r="E6" s="215"/>
      <c r="F6" s="215"/>
      <c r="G6" s="29"/>
      <c r="H6" s="29"/>
      <c r="I6" s="29"/>
      <c r="J6" s="29"/>
      <c r="K6" s="29"/>
      <c r="L6" s="211" t="s">
        <v>2168</v>
      </c>
      <c r="M6" s="211"/>
      <c r="N6" s="211"/>
      <c r="O6" s="211"/>
      <c r="P6" s="212"/>
    </row>
    <row r="7" spans="2:16" s="23" customFormat="1" ht="15.75">
      <c r="B7" s="30" t="s">
        <v>62</v>
      </c>
      <c r="C7" s="29"/>
      <c r="D7" s="29"/>
      <c r="E7" s="29"/>
      <c r="F7" s="206" t="str">
        <f>VLOOKUP(CoverSheet!$H$4,'supt list 013006'!A1:K432,7,FALSE)</f>
        <v>ADDRESS LINE 1</v>
      </c>
      <c r="G7" s="206"/>
      <c r="H7" s="206"/>
      <c r="I7" s="206"/>
      <c r="J7" s="206"/>
      <c r="K7" s="206"/>
      <c r="L7" s="206"/>
      <c r="M7" s="29"/>
      <c r="N7" s="29"/>
      <c r="O7" s="29"/>
      <c r="P7" s="31"/>
    </row>
    <row r="8" spans="2:16" s="23" customFormat="1" ht="15.75">
      <c r="B8" s="30"/>
      <c r="C8" s="29"/>
      <c r="D8" s="29"/>
      <c r="E8" s="29"/>
      <c r="F8" s="206" t="str">
        <f>VLOOKUP(CoverSheet!$H$4,'supt list 013006'!A1:K432,8,FALSE)</f>
        <v>ADDRESS LINE 2</v>
      </c>
      <c r="G8" s="206"/>
      <c r="H8" s="206"/>
      <c r="I8" s="29"/>
      <c r="J8" s="29"/>
      <c r="K8" s="29"/>
      <c r="L8" s="189"/>
      <c r="M8" s="189"/>
      <c r="N8" s="189"/>
      <c r="O8" s="8"/>
      <c r="P8" s="9"/>
    </row>
    <row r="9" spans="2:16" s="23" customFormat="1" ht="15.75">
      <c r="B9" s="30"/>
      <c r="C9" s="29"/>
      <c r="D9" s="29"/>
      <c r="E9" s="29"/>
      <c r="F9" s="206" t="str">
        <f>VLOOKUP(CoverSheet!$H$4,'supt list 013006'!A1:K432,9,FALSE)</f>
        <v>CITY/TOWN</v>
      </c>
      <c r="G9" s="206"/>
      <c r="H9" s="206"/>
      <c r="I9" s="29"/>
      <c r="J9" s="29"/>
      <c r="K9" s="29"/>
      <c r="L9" s="189" t="str">
        <f>VLOOKUP(CoverSheet!$H$4,'supt list 013006'!A1:K432,11,FALSE)</f>
        <v>ZIP CODE</v>
      </c>
      <c r="M9" s="189"/>
      <c r="N9" s="189"/>
      <c r="O9" s="8"/>
      <c r="P9" s="9"/>
    </row>
    <row r="10" spans="2:16" s="23" customFormat="1" ht="16.5" customHeight="1" thickBot="1">
      <c r="B10" s="176" t="s">
        <v>63</v>
      </c>
      <c r="C10" s="177"/>
      <c r="D10" s="177"/>
      <c r="E10" s="178"/>
      <c r="F10" s="178"/>
      <c r="G10" s="178"/>
      <c r="H10" s="178"/>
      <c r="I10" s="13"/>
      <c r="J10" s="13"/>
      <c r="K10" s="13"/>
      <c r="L10" s="32"/>
      <c r="M10" s="13"/>
      <c r="N10" s="13"/>
      <c r="O10" s="13"/>
      <c r="P10" s="33"/>
    </row>
    <row r="11" spans="2:16" s="23" customFormat="1" ht="4.5" customHeight="1" thickBot="1" thickTop="1">
      <c r="B11" s="34"/>
      <c r="C11" s="13"/>
      <c r="D11" s="13"/>
      <c r="E11" s="13"/>
      <c r="F11" s="2"/>
      <c r="G11" s="35"/>
      <c r="H11" s="13"/>
      <c r="I11" s="13"/>
      <c r="J11" s="13"/>
      <c r="K11" s="13"/>
      <c r="L11" s="32"/>
      <c r="M11" s="13"/>
      <c r="N11" s="13"/>
      <c r="O11" s="13"/>
      <c r="P11" s="33"/>
    </row>
    <row r="12" spans="2:12" ht="8.25" customHeight="1" thickBot="1" thickTop="1">
      <c r="B12" s="36"/>
      <c r="G12" s="37"/>
      <c r="L12" s="36"/>
    </row>
    <row r="13" spans="2:16" s="23" customFormat="1" ht="17.25" customHeight="1" thickBot="1" thickTop="1">
      <c r="B13" s="208" t="s">
        <v>64</v>
      </c>
      <c r="C13" s="209"/>
      <c r="D13" s="209"/>
      <c r="E13" s="209"/>
      <c r="F13" s="209"/>
      <c r="G13" s="209"/>
      <c r="H13" s="209"/>
      <c r="I13" s="209"/>
      <c r="J13" s="209"/>
      <c r="K13" s="209"/>
      <c r="L13" s="209"/>
      <c r="M13" s="209"/>
      <c r="N13" s="209"/>
      <c r="O13" s="209"/>
      <c r="P13" s="210"/>
    </row>
    <row r="14" spans="2:16" s="23" customFormat="1" ht="13.5" customHeight="1" thickTop="1">
      <c r="B14" s="221" t="s">
        <v>1097</v>
      </c>
      <c r="C14" s="184"/>
      <c r="D14" s="222"/>
      <c r="E14" s="183" t="s">
        <v>1098</v>
      </c>
      <c r="F14" s="184"/>
      <c r="G14" s="184"/>
      <c r="H14" s="184"/>
      <c r="I14" s="222"/>
      <c r="J14" s="183" t="s">
        <v>52</v>
      </c>
      <c r="K14" s="184"/>
      <c r="L14" s="184"/>
      <c r="M14" s="184"/>
      <c r="N14" s="185"/>
      <c r="O14" s="179" t="s">
        <v>1521</v>
      </c>
      <c r="P14" s="180"/>
    </row>
    <row r="15" spans="2:16" s="23" customFormat="1" ht="21" customHeight="1">
      <c r="B15" s="202"/>
      <c r="C15" s="203"/>
      <c r="D15" s="204"/>
      <c r="E15" s="186" t="s">
        <v>2257</v>
      </c>
      <c r="F15" s="187"/>
      <c r="G15" s="187"/>
      <c r="H15" s="187"/>
      <c r="I15" s="188"/>
      <c r="J15" s="223" t="s">
        <v>53</v>
      </c>
      <c r="K15" s="224"/>
      <c r="L15" s="225"/>
      <c r="M15" s="223" t="s">
        <v>54</v>
      </c>
      <c r="N15" s="226"/>
      <c r="O15" s="181"/>
      <c r="P15" s="182"/>
    </row>
    <row r="16" spans="2:16" s="23" customFormat="1" ht="36" customHeight="1" thickBot="1">
      <c r="B16" s="243">
        <v>760</v>
      </c>
      <c r="C16" s="244"/>
      <c r="D16" s="245"/>
      <c r="E16" s="234" t="s">
        <v>2255</v>
      </c>
      <c r="F16" s="235"/>
      <c r="G16" s="235"/>
      <c r="H16" s="235"/>
      <c r="I16" s="236"/>
      <c r="J16" s="248" t="s">
        <v>967</v>
      </c>
      <c r="K16" s="249"/>
      <c r="L16" s="250"/>
      <c r="M16" s="237">
        <v>40724</v>
      </c>
      <c r="N16" s="238"/>
      <c r="O16" s="246"/>
      <c r="P16" s="247"/>
    </row>
    <row r="17" spans="2:16" s="23" customFormat="1" ht="30" customHeight="1" thickBot="1" thickTop="1">
      <c r="B17" s="38"/>
      <c r="C17" s="10"/>
      <c r="D17" s="10"/>
      <c r="E17" s="39"/>
      <c r="F17" s="207" t="s">
        <v>533</v>
      </c>
      <c r="G17" s="207"/>
      <c r="H17" s="207"/>
      <c r="I17" s="207"/>
      <c r="J17" s="207"/>
      <c r="K17" s="207"/>
      <c r="L17" s="207"/>
      <c r="M17" s="16"/>
      <c r="N17" s="231" t="e">
        <f>#REF!</f>
        <v>#REF!</v>
      </c>
      <c r="O17" s="232"/>
      <c r="P17" s="233"/>
    </row>
    <row r="18" spans="2:16" s="23" customFormat="1" ht="18" customHeight="1" thickBot="1" thickTop="1">
      <c r="B18" s="19"/>
      <c r="C18" s="29"/>
      <c r="D18" s="29"/>
      <c r="E18" s="29"/>
      <c r="F18" s="29"/>
      <c r="G18" s="29"/>
      <c r="H18" s="29"/>
      <c r="I18" s="29"/>
      <c r="J18" s="29"/>
      <c r="K18" s="29"/>
      <c r="L18" s="29"/>
      <c r="M18" s="29"/>
      <c r="N18" s="40"/>
      <c r="O18" s="41"/>
      <c r="P18" s="41"/>
    </row>
    <row r="19" spans="2:16" ht="45" customHeight="1" thickBot="1" thickTop="1">
      <c r="B19" s="240" t="s">
        <v>704</v>
      </c>
      <c r="C19" s="241"/>
      <c r="D19" s="241"/>
      <c r="E19" s="241"/>
      <c r="F19" s="241"/>
      <c r="G19" s="241"/>
      <c r="H19" s="241"/>
      <c r="I19" s="241"/>
      <c r="J19" s="241"/>
      <c r="K19" s="241"/>
      <c r="L19" s="241"/>
      <c r="M19" s="241"/>
      <c r="N19" s="241"/>
      <c r="O19" s="241"/>
      <c r="P19" s="242"/>
    </row>
    <row r="20" spans="2:16" ht="22.5" customHeight="1" thickBot="1" thickTop="1">
      <c r="B20" s="42"/>
      <c r="C20" s="42"/>
      <c r="D20" s="42"/>
      <c r="E20" s="42"/>
      <c r="F20" s="42"/>
      <c r="G20" s="42"/>
      <c r="H20" s="42"/>
      <c r="I20" s="42"/>
      <c r="J20" s="42"/>
      <c r="K20" s="42"/>
      <c r="L20" s="42"/>
      <c r="M20" s="42"/>
      <c r="N20" s="42"/>
      <c r="O20" s="42"/>
      <c r="P20" s="42"/>
    </row>
    <row r="21" spans="2:16" ht="29.25" customHeight="1" thickTop="1">
      <c r="B21" s="213" t="s">
        <v>55</v>
      </c>
      <c r="C21" s="191"/>
      <c r="D21" s="191"/>
      <c r="E21" s="11"/>
      <c r="F21" s="251"/>
      <c r="G21" s="251"/>
      <c r="H21" s="251"/>
      <c r="I21" s="251"/>
      <c r="J21" s="251"/>
      <c r="K21" s="251"/>
      <c r="L21" s="164"/>
      <c r="M21" s="190" t="s">
        <v>65</v>
      </c>
      <c r="N21" s="191"/>
      <c r="O21" s="196"/>
      <c r="P21" s="197"/>
    </row>
    <row r="22" spans="2:16" ht="12.75">
      <c r="B22" s="43"/>
      <c r="C22" s="21"/>
      <c r="D22" s="21"/>
      <c r="E22" s="21"/>
      <c r="F22" s="3"/>
      <c r="G22" s="3"/>
      <c r="H22" s="3"/>
      <c r="I22" s="3"/>
      <c r="J22" s="21"/>
      <c r="K22" s="21"/>
      <c r="L22" s="22"/>
      <c r="M22" s="44"/>
      <c r="N22" s="192"/>
      <c r="O22" s="192"/>
      <c r="P22" s="193"/>
    </row>
    <row r="23" spans="2:16" ht="22.5" customHeight="1">
      <c r="B23" s="18" t="s">
        <v>66</v>
      </c>
      <c r="C23" s="14"/>
      <c r="D23" s="239"/>
      <c r="E23" s="239"/>
      <c r="F23" s="239"/>
      <c r="G23" s="239"/>
      <c r="H23" s="239"/>
      <c r="I23" s="46"/>
      <c r="J23" s="46"/>
      <c r="K23" s="46"/>
      <c r="L23" s="46"/>
      <c r="M23" s="194" t="s">
        <v>67</v>
      </c>
      <c r="N23" s="195"/>
      <c r="O23" s="198"/>
      <c r="P23" s="199"/>
    </row>
    <row r="24" spans="2:16" ht="13.5" thickBot="1">
      <c r="B24" s="47"/>
      <c r="C24" s="4"/>
      <c r="D24" s="4"/>
      <c r="E24" s="4"/>
      <c r="F24" s="4"/>
      <c r="G24" s="4"/>
      <c r="H24" s="4"/>
      <c r="I24" s="4"/>
      <c r="J24" s="4"/>
      <c r="K24" s="4"/>
      <c r="L24" s="4"/>
      <c r="M24" s="48"/>
      <c r="N24" s="4"/>
      <c r="O24" s="4"/>
      <c r="P24" s="20"/>
    </row>
    <row r="25" ht="9.75" customHeight="1" thickBot="1" thickTop="1"/>
    <row r="26" spans="2:16" ht="13.5" thickTop="1">
      <c r="B26" s="218"/>
      <c r="C26" s="219"/>
      <c r="D26" s="219"/>
      <c r="E26" s="219"/>
      <c r="F26" s="219"/>
      <c r="G26" s="219"/>
      <c r="H26" s="219"/>
      <c r="I26" s="219"/>
      <c r="J26" s="219"/>
      <c r="K26" s="219"/>
      <c r="L26" s="219"/>
      <c r="M26" s="219"/>
      <c r="N26" s="219"/>
      <c r="O26" s="219"/>
      <c r="P26" s="220"/>
    </row>
    <row r="27" spans="2:16" s="49" customFormat="1" ht="25.5" customHeight="1">
      <c r="B27" s="253" t="s">
        <v>1107</v>
      </c>
      <c r="C27" s="254"/>
      <c r="D27" s="254"/>
      <c r="E27" s="254"/>
      <c r="F27" s="254"/>
      <c r="G27" s="254"/>
      <c r="H27" s="254"/>
      <c r="I27" s="254"/>
      <c r="J27" s="254"/>
      <c r="K27" s="254"/>
      <c r="L27" s="254"/>
      <c r="M27" s="254"/>
      <c r="N27" s="254"/>
      <c r="O27" s="254"/>
      <c r="P27" s="255"/>
    </row>
    <row r="28" spans="2:16" ht="12.75">
      <c r="B28" s="228"/>
      <c r="C28" s="229"/>
      <c r="D28" s="229"/>
      <c r="E28" s="229"/>
      <c r="F28" s="229"/>
      <c r="G28" s="229"/>
      <c r="H28" s="229"/>
      <c r="I28" s="229"/>
      <c r="J28" s="229"/>
      <c r="K28" s="229"/>
      <c r="L28" s="229"/>
      <c r="M28" s="229"/>
      <c r="N28" s="229"/>
      <c r="O28" s="229"/>
      <c r="P28" s="230"/>
    </row>
    <row r="29" spans="2:16" ht="12.75">
      <c r="B29" s="228" t="s">
        <v>2288</v>
      </c>
      <c r="C29" s="229"/>
      <c r="D29" s="229"/>
      <c r="E29" s="229"/>
      <c r="F29" s="229"/>
      <c r="G29" s="229"/>
      <c r="H29" s="229"/>
      <c r="I29" s="229"/>
      <c r="J29" s="229"/>
      <c r="K29" s="229"/>
      <c r="L29" s="229"/>
      <c r="M29" s="229"/>
      <c r="N29" s="229"/>
      <c r="O29" s="229"/>
      <c r="P29" s="230"/>
    </row>
    <row r="30" spans="2:16" ht="12.75">
      <c r="B30" s="228" t="s">
        <v>705</v>
      </c>
      <c r="C30" s="229"/>
      <c r="D30" s="229"/>
      <c r="E30" s="229"/>
      <c r="F30" s="229"/>
      <c r="G30" s="229"/>
      <c r="H30" s="229"/>
      <c r="I30" s="229"/>
      <c r="J30" s="229"/>
      <c r="K30" s="229"/>
      <c r="L30" s="229"/>
      <c r="M30" s="229"/>
      <c r="N30" s="229"/>
      <c r="O30" s="229"/>
      <c r="P30" s="230"/>
    </row>
    <row r="31" spans="2:16" ht="12.75">
      <c r="B31" s="228" t="s">
        <v>1</v>
      </c>
      <c r="C31" s="229"/>
      <c r="D31" s="229"/>
      <c r="E31" s="229"/>
      <c r="F31" s="229"/>
      <c r="G31" s="229"/>
      <c r="H31" s="229"/>
      <c r="I31" s="229"/>
      <c r="J31" s="229"/>
      <c r="K31" s="229"/>
      <c r="L31" s="229"/>
      <c r="M31" s="229"/>
      <c r="N31" s="229"/>
      <c r="O31" s="229"/>
      <c r="P31" s="230"/>
    </row>
    <row r="32" spans="2:16" ht="12.75">
      <c r="B32" s="228" t="s">
        <v>1582</v>
      </c>
      <c r="C32" s="229"/>
      <c r="D32" s="229"/>
      <c r="E32" s="229"/>
      <c r="F32" s="229"/>
      <c r="G32" s="229"/>
      <c r="H32" s="229"/>
      <c r="I32" s="229"/>
      <c r="J32" s="229"/>
      <c r="K32" s="229"/>
      <c r="L32" s="229"/>
      <c r="M32" s="229"/>
      <c r="N32" s="229"/>
      <c r="O32" s="229"/>
      <c r="P32" s="230"/>
    </row>
    <row r="33" spans="2:16" ht="12.75">
      <c r="B33" s="228" t="s">
        <v>1108</v>
      </c>
      <c r="C33" s="229"/>
      <c r="D33" s="229"/>
      <c r="E33" s="229"/>
      <c r="F33" s="229"/>
      <c r="G33" s="229"/>
      <c r="H33" s="229"/>
      <c r="I33" s="229"/>
      <c r="J33" s="229"/>
      <c r="K33" s="229"/>
      <c r="L33" s="229"/>
      <c r="M33" s="229"/>
      <c r="N33" s="229"/>
      <c r="O33" s="229"/>
      <c r="P33" s="230"/>
    </row>
    <row r="34" spans="2:16" s="49" customFormat="1" ht="13.5" thickBot="1">
      <c r="B34" s="257" t="s">
        <v>2166</v>
      </c>
      <c r="C34" s="258"/>
      <c r="D34" s="258"/>
      <c r="E34" s="258"/>
      <c r="F34" s="258"/>
      <c r="G34" s="258"/>
      <c r="H34" s="258"/>
      <c r="I34" s="258"/>
      <c r="J34" s="258"/>
      <c r="K34" s="258"/>
      <c r="L34" s="258"/>
      <c r="M34" s="258"/>
      <c r="N34" s="258"/>
      <c r="O34" s="258"/>
      <c r="P34" s="259"/>
    </row>
    <row r="35" spans="2:16" ht="8.25" customHeight="1" thickTop="1">
      <c r="B35" s="17"/>
      <c r="C35" s="17"/>
      <c r="D35" s="17"/>
      <c r="E35" s="17"/>
      <c r="F35" s="17"/>
      <c r="G35" s="17"/>
      <c r="H35" s="17"/>
      <c r="I35" s="17"/>
      <c r="J35" s="17"/>
      <c r="K35" s="17"/>
      <c r="L35" s="17"/>
      <c r="M35" s="17"/>
      <c r="N35" s="17"/>
      <c r="O35" s="17"/>
      <c r="P35" s="17"/>
    </row>
    <row r="36" ht="5.25" customHeight="1"/>
    <row r="37" spans="2:16" ht="15" customHeight="1" thickBot="1">
      <c r="B37" s="256" t="s">
        <v>56</v>
      </c>
      <c r="C37" s="256"/>
      <c r="D37" s="256"/>
      <c r="E37" s="256"/>
      <c r="F37" s="256"/>
      <c r="G37" s="256"/>
      <c r="H37" s="256"/>
      <c r="I37" s="256"/>
      <c r="J37" s="256"/>
      <c r="K37" s="256"/>
      <c r="L37" s="256"/>
      <c r="M37" s="256"/>
      <c r="N37" s="256"/>
      <c r="O37" s="256"/>
      <c r="P37" s="256"/>
    </row>
    <row r="38" spans="2:16" ht="25.5" customHeight="1" thickTop="1">
      <c r="B38" s="221" t="s">
        <v>2</v>
      </c>
      <c r="C38" s="184"/>
      <c r="D38" s="184"/>
      <c r="E38" s="184"/>
      <c r="F38" s="184"/>
      <c r="G38" s="184"/>
      <c r="H38" s="184"/>
      <c r="I38" s="184"/>
      <c r="J38" s="184"/>
      <c r="K38" s="184"/>
      <c r="L38" s="184"/>
      <c r="M38" s="184"/>
      <c r="N38" s="184"/>
      <c r="O38" s="184"/>
      <c r="P38" s="185"/>
    </row>
    <row r="39" spans="2:16" ht="22.5" customHeight="1">
      <c r="B39" s="252" t="s">
        <v>57</v>
      </c>
      <c r="C39" s="224"/>
      <c r="D39" s="224"/>
      <c r="E39" s="224"/>
      <c r="F39" s="224"/>
      <c r="G39" s="224"/>
      <c r="H39" s="224"/>
      <c r="I39" s="224"/>
      <c r="J39" s="224"/>
      <c r="K39" s="224"/>
      <c r="L39" s="224"/>
      <c r="M39" s="224"/>
      <c r="N39" s="224"/>
      <c r="O39" s="224"/>
      <c r="P39" s="226"/>
    </row>
    <row r="40" spans="2:16" ht="23.25" customHeight="1">
      <c r="B40" s="50" t="s">
        <v>1109</v>
      </c>
      <c r="C40" s="51"/>
      <c r="D40" s="51"/>
      <c r="E40" s="51"/>
      <c r="F40" s="5"/>
      <c r="G40" s="5"/>
      <c r="H40" s="5"/>
      <c r="I40" s="5"/>
      <c r="J40" s="5"/>
      <c r="K40" s="5"/>
      <c r="L40" s="5"/>
      <c r="M40" s="51"/>
      <c r="N40" s="51" t="s">
        <v>58</v>
      </c>
      <c r="O40" s="5"/>
      <c r="P40" s="45"/>
    </row>
    <row r="41" spans="2:16" ht="13.5" customHeight="1" thickBot="1">
      <c r="B41" s="52"/>
      <c r="C41" s="6"/>
      <c r="D41" s="6"/>
      <c r="E41" s="6"/>
      <c r="F41" s="6"/>
      <c r="G41" s="6"/>
      <c r="H41" s="6"/>
      <c r="I41" s="6"/>
      <c r="J41" s="6"/>
      <c r="K41" s="6"/>
      <c r="L41" s="6"/>
      <c r="M41" s="6"/>
      <c r="N41" s="6"/>
      <c r="O41" s="6"/>
      <c r="P41" s="53"/>
    </row>
    <row r="42" ht="13.5" thickTop="1"/>
  </sheetData>
  <sheetProtection password="C0E7" sheet="1" objects="1" scenarios="1"/>
  <mergeCells count="51">
    <mergeCell ref="B32:P32"/>
    <mergeCell ref="F21:K21"/>
    <mergeCell ref="B39:P39"/>
    <mergeCell ref="B27:P27"/>
    <mergeCell ref="B28:P28"/>
    <mergeCell ref="B29:P29"/>
    <mergeCell ref="B37:P37"/>
    <mergeCell ref="B38:P38"/>
    <mergeCell ref="B33:P33"/>
    <mergeCell ref="B34:P34"/>
    <mergeCell ref="B30:P30"/>
    <mergeCell ref="N17:P17"/>
    <mergeCell ref="B31:P31"/>
    <mergeCell ref="E16:I16"/>
    <mergeCell ref="M16:N16"/>
    <mergeCell ref="D23:H23"/>
    <mergeCell ref="B19:P19"/>
    <mergeCell ref="B16:D16"/>
    <mergeCell ref="O16:P16"/>
    <mergeCell ref="J16:L16"/>
    <mergeCell ref="B1:P1"/>
    <mergeCell ref="B2:P2"/>
    <mergeCell ref="B26:P26"/>
    <mergeCell ref="B14:D14"/>
    <mergeCell ref="J15:L15"/>
    <mergeCell ref="E14:I14"/>
    <mergeCell ref="M15:N15"/>
    <mergeCell ref="M4:O4"/>
    <mergeCell ref="F17:L17"/>
    <mergeCell ref="B13:P13"/>
    <mergeCell ref="L6:P6"/>
    <mergeCell ref="F7:L7"/>
    <mergeCell ref="F8:H8"/>
    <mergeCell ref="B21:D21"/>
    <mergeCell ref="B6:F6"/>
    <mergeCell ref="M21:N21"/>
    <mergeCell ref="N22:P22"/>
    <mergeCell ref="M23:N23"/>
    <mergeCell ref="O21:P21"/>
    <mergeCell ref="O23:P23"/>
    <mergeCell ref="B5:F5"/>
    <mergeCell ref="B15:D15"/>
    <mergeCell ref="I5:O5"/>
    <mergeCell ref="F9:H9"/>
    <mergeCell ref="L9:N9"/>
    <mergeCell ref="B10:D10"/>
    <mergeCell ref="E10:H10"/>
    <mergeCell ref="O14:P15"/>
    <mergeCell ref="J14:N14"/>
    <mergeCell ref="E15:I15"/>
    <mergeCell ref="L8:N8"/>
  </mergeCells>
  <dataValidations count="2">
    <dataValidation allowBlank="1" showInputMessage="1" showErrorMessage="1" prompt="pending comptrollers approval of awarding grants for a full 2 year period" sqref="V15"/>
    <dataValidation allowBlank="1" showInputMessage="1" showErrorMessage="1" prompt="pending approval from comptroller to award funds for a full 2 year period&#10;" sqref="M16"/>
  </dataValidations>
  <printOptions horizontalCentered="1" verticalCentered="1"/>
  <pageMargins left="0.25" right="0.25" top="0.75" bottom="0.75" header="0.5" footer="0.5"/>
  <pageSetup horizontalDpi="600" verticalDpi="600" orientation="portrait" scale="95" r:id="rId3"/>
  <legacyDrawing r:id="rId2"/>
</worksheet>
</file>

<file path=xl/worksheets/sheet10.xml><?xml version="1.0" encoding="utf-8"?>
<worksheet xmlns="http://schemas.openxmlformats.org/spreadsheetml/2006/main" xmlns:r="http://schemas.openxmlformats.org/officeDocument/2006/relationships">
  <sheetPr codeName="Sheet20"/>
  <dimension ref="A1:P87"/>
  <sheetViews>
    <sheetView showGridLines="0" zoomScalePageLayoutView="0" workbookViewId="0" topLeftCell="A8">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B18:L18"/>
    <mergeCell ref="B19:L19"/>
    <mergeCell ref="B20:L20"/>
    <mergeCell ref="B21:L21"/>
    <mergeCell ref="A1:L1"/>
    <mergeCell ref="B5:L5"/>
    <mergeCell ref="B16:L16"/>
    <mergeCell ref="B17:L17"/>
    <mergeCell ref="B12:L12"/>
    <mergeCell ref="B13:L13"/>
    <mergeCell ref="B14:L14"/>
    <mergeCell ref="B15:L15"/>
    <mergeCell ref="B10:L10"/>
    <mergeCell ref="B7:L7"/>
    <mergeCell ref="B8:L8"/>
    <mergeCell ref="B11:L11"/>
    <mergeCell ref="E9:K9"/>
    <mergeCell ref="A2:L2"/>
    <mergeCell ref="A6:L6"/>
    <mergeCell ref="A3:L3"/>
    <mergeCell ref="B9:D9"/>
    <mergeCell ref="C39:E39"/>
    <mergeCell ref="C40:E40"/>
    <mergeCell ref="B26:L26"/>
    <mergeCell ref="B27:L27"/>
    <mergeCell ref="B28:L28"/>
    <mergeCell ref="B29:L29"/>
    <mergeCell ref="C62:F62"/>
    <mergeCell ref="E87:H87"/>
    <mergeCell ref="B30:E30"/>
    <mergeCell ref="C42:D42"/>
    <mergeCell ref="C43:E43"/>
    <mergeCell ref="C44:E44"/>
    <mergeCell ref="C45:E45"/>
    <mergeCell ref="C48:J48"/>
    <mergeCell ref="C46:E46"/>
    <mergeCell ref="C49:I49"/>
    <mergeCell ref="C69:E69"/>
    <mergeCell ref="D79:E79"/>
    <mergeCell ref="C63:F63"/>
    <mergeCell ref="C64:F64"/>
    <mergeCell ref="C67:E67"/>
    <mergeCell ref="C68:E68"/>
    <mergeCell ref="D78:F78"/>
    <mergeCell ref="D77:E77"/>
    <mergeCell ref="C84:E84"/>
    <mergeCell ref="C85:E85"/>
    <mergeCell ref="C31:E31"/>
    <mergeCell ref="C32:E32"/>
    <mergeCell ref="C33:E33"/>
    <mergeCell ref="C34:E34"/>
    <mergeCell ref="C36:F36"/>
    <mergeCell ref="C37:E37"/>
    <mergeCell ref="C38:E38"/>
    <mergeCell ref="B22:L22"/>
    <mergeCell ref="B23:L23"/>
    <mergeCell ref="B24:L24"/>
    <mergeCell ref="B25:L25"/>
    <mergeCell ref="C83:F83"/>
    <mergeCell ref="D73:F73"/>
    <mergeCell ref="D76:F76"/>
    <mergeCell ref="C81:G81"/>
    <mergeCell ref="D75:E75"/>
    <mergeCell ref="D74:E74"/>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1"/>
  <dimension ref="A1:P87"/>
  <sheetViews>
    <sheetView showGridLines="0" zoomScalePageLayoutView="0" workbookViewId="0" topLeftCell="A8">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C69:E69"/>
    <mergeCell ref="C83:F83"/>
    <mergeCell ref="D73:F73"/>
    <mergeCell ref="D76:F76"/>
    <mergeCell ref="C81:G81"/>
    <mergeCell ref="D75:E75"/>
    <mergeCell ref="D74:E74"/>
    <mergeCell ref="D77:E77"/>
    <mergeCell ref="C62:F62"/>
    <mergeCell ref="C84:E84"/>
    <mergeCell ref="C85:E85"/>
    <mergeCell ref="C31:E31"/>
    <mergeCell ref="C32:E32"/>
    <mergeCell ref="C33:E33"/>
    <mergeCell ref="C34:E34"/>
    <mergeCell ref="C36:F36"/>
    <mergeCell ref="C37:E37"/>
    <mergeCell ref="C38:E38"/>
    <mergeCell ref="C45:E45"/>
    <mergeCell ref="C48:J48"/>
    <mergeCell ref="C46:E46"/>
    <mergeCell ref="C49:I49"/>
    <mergeCell ref="D78:F78"/>
    <mergeCell ref="D79:E79"/>
    <mergeCell ref="C63:F63"/>
    <mergeCell ref="C64:F64"/>
    <mergeCell ref="C67:E67"/>
    <mergeCell ref="C68:E68"/>
    <mergeCell ref="B7:L7"/>
    <mergeCell ref="B9:D9"/>
    <mergeCell ref="E9:K9"/>
    <mergeCell ref="C39:E39"/>
    <mergeCell ref="C40:E40"/>
    <mergeCell ref="E87:H87"/>
    <mergeCell ref="B30:E30"/>
    <mergeCell ref="C42:D42"/>
    <mergeCell ref="C43:E43"/>
    <mergeCell ref="C44:E44"/>
    <mergeCell ref="A1:L1"/>
    <mergeCell ref="B5:L5"/>
    <mergeCell ref="B11:L11"/>
    <mergeCell ref="B12:L12"/>
    <mergeCell ref="B13:L13"/>
    <mergeCell ref="B14:L14"/>
    <mergeCell ref="A2:L2"/>
    <mergeCell ref="A6:L6"/>
    <mergeCell ref="A3:L3"/>
    <mergeCell ref="B8:L8"/>
    <mergeCell ref="B21:L21"/>
    <mergeCell ref="B22:L22"/>
    <mergeCell ref="B15:L15"/>
    <mergeCell ref="B16:L16"/>
    <mergeCell ref="B17:L17"/>
    <mergeCell ref="B18:L18"/>
    <mergeCell ref="B27:L27"/>
    <mergeCell ref="B28:L28"/>
    <mergeCell ref="B29:L29"/>
    <mergeCell ref="B10:L10"/>
    <mergeCell ref="B23:L23"/>
    <mergeCell ref="B24:L24"/>
    <mergeCell ref="B25:L25"/>
    <mergeCell ref="B26:L26"/>
    <mergeCell ref="B19:L19"/>
    <mergeCell ref="B20:L20"/>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12.xml><?xml version="1.0" encoding="utf-8"?>
<worksheet xmlns="http://schemas.openxmlformats.org/spreadsheetml/2006/main" xmlns:r="http://schemas.openxmlformats.org/officeDocument/2006/relationships">
  <sheetPr codeName="Sheet22"/>
  <dimension ref="A1:P87"/>
  <sheetViews>
    <sheetView showGridLines="0" zoomScalePageLayoutView="0" workbookViewId="0" topLeftCell="A11">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B11:L11"/>
    <mergeCell ref="B7:L7"/>
    <mergeCell ref="B9:D9"/>
    <mergeCell ref="E9:K9"/>
    <mergeCell ref="A1:L1"/>
    <mergeCell ref="B5:L5"/>
    <mergeCell ref="B8:L8"/>
    <mergeCell ref="A2:L2"/>
    <mergeCell ref="A6:L6"/>
    <mergeCell ref="A3:L3"/>
    <mergeCell ref="C39:E39"/>
    <mergeCell ref="C40:E40"/>
    <mergeCell ref="E87:H87"/>
    <mergeCell ref="B30:E30"/>
    <mergeCell ref="C42:D42"/>
    <mergeCell ref="C43:E43"/>
    <mergeCell ref="C44:E44"/>
    <mergeCell ref="C45:E45"/>
    <mergeCell ref="C48:J48"/>
    <mergeCell ref="C46:E46"/>
    <mergeCell ref="C49:I49"/>
    <mergeCell ref="D78:F78"/>
    <mergeCell ref="D79:E79"/>
    <mergeCell ref="C63:F63"/>
    <mergeCell ref="C64:F64"/>
    <mergeCell ref="C67:E67"/>
    <mergeCell ref="C68:E68"/>
    <mergeCell ref="C62:F62"/>
    <mergeCell ref="C84:E84"/>
    <mergeCell ref="C85:E85"/>
    <mergeCell ref="C31:E31"/>
    <mergeCell ref="C32:E32"/>
    <mergeCell ref="C33:E33"/>
    <mergeCell ref="C34:E34"/>
    <mergeCell ref="C36:F36"/>
    <mergeCell ref="C37:E37"/>
    <mergeCell ref="C38:E38"/>
    <mergeCell ref="C69:E69"/>
    <mergeCell ref="C83:F83"/>
    <mergeCell ref="D73:F73"/>
    <mergeCell ref="D76:F76"/>
    <mergeCell ref="C81:G81"/>
    <mergeCell ref="D75:E75"/>
    <mergeCell ref="D74:E74"/>
    <mergeCell ref="D77:E77"/>
    <mergeCell ref="B23:L23"/>
    <mergeCell ref="B16:L16"/>
    <mergeCell ref="B17:L17"/>
    <mergeCell ref="B18:L18"/>
    <mergeCell ref="B19:L19"/>
    <mergeCell ref="B12:L12"/>
    <mergeCell ref="B13:L13"/>
    <mergeCell ref="B14:L14"/>
    <mergeCell ref="B15:L15"/>
    <mergeCell ref="B28:L28"/>
    <mergeCell ref="B29:L29"/>
    <mergeCell ref="B10:L10"/>
    <mergeCell ref="B24:L24"/>
    <mergeCell ref="B25:L25"/>
    <mergeCell ref="B26:L26"/>
    <mergeCell ref="B27:L27"/>
    <mergeCell ref="B20:L20"/>
    <mergeCell ref="B21:L21"/>
    <mergeCell ref="B22:L22"/>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80" r:id="rId3"/>
  <rowBreaks count="2" manualBreakCount="2">
    <brk id="17" max="11" man="1"/>
    <brk id="29" max="11" man="1"/>
  </rowBreaks>
  <drawing r:id="rId2"/>
  <legacyDrawing r:id="rId1"/>
</worksheet>
</file>

<file path=xl/worksheets/sheet13.xml><?xml version="1.0" encoding="utf-8"?>
<worksheet xmlns="http://schemas.openxmlformats.org/spreadsheetml/2006/main" xmlns:r="http://schemas.openxmlformats.org/officeDocument/2006/relationships">
  <sheetPr codeName="Sheet24"/>
  <dimension ref="A1:P87"/>
  <sheetViews>
    <sheetView showGridLines="0" zoomScalePageLayoutView="0" workbookViewId="0" topLeftCell="A12">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B18:L18"/>
    <mergeCell ref="B19:L19"/>
    <mergeCell ref="B20:L20"/>
    <mergeCell ref="B21:L21"/>
    <mergeCell ref="A1:L1"/>
    <mergeCell ref="B5:L5"/>
    <mergeCell ref="B16:L16"/>
    <mergeCell ref="B17:L17"/>
    <mergeCell ref="B12:L12"/>
    <mergeCell ref="B13:L13"/>
    <mergeCell ref="B14:L14"/>
    <mergeCell ref="B15:L15"/>
    <mergeCell ref="B10:L10"/>
    <mergeCell ref="B7:L7"/>
    <mergeCell ref="B8:L8"/>
    <mergeCell ref="B11:L11"/>
    <mergeCell ref="E9:K9"/>
    <mergeCell ref="A2:L2"/>
    <mergeCell ref="A6:L6"/>
    <mergeCell ref="A3:L3"/>
    <mergeCell ref="B9:D9"/>
    <mergeCell ref="C39:E39"/>
    <mergeCell ref="C40:E40"/>
    <mergeCell ref="B26:L26"/>
    <mergeCell ref="B27:L27"/>
    <mergeCell ref="B28:L28"/>
    <mergeCell ref="B29:L29"/>
    <mergeCell ref="C62:F62"/>
    <mergeCell ref="E87:H87"/>
    <mergeCell ref="B30:E30"/>
    <mergeCell ref="C42:D42"/>
    <mergeCell ref="C43:E43"/>
    <mergeCell ref="C44:E44"/>
    <mergeCell ref="C45:E45"/>
    <mergeCell ref="C48:J48"/>
    <mergeCell ref="C46:E46"/>
    <mergeCell ref="C49:I49"/>
    <mergeCell ref="C69:E69"/>
    <mergeCell ref="D79:E79"/>
    <mergeCell ref="C63:F63"/>
    <mergeCell ref="C64:F64"/>
    <mergeCell ref="C67:E67"/>
    <mergeCell ref="C68:E68"/>
    <mergeCell ref="D78:F78"/>
    <mergeCell ref="D77:E77"/>
    <mergeCell ref="C84:E84"/>
    <mergeCell ref="C85:E85"/>
    <mergeCell ref="C31:E31"/>
    <mergeCell ref="C32:E32"/>
    <mergeCell ref="C33:E33"/>
    <mergeCell ref="C34:E34"/>
    <mergeCell ref="C36:F36"/>
    <mergeCell ref="C37:E37"/>
    <mergeCell ref="C38:E38"/>
    <mergeCell ref="B22:L22"/>
    <mergeCell ref="B23:L23"/>
    <mergeCell ref="B24:L24"/>
    <mergeCell ref="B25:L25"/>
    <mergeCell ref="C83:F83"/>
    <mergeCell ref="D73:F73"/>
    <mergeCell ref="D76:F76"/>
    <mergeCell ref="C81:G81"/>
    <mergeCell ref="D75:E75"/>
    <mergeCell ref="D74:E74"/>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14.xml><?xml version="1.0" encoding="utf-8"?>
<worksheet xmlns="http://schemas.openxmlformats.org/spreadsheetml/2006/main" xmlns:r="http://schemas.openxmlformats.org/officeDocument/2006/relationships">
  <sheetPr codeName="Sheet23"/>
  <dimension ref="A1:P87"/>
  <sheetViews>
    <sheetView showGridLines="0" zoomScalePageLayoutView="0" workbookViewId="0" topLeftCell="A11">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C69:E69"/>
    <mergeCell ref="C67:E67"/>
    <mergeCell ref="C68:E68"/>
    <mergeCell ref="C49:I49"/>
    <mergeCell ref="C43:E43"/>
    <mergeCell ref="C44:E44"/>
    <mergeCell ref="C31:E31"/>
    <mergeCell ref="C32:E32"/>
    <mergeCell ref="C38:E38"/>
    <mergeCell ref="C39:E39"/>
    <mergeCell ref="C40:E40"/>
    <mergeCell ref="C33:E33"/>
    <mergeCell ref="C34:E34"/>
    <mergeCell ref="C36:F36"/>
    <mergeCell ref="C37:E37"/>
    <mergeCell ref="B30:E30"/>
    <mergeCell ref="C83:F83"/>
    <mergeCell ref="D73:F73"/>
    <mergeCell ref="D76:F76"/>
    <mergeCell ref="C81:G81"/>
    <mergeCell ref="D75:E75"/>
    <mergeCell ref="D74:E74"/>
    <mergeCell ref="D77:E77"/>
    <mergeCell ref="D78:F78"/>
    <mergeCell ref="C42:D42"/>
    <mergeCell ref="E87:H87"/>
    <mergeCell ref="C45:E45"/>
    <mergeCell ref="C48:J48"/>
    <mergeCell ref="C46:E46"/>
    <mergeCell ref="D79:E79"/>
    <mergeCell ref="C63:F63"/>
    <mergeCell ref="C64:F64"/>
    <mergeCell ref="C84:E84"/>
    <mergeCell ref="C85:E85"/>
    <mergeCell ref="C62:F62"/>
    <mergeCell ref="B29:L29"/>
    <mergeCell ref="B20:L20"/>
    <mergeCell ref="A1:L1"/>
    <mergeCell ref="B5:L5"/>
    <mergeCell ref="B8:L8"/>
    <mergeCell ref="B9:D9"/>
    <mergeCell ref="A2:L2"/>
    <mergeCell ref="A6:L6"/>
    <mergeCell ref="B11:L11"/>
    <mergeCell ref="B12:L12"/>
    <mergeCell ref="B28:L28"/>
    <mergeCell ref="B21:L21"/>
    <mergeCell ref="B22:L22"/>
    <mergeCell ref="B23:L23"/>
    <mergeCell ref="B24:L24"/>
    <mergeCell ref="B10:L10"/>
    <mergeCell ref="B25:L25"/>
    <mergeCell ref="B17:L17"/>
    <mergeCell ref="B18:L18"/>
    <mergeCell ref="B13:L13"/>
    <mergeCell ref="B26:L26"/>
    <mergeCell ref="B27:L27"/>
    <mergeCell ref="B19:L19"/>
    <mergeCell ref="A3:L3"/>
    <mergeCell ref="B7:L7"/>
    <mergeCell ref="E9:K9"/>
    <mergeCell ref="B14:L14"/>
    <mergeCell ref="B15:L15"/>
    <mergeCell ref="B16:L16"/>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15.xml><?xml version="1.0" encoding="utf-8"?>
<worksheet xmlns="http://schemas.openxmlformats.org/spreadsheetml/2006/main" xmlns:r="http://schemas.openxmlformats.org/officeDocument/2006/relationships">
  <sheetPr codeName="Sheet25"/>
  <dimension ref="A1:P87"/>
  <sheetViews>
    <sheetView showGridLines="0" zoomScalePageLayoutView="0" workbookViewId="0" topLeftCell="A9">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4" width="9.140625" style="54" hidden="1" customWidth="1"/>
    <col min="15" max="15" width="2.42187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B18:L18"/>
    <mergeCell ref="B19:L19"/>
    <mergeCell ref="B20:L20"/>
    <mergeCell ref="B21:L21"/>
    <mergeCell ref="A1:L1"/>
    <mergeCell ref="B5:L5"/>
    <mergeCell ref="B16:L16"/>
    <mergeCell ref="B17:L17"/>
    <mergeCell ref="B12:L12"/>
    <mergeCell ref="B13:L13"/>
    <mergeCell ref="B14:L14"/>
    <mergeCell ref="B15:L15"/>
    <mergeCell ref="B10:L10"/>
    <mergeCell ref="B7:L7"/>
    <mergeCell ref="B8:L8"/>
    <mergeCell ref="B11:L11"/>
    <mergeCell ref="E9:K9"/>
    <mergeCell ref="A2:L2"/>
    <mergeCell ref="A6:L6"/>
    <mergeCell ref="A3:L3"/>
    <mergeCell ref="B9:D9"/>
    <mergeCell ref="C39:E39"/>
    <mergeCell ref="C40:E40"/>
    <mergeCell ref="B26:L26"/>
    <mergeCell ref="B27:L27"/>
    <mergeCell ref="B28:L28"/>
    <mergeCell ref="B29:L29"/>
    <mergeCell ref="C62:F62"/>
    <mergeCell ref="E87:H87"/>
    <mergeCell ref="B30:E30"/>
    <mergeCell ref="C42:D42"/>
    <mergeCell ref="C43:E43"/>
    <mergeCell ref="C44:E44"/>
    <mergeCell ref="C45:E45"/>
    <mergeCell ref="C48:J48"/>
    <mergeCell ref="C46:E46"/>
    <mergeCell ref="C49:I49"/>
    <mergeCell ref="C69:E69"/>
    <mergeCell ref="D79:E79"/>
    <mergeCell ref="C63:F63"/>
    <mergeCell ref="C64:F64"/>
    <mergeCell ref="C67:E67"/>
    <mergeCell ref="C68:E68"/>
    <mergeCell ref="D78:F78"/>
    <mergeCell ref="D77:E77"/>
    <mergeCell ref="C84:E84"/>
    <mergeCell ref="C85:E85"/>
    <mergeCell ref="C31:E31"/>
    <mergeCell ref="C32:E32"/>
    <mergeCell ref="C33:E33"/>
    <mergeCell ref="C34:E34"/>
    <mergeCell ref="C36:F36"/>
    <mergeCell ref="C37:E37"/>
    <mergeCell ref="C38:E38"/>
    <mergeCell ref="B22:L22"/>
    <mergeCell ref="B23:L23"/>
    <mergeCell ref="B24:L24"/>
    <mergeCell ref="B25:L25"/>
    <mergeCell ref="C83:F83"/>
    <mergeCell ref="D73:F73"/>
    <mergeCell ref="D76:F76"/>
    <mergeCell ref="C81:G81"/>
    <mergeCell ref="D75:E75"/>
    <mergeCell ref="D74:E74"/>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2"/>
  <rowBreaks count="2" manualBreakCount="2">
    <brk id="17" max="11" man="1"/>
    <brk id="29" max="11" man="1"/>
  </rowBreaks>
  <legacyDrawing r:id="rId1"/>
</worksheet>
</file>

<file path=xl/worksheets/sheet16.xml><?xml version="1.0" encoding="utf-8"?>
<worksheet xmlns="http://schemas.openxmlformats.org/spreadsheetml/2006/main" xmlns:r="http://schemas.openxmlformats.org/officeDocument/2006/relationships">
  <sheetPr codeName="Sheet13"/>
  <dimension ref="A1:H31"/>
  <sheetViews>
    <sheetView showGridLines="0" tabSelected="1" zoomScalePageLayoutView="0" workbookViewId="0" topLeftCell="A1">
      <selection activeCell="A1" sqref="A1"/>
    </sheetView>
  </sheetViews>
  <sheetFormatPr defaultColWidth="9.140625" defaultRowHeight="12.75"/>
  <cols>
    <col min="1" max="1" width="3.57421875" style="73" customWidth="1"/>
    <col min="2" max="2" width="57.28125" style="73" customWidth="1"/>
    <col min="3" max="3" width="11.7109375" style="73" customWidth="1"/>
    <col min="4" max="4" width="25.7109375" style="73" customWidth="1"/>
    <col min="5" max="5" width="3.57421875" style="100" customWidth="1"/>
    <col min="6" max="16384" width="9.140625" style="73" customWidth="1"/>
  </cols>
  <sheetData>
    <row r="1" spans="1:5" ht="23.25">
      <c r="A1" s="69"/>
      <c r="B1" s="70" t="s">
        <v>68</v>
      </c>
      <c r="C1" s="71"/>
      <c r="D1" s="71"/>
      <c r="E1" s="72"/>
    </row>
    <row r="2" spans="1:5" ht="12.75">
      <c r="A2" s="74"/>
      <c r="B2" s="75"/>
      <c r="C2" s="75"/>
      <c r="D2" s="75"/>
      <c r="E2" s="76"/>
    </row>
    <row r="3" spans="1:5" ht="12.75">
      <c r="A3" s="69"/>
      <c r="B3" s="71"/>
      <c r="C3" s="71"/>
      <c r="D3" s="71"/>
      <c r="E3" s="72"/>
    </row>
    <row r="4" spans="1:5" ht="24.75" customHeight="1">
      <c r="A4" s="77"/>
      <c r="B4" s="336" t="s">
        <v>69</v>
      </c>
      <c r="C4" s="337"/>
      <c r="D4" s="338"/>
      <c r="E4" s="78"/>
    </row>
    <row r="5" spans="1:8" ht="27.75" customHeight="1">
      <c r="A5" s="77"/>
      <c r="B5" s="339" t="s">
        <v>70</v>
      </c>
      <c r="C5" s="340"/>
      <c r="D5" s="341"/>
      <c r="E5" s="78"/>
      <c r="F5" s="79"/>
      <c r="G5" s="80"/>
      <c r="H5" s="80"/>
    </row>
    <row r="6" spans="1:8" ht="39.75" customHeight="1">
      <c r="A6" s="77"/>
      <c r="B6" s="342" t="s">
        <v>71</v>
      </c>
      <c r="C6" s="343"/>
      <c r="D6" s="344"/>
      <c r="E6" s="78"/>
      <c r="F6" s="79"/>
      <c r="G6" s="80"/>
      <c r="H6" s="80"/>
    </row>
    <row r="7" spans="1:5" ht="12.75">
      <c r="A7" s="77"/>
      <c r="B7" s="81" t="s">
        <v>72</v>
      </c>
      <c r="C7" s="72"/>
      <c r="D7" s="82" t="s">
        <v>73</v>
      </c>
      <c r="E7" s="78"/>
    </row>
    <row r="8" spans="1:5" ht="12.75">
      <c r="A8" s="77"/>
      <c r="B8" s="83" t="s">
        <v>74</v>
      </c>
      <c r="C8" s="76"/>
      <c r="D8" s="84" t="s">
        <v>75</v>
      </c>
      <c r="E8" s="78"/>
    </row>
    <row r="9" spans="1:5" ht="12.75">
      <c r="A9" s="77"/>
      <c r="B9" s="85"/>
      <c r="C9" s="86" t="s">
        <v>76</v>
      </c>
      <c r="D9" s="87" t="s">
        <v>77</v>
      </c>
      <c r="E9" s="78"/>
    </row>
    <row r="10" spans="1:5" ht="12.75">
      <c r="A10" s="77"/>
      <c r="B10" s="85" t="s">
        <v>2130</v>
      </c>
      <c r="C10" s="88">
        <v>100000</v>
      </c>
      <c r="D10" s="89"/>
      <c r="E10" s="78"/>
    </row>
    <row r="11" spans="1:5" ht="12.75">
      <c r="A11" s="77"/>
      <c r="B11" s="85" t="s">
        <v>78</v>
      </c>
      <c r="C11" s="90">
        <v>0.0218</v>
      </c>
      <c r="D11" s="91"/>
      <c r="E11" s="78"/>
    </row>
    <row r="12" spans="1:5" ht="12.75">
      <c r="A12" s="77"/>
      <c r="B12" s="85" t="s">
        <v>79</v>
      </c>
      <c r="C12" s="88">
        <f>+C10/(1+C11)</f>
        <v>97866.51008025053</v>
      </c>
      <c r="D12" s="88">
        <f>+D10/(1+D11)</f>
        <v>0</v>
      </c>
      <c r="E12" s="78"/>
    </row>
    <row r="13" spans="1:5" ht="12.75">
      <c r="A13" s="77"/>
      <c r="B13" s="92" t="s">
        <v>80</v>
      </c>
      <c r="C13" s="93">
        <f>+C10-C12</f>
        <v>2133.489919749467</v>
      </c>
      <c r="D13" s="93">
        <f>+D10-D12</f>
        <v>0</v>
      </c>
      <c r="E13" s="78"/>
    </row>
    <row r="14" spans="1:5" ht="12.75">
      <c r="A14" s="77"/>
      <c r="B14" s="94" t="s">
        <v>38</v>
      </c>
      <c r="C14" s="95"/>
      <c r="D14" s="94"/>
      <c r="E14" s="78"/>
    </row>
    <row r="15" spans="1:5" ht="12.75">
      <c r="A15" s="77"/>
      <c r="B15" s="94" t="s">
        <v>38</v>
      </c>
      <c r="C15" s="95"/>
      <c r="D15" s="94"/>
      <c r="E15" s="78"/>
    </row>
    <row r="16" spans="1:5" ht="12.75">
      <c r="A16" s="77"/>
      <c r="B16" s="81" t="s">
        <v>81</v>
      </c>
      <c r="C16" s="72"/>
      <c r="D16" s="82" t="s">
        <v>73</v>
      </c>
      <c r="E16" s="78"/>
    </row>
    <row r="17" spans="1:5" ht="12.75">
      <c r="A17" s="77"/>
      <c r="B17" s="83" t="s">
        <v>82</v>
      </c>
      <c r="C17" s="76"/>
      <c r="D17" s="84" t="s">
        <v>75</v>
      </c>
      <c r="E17" s="78"/>
    </row>
    <row r="18" spans="1:5" ht="12.75">
      <c r="A18" s="77"/>
      <c r="B18" s="85"/>
      <c r="C18" s="86" t="s">
        <v>76</v>
      </c>
      <c r="D18" s="87" t="s">
        <v>77</v>
      </c>
      <c r="E18" s="78"/>
    </row>
    <row r="19" spans="1:5" ht="12.75">
      <c r="A19" s="77"/>
      <c r="B19" s="85" t="s">
        <v>2130</v>
      </c>
      <c r="C19" s="88">
        <v>100000</v>
      </c>
      <c r="D19" s="89"/>
      <c r="E19" s="78"/>
    </row>
    <row r="20" spans="1:5" ht="12.75">
      <c r="A20" s="77"/>
      <c r="B20" s="85" t="s">
        <v>83</v>
      </c>
      <c r="C20" s="96">
        <v>0.0218</v>
      </c>
      <c r="D20" s="97"/>
      <c r="E20" s="78"/>
    </row>
    <row r="21" spans="1:5" ht="12.75">
      <c r="A21" s="77"/>
      <c r="B21" s="85" t="s">
        <v>79</v>
      </c>
      <c r="C21" s="88">
        <f>+C19/(1+C20)</f>
        <v>97866.51008025053</v>
      </c>
      <c r="D21" s="88">
        <f>+D19/(1+D20)</f>
        <v>0</v>
      </c>
      <c r="E21" s="78"/>
    </row>
    <row r="22" spans="1:5" ht="12.75">
      <c r="A22" s="77"/>
      <c r="B22" s="92" t="s">
        <v>80</v>
      </c>
      <c r="C22" s="93">
        <f>+C19-C21</f>
        <v>2133.489919749467</v>
      </c>
      <c r="D22" s="93">
        <f>+D19-D21</f>
        <v>0</v>
      </c>
      <c r="E22" s="78"/>
    </row>
    <row r="23" spans="1:5" ht="12.75">
      <c r="A23" s="74"/>
      <c r="B23" s="75"/>
      <c r="C23" s="75"/>
      <c r="D23" s="75"/>
      <c r="E23" s="76"/>
    </row>
    <row r="24" spans="1:5" ht="12.75">
      <c r="A24" s="98"/>
      <c r="B24" s="98"/>
      <c r="C24" s="98"/>
      <c r="D24" s="98"/>
      <c r="E24" s="99"/>
    </row>
    <row r="26" spans="2:4" ht="15.75">
      <c r="B26" s="345" t="s">
        <v>84</v>
      </c>
      <c r="C26" s="346"/>
      <c r="D26" s="347"/>
    </row>
    <row r="27" spans="2:4" ht="57.75" customHeight="1">
      <c r="B27" s="330" t="s">
        <v>85</v>
      </c>
      <c r="C27" s="331"/>
      <c r="D27" s="332"/>
    </row>
    <row r="28" spans="2:4" ht="22.5" customHeight="1">
      <c r="B28" s="333" t="s">
        <v>86</v>
      </c>
      <c r="C28" s="334"/>
      <c r="D28" s="335"/>
    </row>
    <row r="29" spans="2:4" ht="43.5" customHeight="1">
      <c r="B29" s="330" t="s">
        <v>1104</v>
      </c>
      <c r="C29" s="331"/>
      <c r="D29" s="332"/>
    </row>
    <row r="30" spans="2:4" ht="30" customHeight="1">
      <c r="B30" s="330" t="s">
        <v>1105</v>
      </c>
      <c r="C30" s="331"/>
      <c r="D30" s="332"/>
    </row>
    <row r="31" spans="2:4" ht="46.5" customHeight="1">
      <c r="B31" s="330" t="s">
        <v>1106</v>
      </c>
      <c r="C31" s="331"/>
      <c r="D31" s="332"/>
    </row>
  </sheetData>
  <sheetProtection password="C0E7" sheet="1" objects="1" scenarios="1"/>
  <mergeCells count="9">
    <mergeCell ref="B31:D31"/>
    <mergeCell ref="B27:D27"/>
    <mergeCell ref="B28:D28"/>
    <mergeCell ref="B29:D29"/>
    <mergeCell ref="B30:D30"/>
    <mergeCell ref="B4:D4"/>
    <mergeCell ref="B5:D5"/>
    <mergeCell ref="B6:D6"/>
    <mergeCell ref="B26:D26"/>
  </mergeCells>
  <printOptions/>
  <pageMargins left="0.75" right="0.75" top="1" bottom="1" header="0.5" footer="0.5"/>
  <pageSetup horizontalDpi="1200" verticalDpi="1200" orientation="portrait" scale="89" r:id="rId1"/>
</worksheet>
</file>

<file path=xl/worksheets/sheet17.xml><?xml version="1.0" encoding="utf-8"?>
<worksheet xmlns="http://schemas.openxmlformats.org/spreadsheetml/2006/main" xmlns:r="http://schemas.openxmlformats.org/officeDocument/2006/relationships">
  <sheetPr codeName="Sheet2"/>
  <dimension ref="A1:F193"/>
  <sheetViews>
    <sheetView zoomScalePageLayoutView="0" workbookViewId="0" topLeftCell="A31">
      <selection activeCell="E38" sqref="E38"/>
    </sheetView>
  </sheetViews>
  <sheetFormatPr defaultColWidth="9.140625" defaultRowHeight="12.75"/>
  <cols>
    <col min="1" max="1" width="11.00390625" style="0" bestFit="1" customWidth="1"/>
    <col min="2" max="2" width="7.140625" style="0" bestFit="1" customWidth="1"/>
    <col min="3" max="3" width="17.7109375" style="0" bestFit="1" customWidth="1"/>
    <col min="4" max="4" width="30.57421875" style="0" bestFit="1" customWidth="1"/>
    <col min="5" max="5" width="7.00390625" style="0" bestFit="1" customWidth="1"/>
    <col min="6" max="6" width="7.421875" style="157" bestFit="1" customWidth="1"/>
  </cols>
  <sheetData>
    <row r="1" spans="1:6" ht="12.75">
      <c r="A1" t="s">
        <v>2089</v>
      </c>
      <c r="B1" s="15" t="s">
        <v>1894</v>
      </c>
      <c r="C1" s="64" t="s">
        <v>1895</v>
      </c>
      <c r="D1" t="s">
        <v>1896</v>
      </c>
      <c r="E1" t="s">
        <v>2163</v>
      </c>
      <c r="F1" s="155" t="s">
        <v>1897</v>
      </c>
    </row>
    <row r="2" spans="1:6" ht="25.5">
      <c r="A2">
        <v>760</v>
      </c>
      <c r="B2" s="15" t="e">
        <f>#REF!</f>
        <v>#REF!</v>
      </c>
      <c r="C2" s="104" t="s">
        <v>2121</v>
      </c>
      <c r="D2" s="64" t="s">
        <v>2090</v>
      </c>
      <c r="E2" s="64"/>
      <c r="F2" s="154" t="e">
        <f>#REF!</f>
        <v>#REF!</v>
      </c>
    </row>
    <row r="3" spans="1:6" ht="25.5">
      <c r="A3">
        <v>760</v>
      </c>
      <c r="B3" s="15" t="e">
        <f>#REF!</f>
        <v>#REF!</v>
      </c>
      <c r="C3" s="104" t="s">
        <v>2122</v>
      </c>
      <c r="D3" s="64" t="s">
        <v>2090</v>
      </c>
      <c r="E3" s="64"/>
      <c r="F3" s="154" t="e">
        <f>#REF!</f>
        <v>#REF!</v>
      </c>
    </row>
    <row r="4" spans="1:6" ht="12.75">
      <c r="A4">
        <v>760</v>
      </c>
      <c r="B4" s="15" t="e">
        <f>#REF!</f>
        <v>#REF!</v>
      </c>
      <c r="C4" s="104" t="s">
        <v>2157</v>
      </c>
      <c r="D4" s="64" t="s">
        <v>2090</v>
      </c>
      <c r="E4" s="64"/>
      <c r="F4" s="154" t="e">
        <f>#REF!</f>
        <v>#REF!</v>
      </c>
    </row>
    <row r="5" spans="1:6" ht="12.75">
      <c r="A5">
        <v>760</v>
      </c>
      <c r="B5" s="15" t="e">
        <f>#REF!</f>
        <v>#REF!</v>
      </c>
      <c r="C5" s="348" t="s">
        <v>2123</v>
      </c>
      <c r="D5" s="64" t="s">
        <v>2090</v>
      </c>
      <c r="E5" s="64"/>
      <c r="F5" s="154" t="e">
        <f>#REF!</f>
        <v>#REF!</v>
      </c>
    </row>
    <row r="6" spans="1:6" ht="12.75">
      <c r="A6">
        <v>760</v>
      </c>
      <c r="B6" s="15" t="e">
        <f>#REF!</f>
        <v>#REF!</v>
      </c>
      <c r="C6" s="348"/>
      <c r="D6" s="64" t="s">
        <v>2090</v>
      </c>
      <c r="E6" s="64"/>
      <c r="F6" s="154" t="e">
        <f>#REF!</f>
        <v>#REF!</v>
      </c>
    </row>
    <row r="7" spans="1:6" ht="25.5">
      <c r="A7">
        <v>760</v>
      </c>
      <c r="B7" s="15" t="e">
        <f>#REF!</f>
        <v>#REF!</v>
      </c>
      <c r="C7" s="104" t="s">
        <v>2124</v>
      </c>
      <c r="D7" s="64" t="s">
        <v>2090</v>
      </c>
      <c r="E7" s="64"/>
      <c r="F7" s="154" t="e">
        <f>#REF!</f>
        <v>#REF!</v>
      </c>
    </row>
    <row r="8" spans="1:6" ht="25.5">
      <c r="A8">
        <v>760</v>
      </c>
      <c r="B8" s="15" t="e">
        <f>#REF!</f>
        <v>#REF!</v>
      </c>
      <c r="C8" s="104" t="s">
        <v>2125</v>
      </c>
      <c r="D8" s="64" t="s">
        <v>2090</v>
      </c>
      <c r="E8" s="64"/>
      <c r="F8" s="154" t="e">
        <f>#REF!</f>
        <v>#REF!</v>
      </c>
    </row>
    <row r="9" spans="1:6" ht="12.75">
      <c r="A9">
        <v>760</v>
      </c>
      <c r="B9" s="15" t="e">
        <f>#REF!</f>
        <v>#REF!</v>
      </c>
      <c r="C9" s="104" t="s">
        <v>2126</v>
      </c>
      <c r="D9" s="64" t="s">
        <v>2090</v>
      </c>
      <c r="E9" s="64"/>
      <c r="F9" s="154" t="e">
        <f>#REF!</f>
        <v>#REF!</v>
      </c>
    </row>
    <row r="10" spans="1:6" ht="12.75">
      <c r="A10">
        <v>760</v>
      </c>
      <c r="B10" s="15" t="e">
        <f>#REF!</f>
        <v>#REF!</v>
      </c>
      <c r="C10" s="104" t="s">
        <v>2127</v>
      </c>
      <c r="D10" s="64" t="s">
        <v>2090</v>
      </c>
      <c r="E10" s="64"/>
      <c r="F10" s="154" t="e">
        <f>#REF!</f>
        <v>#REF!</v>
      </c>
    </row>
    <row r="11" spans="1:5" ht="12.75">
      <c r="A11">
        <v>760</v>
      </c>
      <c r="B11" s="15" t="e">
        <f>#REF!</f>
        <v>#REF!</v>
      </c>
      <c r="C11" s="104" t="s">
        <v>2128</v>
      </c>
      <c r="D11" s="64" t="s">
        <v>2090</v>
      </c>
      <c r="E11" s="64"/>
    </row>
    <row r="12" spans="1:6" ht="12.75">
      <c r="A12">
        <v>760</v>
      </c>
      <c r="B12" s="15" t="e">
        <f>#REF!</f>
        <v>#REF!</v>
      </c>
      <c r="C12" s="104" t="s">
        <v>2129</v>
      </c>
      <c r="D12" s="64" t="s">
        <v>2090</v>
      </c>
      <c r="E12" s="64"/>
      <c r="F12" s="157" t="e">
        <f>#REF!</f>
        <v>#REF!</v>
      </c>
    </row>
    <row r="13" spans="1:6" ht="25.5">
      <c r="A13">
        <v>760</v>
      </c>
      <c r="B13" s="15" t="e">
        <f>#REF!</f>
        <v>#REF!</v>
      </c>
      <c r="C13" s="104" t="s">
        <v>2130</v>
      </c>
      <c r="D13" s="64" t="s">
        <v>2090</v>
      </c>
      <c r="E13" s="64"/>
      <c r="F13" s="157" t="e">
        <f>#REF!</f>
        <v>#REF!</v>
      </c>
    </row>
    <row r="14" spans="1:6" ht="25.5">
      <c r="A14">
        <v>760</v>
      </c>
      <c r="B14" s="15" t="e">
        <f>#REF!</f>
        <v>#REF!</v>
      </c>
      <c r="C14" s="104" t="s">
        <v>2121</v>
      </c>
      <c r="D14" s="64" t="s">
        <v>2091</v>
      </c>
      <c r="E14" s="64"/>
      <c r="F14" s="157" t="e">
        <f>#REF!</f>
        <v>#REF!</v>
      </c>
    </row>
    <row r="15" spans="1:6" ht="25.5">
      <c r="A15">
        <v>760</v>
      </c>
      <c r="B15" s="15" t="e">
        <f>#REF!</f>
        <v>#REF!</v>
      </c>
      <c r="C15" s="104" t="s">
        <v>2122</v>
      </c>
      <c r="D15" s="64" t="s">
        <v>2091</v>
      </c>
      <c r="E15" s="64"/>
      <c r="F15" s="157" t="e">
        <f>#REF!</f>
        <v>#REF!</v>
      </c>
    </row>
    <row r="16" spans="1:6" ht="12.75">
      <c r="A16">
        <v>760</v>
      </c>
      <c r="B16" s="15" t="e">
        <f>#REF!</f>
        <v>#REF!</v>
      </c>
      <c r="C16" s="104" t="s">
        <v>2157</v>
      </c>
      <c r="D16" s="64" t="s">
        <v>2091</v>
      </c>
      <c r="E16" s="64"/>
      <c r="F16" s="157" t="e">
        <f>#REF!</f>
        <v>#REF!</v>
      </c>
    </row>
    <row r="17" spans="1:6" ht="12.75">
      <c r="A17">
        <v>760</v>
      </c>
      <c r="B17" s="15" t="e">
        <f>#REF!</f>
        <v>#REF!</v>
      </c>
      <c r="C17" s="348" t="s">
        <v>2123</v>
      </c>
      <c r="D17" s="64" t="s">
        <v>2091</v>
      </c>
      <c r="E17" s="64"/>
      <c r="F17" s="157" t="e">
        <f>#REF!</f>
        <v>#REF!</v>
      </c>
    </row>
    <row r="18" spans="1:6" ht="12.75">
      <c r="A18">
        <v>760</v>
      </c>
      <c r="B18" s="15" t="e">
        <f>#REF!</f>
        <v>#REF!</v>
      </c>
      <c r="C18" s="348"/>
      <c r="D18" s="64" t="s">
        <v>2091</v>
      </c>
      <c r="E18" s="64"/>
      <c r="F18" s="157" t="e">
        <f>#REF!</f>
        <v>#REF!</v>
      </c>
    </row>
    <row r="19" spans="1:6" ht="25.5">
      <c r="A19">
        <v>760</v>
      </c>
      <c r="B19" s="15" t="e">
        <f>#REF!</f>
        <v>#REF!</v>
      </c>
      <c r="C19" s="104" t="s">
        <v>2124</v>
      </c>
      <c r="D19" s="64" t="s">
        <v>2091</v>
      </c>
      <c r="E19" s="64"/>
      <c r="F19" s="157" t="e">
        <f>#REF!</f>
        <v>#REF!</v>
      </c>
    </row>
    <row r="20" spans="1:6" ht="25.5">
      <c r="A20">
        <v>760</v>
      </c>
      <c r="B20" s="15" t="e">
        <f>#REF!</f>
        <v>#REF!</v>
      </c>
      <c r="C20" s="104" t="s">
        <v>2125</v>
      </c>
      <c r="D20" s="64" t="s">
        <v>2091</v>
      </c>
      <c r="E20" s="64"/>
      <c r="F20" s="157" t="e">
        <f>#REF!</f>
        <v>#REF!</v>
      </c>
    </row>
    <row r="21" spans="1:6" ht="12.75">
      <c r="A21">
        <v>760</v>
      </c>
      <c r="B21" s="15" t="e">
        <f>#REF!</f>
        <v>#REF!</v>
      </c>
      <c r="C21" s="104" t="s">
        <v>2126</v>
      </c>
      <c r="D21" s="64" t="s">
        <v>2091</v>
      </c>
      <c r="E21" s="64"/>
      <c r="F21" s="157" t="e">
        <f>#REF!</f>
        <v>#REF!</v>
      </c>
    </row>
    <row r="22" spans="1:6" ht="12.75">
      <c r="A22">
        <v>760</v>
      </c>
      <c r="B22" s="15" t="e">
        <f>#REF!</f>
        <v>#REF!</v>
      </c>
      <c r="C22" s="104" t="s">
        <v>2127</v>
      </c>
      <c r="D22" s="64" t="s">
        <v>2091</v>
      </c>
      <c r="E22" s="64"/>
      <c r="F22" s="157" t="e">
        <f>#REF!</f>
        <v>#REF!</v>
      </c>
    </row>
    <row r="23" spans="1:5" ht="12.75">
      <c r="A23">
        <v>760</v>
      </c>
      <c r="B23" s="15" t="e">
        <f>#REF!</f>
        <v>#REF!</v>
      </c>
      <c r="C23" s="104" t="s">
        <v>2128</v>
      </c>
      <c r="D23" s="64" t="s">
        <v>2091</v>
      </c>
      <c r="E23" s="64"/>
    </row>
    <row r="24" spans="1:6" ht="12.75">
      <c r="A24">
        <v>760</v>
      </c>
      <c r="B24" s="15" t="e">
        <f>#REF!</f>
        <v>#REF!</v>
      </c>
      <c r="C24" s="104" t="s">
        <v>2129</v>
      </c>
      <c r="D24" s="64" t="s">
        <v>2091</v>
      </c>
      <c r="E24" s="64"/>
      <c r="F24" s="157" t="e">
        <f>#REF!</f>
        <v>#REF!</v>
      </c>
    </row>
    <row r="25" spans="1:6" ht="25.5">
      <c r="A25">
        <v>760</v>
      </c>
      <c r="B25" s="15" t="e">
        <f>#REF!</f>
        <v>#REF!</v>
      </c>
      <c r="C25" s="104" t="s">
        <v>2130</v>
      </c>
      <c r="D25" s="64" t="s">
        <v>2091</v>
      </c>
      <c r="E25" s="64"/>
      <c r="F25" s="157" t="e">
        <f>#REF!</f>
        <v>#REF!</v>
      </c>
    </row>
    <row r="26" spans="1:6" ht="25.5">
      <c r="A26">
        <v>760</v>
      </c>
      <c r="B26" s="15" t="e">
        <f>#REF!</f>
        <v>#REF!</v>
      </c>
      <c r="C26" s="104" t="s">
        <v>2121</v>
      </c>
      <c r="D26" s="64" t="s">
        <v>2092</v>
      </c>
      <c r="E26" s="64"/>
      <c r="F26" s="157" t="e">
        <f>#REF!</f>
        <v>#REF!</v>
      </c>
    </row>
    <row r="27" spans="1:6" ht="25.5">
      <c r="A27">
        <v>760</v>
      </c>
      <c r="B27" s="15" t="e">
        <f>#REF!</f>
        <v>#REF!</v>
      </c>
      <c r="C27" s="104" t="s">
        <v>2122</v>
      </c>
      <c r="D27" s="64" t="s">
        <v>2092</v>
      </c>
      <c r="E27" s="64"/>
      <c r="F27" s="157" t="e">
        <f>#REF!</f>
        <v>#REF!</v>
      </c>
    </row>
    <row r="28" spans="1:6" ht="12.75">
      <c r="A28">
        <v>760</v>
      </c>
      <c r="B28" s="15" t="e">
        <f>#REF!</f>
        <v>#REF!</v>
      </c>
      <c r="C28" s="104" t="s">
        <v>2157</v>
      </c>
      <c r="D28" s="64" t="s">
        <v>2092</v>
      </c>
      <c r="E28" s="64"/>
      <c r="F28" s="157" t="e">
        <f>#REF!</f>
        <v>#REF!</v>
      </c>
    </row>
    <row r="29" spans="1:6" ht="12.75">
      <c r="A29">
        <v>760</v>
      </c>
      <c r="B29" s="15" t="e">
        <f>#REF!</f>
        <v>#REF!</v>
      </c>
      <c r="C29" s="348" t="s">
        <v>2123</v>
      </c>
      <c r="D29" s="64" t="s">
        <v>2092</v>
      </c>
      <c r="E29" s="64"/>
      <c r="F29" s="157" t="e">
        <f>#REF!</f>
        <v>#REF!</v>
      </c>
    </row>
    <row r="30" spans="1:6" ht="12.75">
      <c r="A30">
        <v>760</v>
      </c>
      <c r="B30" s="15" t="e">
        <f>#REF!</f>
        <v>#REF!</v>
      </c>
      <c r="C30" s="348"/>
      <c r="D30" s="64" t="s">
        <v>2092</v>
      </c>
      <c r="E30" s="64"/>
      <c r="F30" s="157" t="e">
        <f>#REF!</f>
        <v>#REF!</v>
      </c>
    </row>
    <row r="31" spans="1:6" ht="25.5">
      <c r="A31">
        <v>760</v>
      </c>
      <c r="B31" s="15" t="e">
        <f>#REF!</f>
        <v>#REF!</v>
      </c>
      <c r="C31" s="104" t="s">
        <v>2124</v>
      </c>
      <c r="D31" s="64" t="s">
        <v>2092</v>
      </c>
      <c r="E31" s="64"/>
      <c r="F31" s="157" t="e">
        <f>#REF!</f>
        <v>#REF!</v>
      </c>
    </row>
    <row r="32" spans="1:6" ht="25.5">
      <c r="A32">
        <v>760</v>
      </c>
      <c r="B32" s="15" t="e">
        <f>#REF!</f>
        <v>#REF!</v>
      </c>
      <c r="C32" s="104" t="s">
        <v>2125</v>
      </c>
      <c r="D32" s="64" t="s">
        <v>2092</v>
      </c>
      <c r="E32" s="64"/>
      <c r="F32" s="157" t="e">
        <f>#REF!</f>
        <v>#REF!</v>
      </c>
    </row>
    <row r="33" spans="1:6" ht="12.75">
      <c r="A33">
        <v>760</v>
      </c>
      <c r="B33" s="15" t="e">
        <f>#REF!</f>
        <v>#REF!</v>
      </c>
      <c r="C33" s="104" t="s">
        <v>2126</v>
      </c>
      <c r="D33" s="64" t="s">
        <v>2092</v>
      </c>
      <c r="E33" s="64"/>
      <c r="F33" s="157" t="e">
        <f>#REF!</f>
        <v>#REF!</v>
      </c>
    </row>
    <row r="34" spans="1:6" ht="12.75">
      <c r="A34">
        <v>760</v>
      </c>
      <c r="B34" s="15" t="e">
        <f>#REF!</f>
        <v>#REF!</v>
      </c>
      <c r="C34" s="104" t="s">
        <v>2127</v>
      </c>
      <c r="D34" s="64" t="s">
        <v>2092</v>
      </c>
      <c r="E34" s="64"/>
      <c r="F34" s="157" t="e">
        <f>#REF!</f>
        <v>#REF!</v>
      </c>
    </row>
    <row r="35" spans="1:5" ht="12.75">
      <c r="A35">
        <v>760</v>
      </c>
      <c r="B35" s="15" t="e">
        <f>#REF!</f>
        <v>#REF!</v>
      </c>
      <c r="C35" s="104" t="s">
        <v>2128</v>
      </c>
      <c r="D35" s="64" t="s">
        <v>2092</v>
      </c>
      <c r="E35" s="64"/>
    </row>
    <row r="36" spans="1:6" ht="12.75">
      <c r="A36">
        <v>760</v>
      </c>
      <c r="B36" s="15" t="e">
        <f>#REF!</f>
        <v>#REF!</v>
      </c>
      <c r="C36" s="104" t="s">
        <v>2129</v>
      </c>
      <c r="D36" s="64" t="s">
        <v>2092</v>
      </c>
      <c r="E36" s="64"/>
      <c r="F36" s="157" t="e">
        <f>#REF!</f>
        <v>#REF!</v>
      </c>
    </row>
    <row r="37" spans="1:6" ht="25.5">
      <c r="A37">
        <v>760</v>
      </c>
      <c r="B37" s="15" t="e">
        <f>#REF!</f>
        <v>#REF!</v>
      </c>
      <c r="C37" s="104" t="s">
        <v>2130</v>
      </c>
      <c r="D37" s="64" t="s">
        <v>2092</v>
      </c>
      <c r="E37" s="64"/>
      <c r="F37" s="157" t="e">
        <f>#REF!</f>
        <v>#REF!</v>
      </c>
    </row>
    <row r="38" spans="1:6" ht="25.5">
      <c r="A38">
        <v>760</v>
      </c>
      <c r="B38" s="15" t="e">
        <f>#REF!</f>
        <v>#REF!</v>
      </c>
      <c r="C38" s="104" t="s">
        <v>2121</v>
      </c>
      <c r="D38" s="64" t="e">
        <f>VLOOKUP(#REF!,CatDataSht!$A$1:$C$5,2,FALSE)</f>
        <v>#REF!</v>
      </c>
      <c r="E38" s="64" t="e">
        <f>#REF!</f>
        <v>#REF!</v>
      </c>
      <c r="F38" s="155" t="e">
        <f>#REF!</f>
        <v>#REF!</v>
      </c>
    </row>
    <row r="39" spans="1:6" ht="25.5">
      <c r="A39">
        <v>760</v>
      </c>
      <c r="B39" s="15" t="e">
        <f>#REF!</f>
        <v>#REF!</v>
      </c>
      <c r="C39" s="104" t="s">
        <v>2122</v>
      </c>
      <c r="D39" s="64" t="e">
        <f>VLOOKUP(#REF!,CatDataSht!$A$1:$C$5,2,FALSE)</f>
        <v>#REF!</v>
      </c>
      <c r="E39" s="64" t="e">
        <f>#REF!</f>
        <v>#REF!</v>
      </c>
      <c r="F39" s="156" t="e">
        <f>#REF!</f>
        <v>#REF!</v>
      </c>
    </row>
    <row r="40" spans="1:6" ht="12.75">
      <c r="A40">
        <v>760</v>
      </c>
      <c r="B40" s="15" t="e">
        <f>#REF!</f>
        <v>#REF!</v>
      </c>
      <c r="C40" s="104" t="s">
        <v>2157</v>
      </c>
      <c r="D40" s="64" t="e">
        <f>VLOOKUP(#REF!,CatDataSht!$A$1:$C$5,2,FALSE)</f>
        <v>#REF!</v>
      </c>
      <c r="E40" s="64" t="e">
        <f>#REF!</f>
        <v>#REF!</v>
      </c>
      <c r="F40" s="156" t="e">
        <f>#REF!</f>
        <v>#REF!</v>
      </c>
    </row>
    <row r="41" spans="1:6" ht="12.75">
      <c r="A41">
        <v>760</v>
      </c>
      <c r="B41" s="15" t="e">
        <f>#REF!</f>
        <v>#REF!</v>
      </c>
      <c r="C41" s="104" t="s">
        <v>2123</v>
      </c>
      <c r="D41" s="64" t="e">
        <f>VLOOKUP(#REF!,CatDataSht!$A$1:$C$5,2,FALSE)</f>
        <v>#REF!</v>
      </c>
      <c r="E41" s="64" t="e">
        <f>#REF!</f>
        <v>#REF!</v>
      </c>
      <c r="F41" s="156" t="e">
        <f>#REF!</f>
        <v>#REF!</v>
      </c>
    </row>
    <row r="42" spans="1:6" ht="25.5">
      <c r="A42">
        <v>760</v>
      </c>
      <c r="B42" s="15" t="e">
        <f>#REF!</f>
        <v>#REF!</v>
      </c>
      <c r="C42" s="104" t="s">
        <v>2164</v>
      </c>
      <c r="D42" s="64" t="e">
        <f>VLOOKUP(#REF!,CatDataSht!$A$1:$C$5,2,FALSE)</f>
        <v>#REF!</v>
      </c>
      <c r="E42" s="64" t="e">
        <f>#REF!</f>
        <v>#REF!</v>
      </c>
      <c r="F42" s="156" t="e">
        <f>#REF!</f>
        <v>#REF!</v>
      </c>
    </row>
    <row r="43" spans="1:6" ht="25.5">
      <c r="A43">
        <v>760</v>
      </c>
      <c r="B43" s="15" t="e">
        <f>#REF!</f>
        <v>#REF!</v>
      </c>
      <c r="C43" s="104" t="s">
        <v>2124</v>
      </c>
      <c r="D43" s="64" t="e">
        <f>VLOOKUP(#REF!,CatDataSht!$A$1:$C$5,2,FALSE)</f>
        <v>#REF!</v>
      </c>
      <c r="E43" s="64" t="e">
        <f>#REF!</f>
        <v>#REF!</v>
      </c>
      <c r="F43" s="156" t="e">
        <f>#REF!</f>
        <v>#REF!</v>
      </c>
    </row>
    <row r="44" spans="1:6" ht="25.5">
      <c r="A44">
        <v>760</v>
      </c>
      <c r="B44" s="15" t="e">
        <f>#REF!</f>
        <v>#REF!</v>
      </c>
      <c r="C44" s="104" t="s">
        <v>2125</v>
      </c>
      <c r="D44" s="64" t="e">
        <f>VLOOKUP(#REF!,CatDataSht!$A$1:$C$5,2,FALSE)</f>
        <v>#REF!</v>
      </c>
      <c r="E44" s="64" t="e">
        <f>#REF!</f>
        <v>#REF!</v>
      </c>
      <c r="F44" s="156" t="e">
        <f>#REF!</f>
        <v>#REF!</v>
      </c>
    </row>
    <row r="45" spans="1:6" ht="12.75">
      <c r="A45">
        <v>760</v>
      </c>
      <c r="B45" s="15" t="e">
        <f>#REF!</f>
        <v>#REF!</v>
      </c>
      <c r="C45" s="104" t="s">
        <v>2126</v>
      </c>
      <c r="D45" s="64" t="e">
        <f>VLOOKUP(#REF!,CatDataSht!$A$1:$C$5,2,FALSE)</f>
        <v>#REF!</v>
      </c>
      <c r="E45" s="64" t="e">
        <f>#REF!</f>
        <v>#REF!</v>
      </c>
      <c r="F45" s="156" t="e">
        <f>#REF!</f>
        <v>#REF!</v>
      </c>
    </row>
    <row r="46" spans="1:6" ht="12.75">
      <c r="A46">
        <v>760</v>
      </c>
      <c r="B46" s="15" t="e">
        <f>#REF!</f>
        <v>#REF!</v>
      </c>
      <c r="C46" s="104" t="s">
        <v>2127</v>
      </c>
      <c r="D46" s="64" t="e">
        <f>VLOOKUP(#REF!,CatDataSht!$A$1:$C$5,2,FALSE)</f>
        <v>#REF!</v>
      </c>
      <c r="E46" s="64" t="e">
        <f>#REF!</f>
        <v>#REF!</v>
      </c>
      <c r="F46" s="156" t="e">
        <f>#REF!</f>
        <v>#REF!</v>
      </c>
    </row>
    <row r="47" spans="1:5" ht="12.75">
      <c r="A47">
        <v>760</v>
      </c>
      <c r="B47" s="15" t="e">
        <f>#REF!</f>
        <v>#REF!</v>
      </c>
      <c r="C47" s="104" t="s">
        <v>2128</v>
      </c>
      <c r="D47" s="64" t="e">
        <f>VLOOKUP(#REF!,CatDataSht!$A$1:$C$5,2,FALSE)</f>
        <v>#REF!</v>
      </c>
      <c r="E47" s="64" t="e">
        <f>#REF!</f>
        <v>#REF!</v>
      </c>
    </row>
    <row r="48" spans="1:6" ht="12.75">
      <c r="A48">
        <v>760</v>
      </c>
      <c r="B48" s="15" t="e">
        <f>#REF!</f>
        <v>#REF!</v>
      </c>
      <c r="C48" s="104" t="s">
        <v>2129</v>
      </c>
      <c r="D48" s="64" t="e">
        <f>VLOOKUP(#REF!,CatDataSht!$A$1:$C$5,2,FALSE)</f>
        <v>#REF!</v>
      </c>
      <c r="E48" s="64" t="e">
        <f>#REF!</f>
        <v>#REF!</v>
      </c>
      <c r="F48" s="156" t="e">
        <f>#REF!</f>
        <v>#REF!</v>
      </c>
    </row>
    <row r="49" spans="1:6" ht="25.5">
      <c r="A49">
        <v>760</v>
      </c>
      <c r="B49" s="15" t="e">
        <f>#REF!</f>
        <v>#REF!</v>
      </c>
      <c r="C49" s="104" t="s">
        <v>2130</v>
      </c>
      <c r="D49" s="64" t="e">
        <f>VLOOKUP(#REF!,CatDataSht!$A$1:$C$5,2,FALSE)</f>
        <v>#REF!</v>
      </c>
      <c r="E49" s="64" t="e">
        <f>#REF!</f>
        <v>#REF!</v>
      </c>
      <c r="F49" s="156" t="e">
        <f>#REF!</f>
        <v>#REF!</v>
      </c>
    </row>
    <row r="50" spans="1:6" ht="25.5">
      <c r="A50">
        <v>760</v>
      </c>
      <c r="B50" s="15" t="e">
        <f>#REF!</f>
        <v>#REF!</v>
      </c>
      <c r="C50" s="104" t="s">
        <v>2121</v>
      </c>
      <c r="D50" s="64" t="str">
        <f>VLOOKUP('Investment 2'!$M$3,CatDataSht!$A$1:$C$5,2,FALSE)</f>
        <v>Select a Category</v>
      </c>
      <c r="E50" s="64" t="e">
        <f>#REF!</f>
        <v>#REF!</v>
      </c>
      <c r="F50" s="155" t="e">
        <f>#REF!</f>
        <v>#REF!</v>
      </c>
    </row>
    <row r="51" spans="1:6" ht="25.5">
      <c r="A51">
        <v>760</v>
      </c>
      <c r="B51" s="15" t="e">
        <f>#REF!</f>
        <v>#REF!</v>
      </c>
      <c r="C51" s="104" t="s">
        <v>2122</v>
      </c>
      <c r="D51" s="64" t="str">
        <f>VLOOKUP('Investment 2'!$M$3,CatDataSht!$A$1:$C$5,2,FALSE)</f>
        <v>Select a Category</v>
      </c>
      <c r="E51" s="64" t="e">
        <f>#REF!</f>
        <v>#REF!</v>
      </c>
      <c r="F51" s="156" t="e">
        <f>#REF!</f>
        <v>#REF!</v>
      </c>
    </row>
    <row r="52" spans="1:6" ht="12.75">
      <c r="A52">
        <v>760</v>
      </c>
      <c r="B52" s="15" t="e">
        <f>#REF!</f>
        <v>#REF!</v>
      </c>
      <c r="C52" s="104" t="s">
        <v>2157</v>
      </c>
      <c r="D52" s="64" t="str">
        <f>VLOOKUP('Investment 2'!$M$3,CatDataSht!$A$1:$C$5,2,FALSE)</f>
        <v>Select a Category</v>
      </c>
      <c r="E52" s="64" t="e">
        <f>#REF!</f>
        <v>#REF!</v>
      </c>
      <c r="F52" s="156" t="e">
        <f>#REF!</f>
        <v>#REF!</v>
      </c>
    </row>
    <row r="53" spans="1:6" ht="12.75">
      <c r="A53">
        <v>760</v>
      </c>
      <c r="B53" s="15" t="e">
        <f>#REF!</f>
        <v>#REF!</v>
      </c>
      <c r="C53" s="348" t="s">
        <v>2123</v>
      </c>
      <c r="D53" s="64" t="str">
        <f>VLOOKUP('Investment 2'!$M$3,CatDataSht!$A$1:$C$5,2,FALSE)</f>
        <v>Select a Category</v>
      </c>
      <c r="E53" s="64" t="e">
        <f>#REF!</f>
        <v>#REF!</v>
      </c>
      <c r="F53" s="156" t="e">
        <f>#REF!</f>
        <v>#REF!</v>
      </c>
    </row>
    <row r="54" spans="1:6" ht="12.75">
      <c r="A54">
        <v>760</v>
      </c>
      <c r="B54" s="15" t="e">
        <f>#REF!</f>
        <v>#REF!</v>
      </c>
      <c r="C54" s="348"/>
      <c r="D54" s="64" t="str">
        <f>VLOOKUP('Investment 2'!$M$3,CatDataSht!$A$1:$C$5,2,FALSE)</f>
        <v>Select a Category</v>
      </c>
      <c r="E54" s="64" t="e">
        <f>#REF!</f>
        <v>#REF!</v>
      </c>
      <c r="F54" s="156" t="e">
        <f>#REF!</f>
        <v>#REF!</v>
      </c>
    </row>
    <row r="55" spans="1:6" ht="25.5">
      <c r="A55">
        <v>760</v>
      </c>
      <c r="B55" s="15" t="e">
        <f>#REF!</f>
        <v>#REF!</v>
      </c>
      <c r="C55" s="104" t="s">
        <v>2124</v>
      </c>
      <c r="D55" s="64" t="str">
        <f>VLOOKUP('Investment 2'!$M$3,CatDataSht!$A$1:$C$5,2,FALSE)</f>
        <v>Select a Category</v>
      </c>
      <c r="E55" s="64" t="e">
        <f>#REF!</f>
        <v>#REF!</v>
      </c>
      <c r="F55" s="156" t="e">
        <f>#REF!</f>
        <v>#REF!</v>
      </c>
    </row>
    <row r="56" spans="1:6" ht="25.5">
      <c r="A56">
        <v>760</v>
      </c>
      <c r="B56" s="15" t="e">
        <f>#REF!</f>
        <v>#REF!</v>
      </c>
      <c r="C56" s="104" t="s">
        <v>2125</v>
      </c>
      <c r="D56" s="64" t="str">
        <f>VLOOKUP('Investment 2'!$M$3,CatDataSht!$A$1:$C$5,2,FALSE)</f>
        <v>Select a Category</v>
      </c>
      <c r="E56" s="64" t="e">
        <f>#REF!</f>
        <v>#REF!</v>
      </c>
      <c r="F56" s="156" t="e">
        <f>#REF!</f>
        <v>#REF!</v>
      </c>
    </row>
    <row r="57" spans="1:6" ht="12.75">
      <c r="A57">
        <v>760</v>
      </c>
      <c r="B57" s="15" t="e">
        <f>#REF!</f>
        <v>#REF!</v>
      </c>
      <c r="C57" s="104" t="s">
        <v>2126</v>
      </c>
      <c r="D57" s="64" t="str">
        <f>VLOOKUP('Investment 2'!$M$3,CatDataSht!$A$1:$C$5,2,FALSE)</f>
        <v>Select a Category</v>
      </c>
      <c r="E57" s="64" t="e">
        <f>#REF!</f>
        <v>#REF!</v>
      </c>
      <c r="F57" s="156" t="e">
        <f>#REF!</f>
        <v>#REF!</v>
      </c>
    </row>
    <row r="58" spans="1:6" ht="12.75">
      <c r="A58">
        <v>760</v>
      </c>
      <c r="B58" s="15" t="e">
        <f>#REF!</f>
        <v>#REF!</v>
      </c>
      <c r="C58" s="104" t="s">
        <v>2127</v>
      </c>
      <c r="D58" s="64" t="str">
        <f>VLOOKUP('Investment 2'!$M$3,CatDataSht!$A$1:$C$5,2,FALSE)</f>
        <v>Select a Category</v>
      </c>
      <c r="E58" s="64" t="e">
        <f>#REF!</f>
        <v>#REF!</v>
      </c>
      <c r="F58" s="156" t="e">
        <f>#REF!</f>
        <v>#REF!</v>
      </c>
    </row>
    <row r="59" spans="1:6" ht="12.75">
      <c r="A59">
        <v>760</v>
      </c>
      <c r="B59" s="15" t="e">
        <f>#REF!</f>
        <v>#REF!</v>
      </c>
      <c r="C59" s="104" t="s">
        <v>2128</v>
      </c>
      <c r="D59" s="64" t="str">
        <f>VLOOKUP('Investment 2'!$M$3,CatDataSht!$A$1:$C$5,2,FALSE)</f>
        <v>Select a Category</v>
      </c>
      <c r="E59" s="64" t="e">
        <f>#REF!</f>
        <v>#REF!</v>
      </c>
      <c r="F59" s="156"/>
    </row>
    <row r="60" spans="1:6" ht="12.75">
      <c r="A60">
        <v>760</v>
      </c>
      <c r="B60" s="15" t="e">
        <f>#REF!</f>
        <v>#REF!</v>
      </c>
      <c r="C60" s="104" t="s">
        <v>2129</v>
      </c>
      <c r="D60" s="64" t="str">
        <f>VLOOKUP('Investment 2'!$M$3,CatDataSht!$A$1:$C$5,2,FALSE)</f>
        <v>Select a Category</v>
      </c>
      <c r="E60" s="64" t="e">
        <f>#REF!</f>
        <v>#REF!</v>
      </c>
      <c r="F60" s="156" t="e">
        <f>#REF!</f>
        <v>#REF!</v>
      </c>
    </row>
    <row r="61" spans="1:6" ht="25.5">
      <c r="A61">
        <v>760</v>
      </c>
      <c r="B61" s="15" t="e">
        <f>#REF!</f>
        <v>#REF!</v>
      </c>
      <c r="C61" s="104" t="s">
        <v>2130</v>
      </c>
      <c r="D61" s="64" t="str">
        <f>VLOOKUP('Investment 2'!$M$3,CatDataSht!$A$1:$C$5,2,FALSE)</f>
        <v>Select a Category</v>
      </c>
      <c r="E61" s="64" t="e">
        <f>#REF!</f>
        <v>#REF!</v>
      </c>
      <c r="F61" s="156" t="e">
        <f>#REF!</f>
        <v>#REF!</v>
      </c>
    </row>
    <row r="62" spans="1:6" ht="25.5">
      <c r="A62">
        <v>760</v>
      </c>
      <c r="B62" s="15" t="e">
        <f>#REF!</f>
        <v>#REF!</v>
      </c>
      <c r="C62" s="104" t="s">
        <v>2121</v>
      </c>
      <c r="D62" s="64" t="str">
        <f>VLOOKUP('Investment 3'!$M$3,CatDataSht!$A$1:$C$5,2,FALSE)</f>
        <v>Select a Category</v>
      </c>
      <c r="E62" s="64" t="e">
        <f>#REF!</f>
        <v>#REF!</v>
      </c>
      <c r="F62" s="155" t="e">
        <f>#REF!</f>
        <v>#REF!</v>
      </c>
    </row>
    <row r="63" spans="1:6" ht="25.5">
      <c r="A63">
        <v>760</v>
      </c>
      <c r="B63" s="15" t="e">
        <f>#REF!</f>
        <v>#REF!</v>
      </c>
      <c r="C63" s="104" t="s">
        <v>2122</v>
      </c>
      <c r="D63" s="64" t="str">
        <f>VLOOKUP('Investment 3'!$M$3,CatDataSht!$A$1:$C$5,2,FALSE)</f>
        <v>Select a Category</v>
      </c>
      <c r="E63" s="64" t="e">
        <f>#REF!</f>
        <v>#REF!</v>
      </c>
      <c r="F63" s="156" t="e">
        <f>#REF!</f>
        <v>#REF!</v>
      </c>
    </row>
    <row r="64" spans="1:6" ht="12.75">
      <c r="A64">
        <v>760</v>
      </c>
      <c r="B64" s="15" t="e">
        <f>#REF!</f>
        <v>#REF!</v>
      </c>
      <c r="C64" s="104" t="s">
        <v>2157</v>
      </c>
      <c r="D64" s="64" t="str">
        <f>VLOOKUP('Investment 3'!$M$3,CatDataSht!$A$1:$C$5,2,FALSE)</f>
        <v>Select a Category</v>
      </c>
      <c r="E64" s="64" t="e">
        <f>#REF!</f>
        <v>#REF!</v>
      </c>
      <c r="F64" s="156" t="e">
        <f>#REF!</f>
        <v>#REF!</v>
      </c>
    </row>
    <row r="65" spans="1:6" ht="12.75">
      <c r="A65">
        <v>760</v>
      </c>
      <c r="B65" s="15" t="e">
        <f>#REF!</f>
        <v>#REF!</v>
      </c>
      <c r="C65" s="348" t="s">
        <v>2123</v>
      </c>
      <c r="D65" s="64" t="str">
        <f>VLOOKUP('Investment 3'!$M$3,CatDataSht!$A$1:$C$5,2,FALSE)</f>
        <v>Select a Category</v>
      </c>
      <c r="E65" s="64" t="e">
        <f>#REF!</f>
        <v>#REF!</v>
      </c>
      <c r="F65" s="156" t="e">
        <f>#REF!</f>
        <v>#REF!</v>
      </c>
    </row>
    <row r="66" spans="1:6" ht="12.75">
      <c r="A66">
        <v>760</v>
      </c>
      <c r="B66" s="15" t="e">
        <f>#REF!</f>
        <v>#REF!</v>
      </c>
      <c r="C66" s="348"/>
      <c r="D66" s="64" t="str">
        <f>VLOOKUP('Investment 3'!$M$3,CatDataSht!$A$1:$C$5,2,FALSE)</f>
        <v>Select a Category</v>
      </c>
      <c r="E66" s="64" t="e">
        <f>#REF!</f>
        <v>#REF!</v>
      </c>
      <c r="F66" s="156" t="e">
        <f>#REF!</f>
        <v>#REF!</v>
      </c>
    </row>
    <row r="67" spans="1:6" ht="25.5">
      <c r="A67">
        <v>760</v>
      </c>
      <c r="B67" s="15" t="e">
        <f>#REF!</f>
        <v>#REF!</v>
      </c>
      <c r="C67" s="104" t="s">
        <v>2124</v>
      </c>
      <c r="D67" s="64" t="str">
        <f>VLOOKUP('Investment 3'!$M$3,CatDataSht!$A$1:$C$5,2,FALSE)</f>
        <v>Select a Category</v>
      </c>
      <c r="E67" s="64" t="e">
        <f>#REF!</f>
        <v>#REF!</v>
      </c>
      <c r="F67" s="156" t="e">
        <f>#REF!</f>
        <v>#REF!</v>
      </c>
    </row>
    <row r="68" spans="1:6" ht="25.5">
      <c r="A68">
        <v>760</v>
      </c>
      <c r="B68" s="15" t="e">
        <f>#REF!</f>
        <v>#REF!</v>
      </c>
      <c r="C68" s="104" t="s">
        <v>2125</v>
      </c>
      <c r="D68" s="64" t="str">
        <f>VLOOKUP('Investment 3'!$M$3,CatDataSht!$A$1:$C$5,2,FALSE)</f>
        <v>Select a Category</v>
      </c>
      <c r="E68" s="64" t="e">
        <f>#REF!</f>
        <v>#REF!</v>
      </c>
      <c r="F68" s="156" t="e">
        <f>#REF!</f>
        <v>#REF!</v>
      </c>
    </row>
    <row r="69" spans="1:6" ht="12.75">
      <c r="A69">
        <v>760</v>
      </c>
      <c r="B69" s="15" t="e">
        <f>#REF!</f>
        <v>#REF!</v>
      </c>
      <c r="C69" s="104" t="s">
        <v>2126</v>
      </c>
      <c r="D69" s="64" t="str">
        <f>VLOOKUP('Investment 3'!$M$3,CatDataSht!$A$1:$C$5,2,FALSE)</f>
        <v>Select a Category</v>
      </c>
      <c r="E69" s="64" t="e">
        <f>#REF!</f>
        <v>#REF!</v>
      </c>
      <c r="F69" s="156" t="e">
        <f>#REF!</f>
        <v>#REF!</v>
      </c>
    </row>
    <row r="70" spans="1:6" ht="12.75">
      <c r="A70">
        <v>760</v>
      </c>
      <c r="B70" s="15" t="e">
        <f>#REF!</f>
        <v>#REF!</v>
      </c>
      <c r="C70" s="104" t="s">
        <v>2127</v>
      </c>
      <c r="D70" s="64" t="str">
        <f>VLOOKUP('Investment 3'!$M$3,CatDataSht!$A$1:$C$5,2,FALSE)</f>
        <v>Select a Category</v>
      </c>
      <c r="E70" s="64" t="e">
        <f>#REF!</f>
        <v>#REF!</v>
      </c>
      <c r="F70" s="156" t="e">
        <f>#REF!</f>
        <v>#REF!</v>
      </c>
    </row>
    <row r="71" spans="1:6" ht="12.75">
      <c r="A71">
        <v>760</v>
      </c>
      <c r="B71" s="15" t="e">
        <f>#REF!</f>
        <v>#REF!</v>
      </c>
      <c r="C71" s="104" t="s">
        <v>2128</v>
      </c>
      <c r="D71" s="64" t="str">
        <f>VLOOKUP('Investment 3'!$M$3,CatDataSht!$A$1:$C$5,2,FALSE)</f>
        <v>Select a Category</v>
      </c>
      <c r="E71" s="64" t="e">
        <f>#REF!</f>
        <v>#REF!</v>
      </c>
      <c r="F71" s="155"/>
    </row>
    <row r="72" spans="1:6" ht="12.75">
      <c r="A72">
        <v>760</v>
      </c>
      <c r="B72" s="15" t="e">
        <f>#REF!</f>
        <v>#REF!</v>
      </c>
      <c r="C72" s="104" t="s">
        <v>2129</v>
      </c>
      <c r="D72" s="64" t="str">
        <f>VLOOKUP('Investment 3'!$M$3,CatDataSht!$A$1:$C$5,2,FALSE)</f>
        <v>Select a Category</v>
      </c>
      <c r="E72" s="64" t="e">
        <f>#REF!</f>
        <v>#REF!</v>
      </c>
      <c r="F72" s="156" t="e">
        <f>#REF!</f>
        <v>#REF!</v>
      </c>
    </row>
    <row r="73" spans="1:6" ht="25.5">
      <c r="A73">
        <v>760</v>
      </c>
      <c r="B73" s="15" t="e">
        <f>#REF!</f>
        <v>#REF!</v>
      </c>
      <c r="C73" s="104" t="s">
        <v>2130</v>
      </c>
      <c r="D73" s="64" t="str">
        <f>VLOOKUP('Investment 3'!$M$3,CatDataSht!$A$1:$C$5,2,FALSE)</f>
        <v>Select a Category</v>
      </c>
      <c r="E73" s="64" t="e">
        <f>#REF!</f>
        <v>#REF!</v>
      </c>
      <c r="F73" s="156" t="e">
        <f>#REF!</f>
        <v>#REF!</v>
      </c>
    </row>
    <row r="74" spans="1:6" ht="25.5">
      <c r="A74">
        <v>760</v>
      </c>
      <c r="B74" s="15" t="e">
        <f>#REF!</f>
        <v>#REF!</v>
      </c>
      <c r="C74" s="104" t="s">
        <v>2121</v>
      </c>
      <c r="D74" s="64" t="str">
        <f>VLOOKUP('Investment 4'!$M$3,CatDataSht!$A$1:$C$5,2,FALSE)</f>
        <v>Select a Category</v>
      </c>
      <c r="E74" s="64" t="e">
        <f>#REF!</f>
        <v>#REF!</v>
      </c>
      <c r="F74" s="155" t="e">
        <f>#REF!</f>
        <v>#REF!</v>
      </c>
    </row>
    <row r="75" spans="1:6" ht="25.5">
      <c r="A75">
        <v>760</v>
      </c>
      <c r="B75" s="15" t="e">
        <f>#REF!</f>
        <v>#REF!</v>
      </c>
      <c r="C75" s="104" t="s">
        <v>2122</v>
      </c>
      <c r="D75" s="64" t="str">
        <f>VLOOKUP('Investment 4'!$M$3,CatDataSht!$A$1:$C$5,2,FALSE)</f>
        <v>Select a Category</v>
      </c>
      <c r="E75" s="64" t="e">
        <f>#REF!</f>
        <v>#REF!</v>
      </c>
      <c r="F75" s="156" t="e">
        <f>#REF!</f>
        <v>#REF!</v>
      </c>
    </row>
    <row r="76" spans="1:6" ht="12.75">
      <c r="A76">
        <v>760</v>
      </c>
      <c r="B76" s="15" t="e">
        <f>#REF!</f>
        <v>#REF!</v>
      </c>
      <c r="C76" s="104" t="s">
        <v>2157</v>
      </c>
      <c r="D76" s="64" t="str">
        <f>VLOOKUP('Investment 4'!$M$3,CatDataSht!$A$1:$C$5,2,FALSE)</f>
        <v>Select a Category</v>
      </c>
      <c r="E76" s="64" t="e">
        <f>#REF!</f>
        <v>#REF!</v>
      </c>
      <c r="F76" s="156" t="e">
        <f>#REF!</f>
        <v>#REF!</v>
      </c>
    </row>
    <row r="77" spans="1:6" ht="12.75">
      <c r="A77">
        <v>760</v>
      </c>
      <c r="B77" s="15" t="e">
        <f>#REF!</f>
        <v>#REF!</v>
      </c>
      <c r="C77" s="348" t="s">
        <v>2123</v>
      </c>
      <c r="D77" s="64" t="str">
        <f>VLOOKUP('Investment 4'!$M$3,CatDataSht!$A$1:$C$5,2,FALSE)</f>
        <v>Select a Category</v>
      </c>
      <c r="E77" s="64" t="e">
        <f>#REF!</f>
        <v>#REF!</v>
      </c>
      <c r="F77" s="156" t="e">
        <f>#REF!</f>
        <v>#REF!</v>
      </c>
    </row>
    <row r="78" spans="1:6" ht="12.75">
      <c r="A78">
        <v>760</v>
      </c>
      <c r="B78" s="15" t="e">
        <f>#REF!</f>
        <v>#REF!</v>
      </c>
      <c r="C78" s="348"/>
      <c r="D78" s="64" t="str">
        <f>VLOOKUP('Investment 4'!$M$3,CatDataSht!$A$1:$C$5,2,FALSE)</f>
        <v>Select a Category</v>
      </c>
      <c r="E78" s="64" t="e">
        <f>#REF!</f>
        <v>#REF!</v>
      </c>
      <c r="F78" s="156" t="e">
        <f>#REF!</f>
        <v>#REF!</v>
      </c>
    </row>
    <row r="79" spans="1:6" ht="25.5">
      <c r="A79">
        <v>760</v>
      </c>
      <c r="B79" s="15" t="e">
        <f>#REF!</f>
        <v>#REF!</v>
      </c>
      <c r="C79" s="104" t="s">
        <v>2124</v>
      </c>
      <c r="D79" s="64" t="str">
        <f>VLOOKUP('Investment 4'!$M$3,CatDataSht!$A$1:$C$5,2,FALSE)</f>
        <v>Select a Category</v>
      </c>
      <c r="E79" s="64" t="e">
        <f>#REF!</f>
        <v>#REF!</v>
      </c>
      <c r="F79" s="156" t="e">
        <f>#REF!</f>
        <v>#REF!</v>
      </c>
    </row>
    <row r="80" spans="1:6" ht="25.5">
      <c r="A80">
        <v>760</v>
      </c>
      <c r="B80" s="15" t="e">
        <f>#REF!</f>
        <v>#REF!</v>
      </c>
      <c r="C80" s="104" t="s">
        <v>2125</v>
      </c>
      <c r="D80" s="64" t="str">
        <f>VLOOKUP('Investment 4'!$M$3,CatDataSht!$A$1:$C$5,2,FALSE)</f>
        <v>Select a Category</v>
      </c>
      <c r="E80" s="64" t="e">
        <f>#REF!</f>
        <v>#REF!</v>
      </c>
      <c r="F80" s="156" t="e">
        <f>#REF!</f>
        <v>#REF!</v>
      </c>
    </row>
    <row r="81" spans="1:6" ht="12.75">
      <c r="A81">
        <v>760</v>
      </c>
      <c r="B81" s="15" t="e">
        <f>#REF!</f>
        <v>#REF!</v>
      </c>
      <c r="C81" s="104" t="s">
        <v>2126</v>
      </c>
      <c r="D81" s="64" t="str">
        <f>VLOOKUP('Investment 4'!$M$3,CatDataSht!$A$1:$C$5,2,FALSE)</f>
        <v>Select a Category</v>
      </c>
      <c r="E81" s="64" t="e">
        <f>#REF!</f>
        <v>#REF!</v>
      </c>
      <c r="F81" s="156" t="e">
        <f>#REF!</f>
        <v>#REF!</v>
      </c>
    </row>
    <row r="82" spans="1:6" ht="12.75">
      <c r="A82">
        <v>760</v>
      </c>
      <c r="B82" s="15" t="e">
        <f>#REF!</f>
        <v>#REF!</v>
      </c>
      <c r="C82" s="104" t="s">
        <v>2127</v>
      </c>
      <c r="D82" s="64" t="str">
        <f>VLOOKUP('Investment 4'!$M$3,CatDataSht!$A$1:$C$5,2,FALSE)</f>
        <v>Select a Category</v>
      </c>
      <c r="E82" s="64" t="e">
        <f>#REF!</f>
        <v>#REF!</v>
      </c>
      <c r="F82" s="156" t="e">
        <f>#REF!</f>
        <v>#REF!</v>
      </c>
    </row>
    <row r="83" spans="1:6" ht="12.75">
      <c r="A83">
        <v>760</v>
      </c>
      <c r="B83" s="15" t="e">
        <f>#REF!</f>
        <v>#REF!</v>
      </c>
      <c r="C83" s="104" t="s">
        <v>2128</v>
      </c>
      <c r="D83" s="64" t="str">
        <f>VLOOKUP('Investment 4'!$M$3,CatDataSht!$A$1:$C$5,2,FALSE)</f>
        <v>Select a Category</v>
      </c>
      <c r="E83" s="64" t="e">
        <f>#REF!</f>
        <v>#REF!</v>
      </c>
      <c r="F83" s="155"/>
    </row>
    <row r="84" spans="1:6" ht="12.75">
      <c r="A84">
        <v>760</v>
      </c>
      <c r="B84" s="15" t="e">
        <f>#REF!</f>
        <v>#REF!</v>
      </c>
      <c r="C84" s="104" t="s">
        <v>2129</v>
      </c>
      <c r="D84" s="64" t="str">
        <f>VLOOKUP('Investment 4'!$M$3,CatDataSht!$A$1:$C$5,2,FALSE)</f>
        <v>Select a Category</v>
      </c>
      <c r="E84" s="64" t="e">
        <f>#REF!</f>
        <v>#REF!</v>
      </c>
      <c r="F84" s="156" t="e">
        <f>#REF!</f>
        <v>#REF!</v>
      </c>
    </row>
    <row r="85" spans="1:6" ht="25.5">
      <c r="A85">
        <v>760</v>
      </c>
      <c r="B85" s="15" t="e">
        <f>#REF!</f>
        <v>#REF!</v>
      </c>
      <c r="C85" s="104" t="s">
        <v>2130</v>
      </c>
      <c r="D85" s="64" t="str">
        <f>VLOOKUP('Investment 4'!$M$3,CatDataSht!$A$1:$C$5,2,FALSE)</f>
        <v>Select a Category</v>
      </c>
      <c r="E85" s="64" t="e">
        <f>#REF!</f>
        <v>#REF!</v>
      </c>
      <c r="F85" s="156" t="e">
        <f>#REF!</f>
        <v>#REF!</v>
      </c>
    </row>
    <row r="86" spans="1:6" ht="25.5">
      <c r="A86">
        <v>760</v>
      </c>
      <c r="B86" s="15" t="e">
        <f>#REF!</f>
        <v>#REF!</v>
      </c>
      <c r="C86" s="104" t="s">
        <v>2121</v>
      </c>
      <c r="D86" s="64" t="str">
        <f>VLOOKUP('Investment 5'!$M$3,CatDataSht!$A$1:$C$5,2,FALSE)</f>
        <v>Select a Category</v>
      </c>
      <c r="E86" s="64" t="e">
        <f>#REF!</f>
        <v>#REF!</v>
      </c>
      <c r="F86" s="155" t="e">
        <f>#REF!</f>
        <v>#REF!</v>
      </c>
    </row>
    <row r="87" spans="1:6" ht="25.5">
      <c r="A87">
        <v>760</v>
      </c>
      <c r="B87" s="15" t="e">
        <f>#REF!</f>
        <v>#REF!</v>
      </c>
      <c r="C87" s="104" t="s">
        <v>2122</v>
      </c>
      <c r="D87" s="64" t="str">
        <f>VLOOKUP('Investment 5'!$M$3,CatDataSht!$A$1:$C$5,2,FALSE)</f>
        <v>Select a Category</v>
      </c>
      <c r="E87" s="64" t="e">
        <f>#REF!</f>
        <v>#REF!</v>
      </c>
      <c r="F87" s="156" t="e">
        <f>#REF!</f>
        <v>#REF!</v>
      </c>
    </row>
    <row r="88" spans="1:6" ht="12.75">
      <c r="A88">
        <v>760</v>
      </c>
      <c r="B88" s="15" t="e">
        <f>#REF!</f>
        <v>#REF!</v>
      </c>
      <c r="C88" s="104" t="s">
        <v>2157</v>
      </c>
      <c r="D88" s="64" t="str">
        <f>VLOOKUP('Investment 5'!$M$3,CatDataSht!$A$1:$C$5,2,FALSE)</f>
        <v>Select a Category</v>
      </c>
      <c r="E88" s="64" t="e">
        <f>#REF!</f>
        <v>#REF!</v>
      </c>
      <c r="F88" s="156" t="e">
        <f>#REF!</f>
        <v>#REF!</v>
      </c>
    </row>
    <row r="89" spans="1:6" ht="12.75">
      <c r="A89">
        <v>760</v>
      </c>
      <c r="B89" s="15" t="e">
        <f>#REF!</f>
        <v>#REF!</v>
      </c>
      <c r="C89" s="348" t="s">
        <v>2123</v>
      </c>
      <c r="D89" s="64" t="str">
        <f>VLOOKUP('Investment 5'!$M$3,CatDataSht!$A$1:$C$5,2,FALSE)</f>
        <v>Select a Category</v>
      </c>
      <c r="E89" s="64" t="e">
        <f>#REF!</f>
        <v>#REF!</v>
      </c>
      <c r="F89" s="156" t="e">
        <f>#REF!</f>
        <v>#REF!</v>
      </c>
    </row>
    <row r="90" spans="1:6" ht="12.75">
      <c r="A90">
        <v>760</v>
      </c>
      <c r="B90" s="15" t="e">
        <f>#REF!</f>
        <v>#REF!</v>
      </c>
      <c r="C90" s="348"/>
      <c r="D90" s="64" t="str">
        <f>VLOOKUP('Investment 5'!$M$3,CatDataSht!$A$1:$C$5,2,FALSE)</f>
        <v>Select a Category</v>
      </c>
      <c r="E90" s="64" t="e">
        <f>#REF!</f>
        <v>#REF!</v>
      </c>
      <c r="F90" s="156" t="e">
        <f>#REF!</f>
        <v>#REF!</v>
      </c>
    </row>
    <row r="91" spans="1:6" ht="25.5">
      <c r="A91">
        <v>760</v>
      </c>
      <c r="B91" s="15" t="e">
        <f>#REF!</f>
        <v>#REF!</v>
      </c>
      <c r="C91" s="104" t="s">
        <v>2124</v>
      </c>
      <c r="D91" s="64" t="str">
        <f>VLOOKUP('Investment 5'!$M$3,CatDataSht!$A$1:$C$5,2,FALSE)</f>
        <v>Select a Category</v>
      </c>
      <c r="E91" s="64" t="e">
        <f>#REF!</f>
        <v>#REF!</v>
      </c>
      <c r="F91" s="156" t="e">
        <f>#REF!</f>
        <v>#REF!</v>
      </c>
    </row>
    <row r="92" spans="1:6" ht="25.5">
      <c r="A92">
        <v>760</v>
      </c>
      <c r="B92" s="15" t="e">
        <f>#REF!</f>
        <v>#REF!</v>
      </c>
      <c r="C92" s="104" t="s">
        <v>2125</v>
      </c>
      <c r="D92" s="64" t="str">
        <f>VLOOKUP('Investment 5'!$M$3,CatDataSht!$A$1:$C$5,2,FALSE)</f>
        <v>Select a Category</v>
      </c>
      <c r="E92" s="64" t="e">
        <f>#REF!</f>
        <v>#REF!</v>
      </c>
      <c r="F92" s="156" t="e">
        <f>#REF!</f>
        <v>#REF!</v>
      </c>
    </row>
    <row r="93" spans="1:6" ht="12.75">
      <c r="A93">
        <v>760</v>
      </c>
      <c r="B93" s="15" t="e">
        <f>#REF!</f>
        <v>#REF!</v>
      </c>
      <c r="C93" s="104" t="s">
        <v>2126</v>
      </c>
      <c r="D93" s="64" t="str">
        <f>VLOOKUP('Investment 5'!$M$3,CatDataSht!$A$1:$C$5,2,FALSE)</f>
        <v>Select a Category</v>
      </c>
      <c r="E93" s="64" t="e">
        <f>#REF!</f>
        <v>#REF!</v>
      </c>
      <c r="F93" s="156" t="e">
        <f>#REF!</f>
        <v>#REF!</v>
      </c>
    </row>
    <row r="94" spans="1:6" ht="12.75">
      <c r="A94">
        <v>760</v>
      </c>
      <c r="B94" s="15" t="e">
        <f>#REF!</f>
        <v>#REF!</v>
      </c>
      <c r="C94" s="104" t="s">
        <v>2127</v>
      </c>
      <c r="D94" s="64" t="str">
        <f>VLOOKUP('Investment 5'!$M$3,CatDataSht!$A$1:$C$5,2,FALSE)</f>
        <v>Select a Category</v>
      </c>
      <c r="E94" s="64" t="e">
        <f>#REF!</f>
        <v>#REF!</v>
      </c>
      <c r="F94" s="156" t="e">
        <f>#REF!</f>
        <v>#REF!</v>
      </c>
    </row>
    <row r="95" spans="1:6" ht="12.75">
      <c r="A95">
        <v>760</v>
      </c>
      <c r="B95" s="15" t="e">
        <f>#REF!</f>
        <v>#REF!</v>
      </c>
      <c r="C95" s="104" t="s">
        <v>2128</v>
      </c>
      <c r="D95" s="64" t="str">
        <f>VLOOKUP('Investment 5'!$M$3,CatDataSht!$A$1:$C$5,2,FALSE)</f>
        <v>Select a Category</v>
      </c>
      <c r="E95" s="64" t="e">
        <f>#REF!</f>
        <v>#REF!</v>
      </c>
      <c r="F95" s="155"/>
    </row>
    <row r="96" spans="1:6" ht="12.75">
      <c r="A96">
        <v>760</v>
      </c>
      <c r="B96" s="15" t="e">
        <f>#REF!</f>
        <v>#REF!</v>
      </c>
      <c r="C96" s="104" t="s">
        <v>2129</v>
      </c>
      <c r="D96" s="64" t="str">
        <f>VLOOKUP('Investment 5'!$M$3,CatDataSht!$A$1:$C$5,2,FALSE)</f>
        <v>Select a Category</v>
      </c>
      <c r="E96" s="64" t="e">
        <f>#REF!</f>
        <v>#REF!</v>
      </c>
      <c r="F96" s="156" t="e">
        <f>#REF!</f>
        <v>#REF!</v>
      </c>
    </row>
    <row r="97" spans="1:6" ht="25.5">
      <c r="A97">
        <v>760</v>
      </c>
      <c r="B97" s="15" t="e">
        <f>#REF!</f>
        <v>#REF!</v>
      </c>
      <c r="C97" s="104" t="s">
        <v>2130</v>
      </c>
      <c r="D97" s="64" t="str">
        <f>VLOOKUP('Investment 5'!$M$3,CatDataSht!$A$1:$C$5,2,FALSE)</f>
        <v>Select a Category</v>
      </c>
      <c r="E97" s="64" t="e">
        <f>#REF!</f>
        <v>#REF!</v>
      </c>
      <c r="F97" s="156" t="e">
        <f>#REF!</f>
        <v>#REF!</v>
      </c>
    </row>
    <row r="98" spans="1:6" ht="25.5">
      <c r="A98">
        <v>760</v>
      </c>
      <c r="B98" s="15" t="e">
        <f>#REF!</f>
        <v>#REF!</v>
      </c>
      <c r="C98" s="104" t="s">
        <v>2121</v>
      </c>
      <c r="D98" s="64" t="str">
        <f>VLOOKUP('Investment 6'!$M$3,CatDataSht!$A$1:$C$5,2,FALSE)</f>
        <v>Select a Category</v>
      </c>
      <c r="E98" s="64" t="e">
        <f>#REF!</f>
        <v>#REF!</v>
      </c>
      <c r="F98" s="155" t="e">
        <f>#REF!</f>
        <v>#REF!</v>
      </c>
    </row>
    <row r="99" spans="1:6" ht="25.5">
      <c r="A99">
        <v>760</v>
      </c>
      <c r="B99" s="15" t="e">
        <f>#REF!</f>
        <v>#REF!</v>
      </c>
      <c r="C99" s="104" t="s">
        <v>2122</v>
      </c>
      <c r="D99" s="64" t="str">
        <f>VLOOKUP('Investment 6'!$M$3,CatDataSht!$A$1:$C$5,2,FALSE)</f>
        <v>Select a Category</v>
      </c>
      <c r="E99" s="64" t="e">
        <f>#REF!</f>
        <v>#REF!</v>
      </c>
      <c r="F99" s="156" t="e">
        <f>#REF!</f>
        <v>#REF!</v>
      </c>
    </row>
    <row r="100" spans="1:6" ht="12.75">
      <c r="A100">
        <v>760</v>
      </c>
      <c r="B100" s="15" t="e">
        <f>#REF!</f>
        <v>#REF!</v>
      </c>
      <c r="C100" s="104" t="s">
        <v>2157</v>
      </c>
      <c r="D100" s="64" t="str">
        <f>VLOOKUP('Investment 6'!$M$3,CatDataSht!$A$1:$C$5,2,FALSE)</f>
        <v>Select a Category</v>
      </c>
      <c r="E100" s="64" t="e">
        <f>#REF!</f>
        <v>#REF!</v>
      </c>
      <c r="F100" s="156" t="e">
        <f>#REF!</f>
        <v>#REF!</v>
      </c>
    </row>
    <row r="101" spans="1:6" ht="12.75">
      <c r="A101">
        <v>760</v>
      </c>
      <c r="B101" s="15" t="e">
        <f>#REF!</f>
        <v>#REF!</v>
      </c>
      <c r="C101" s="348" t="s">
        <v>2123</v>
      </c>
      <c r="D101" s="64" t="str">
        <f>VLOOKUP('Investment 6'!$M$3,CatDataSht!$A$1:$C$5,2,FALSE)</f>
        <v>Select a Category</v>
      </c>
      <c r="E101" s="64" t="e">
        <f>#REF!</f>
        <v>#REF!</v>
      </c>
      <c r="F101" s="156" t="e">
        <f>#REF!</f>
        <v>#REF!</v>
      </c>
    </row>
    <row r="102" spans="1:6" ht="12.75">
      <c r="A102">
        <v>760</v>
      </c>
      <c r="B102" s="15" t="e">
        <f>#REF!</f>
        <v>#REF!</v>
      </c>
      <c r="C102" s="348"/>
      <c r="D102" s="64" t="str">
        <f>VLOOKUP('Investment 6'!$M$3,CatDataSht!$A$1:$C$5,2,FALSE)</f>
        <v>Select a Category</v>
      </c>
      <c r="E102" s="64" t="e">
        <f>#REF!</f>
        <v>#REF!</v>
      </c>
      <c r="F102" s="156" t="e">
        <f>#REF!</f>
        <v>#REF!</v>
      </c>
    </row>
    <row r="103" spans="1:6" ht="25.5">
      <c r="A103">
        <v>760</v>
      </c>
      <c r="B103" s="15" t="e">
        <f>#REF!</f>
        <v>#REF!</v>
      </c>
      <c r="C103" s="104" t="s">
        <v>2124</v>
      </c>
      <c r="D103" s="64" t="str">
        <f>VLOOKUP('Investment 6'!$M$3,CatDataSht!$A$1:$C$5,2,FALSE)</f>
        <v>Select a Category</v>
      </c>
      <c r="E103" s="64" t="e">
        <f>#REF!</f>
        <v>#REF!</v>
      </c>
      <c r="F103" s="156" t="e">
        <f>#REF!</f>
        <v>#REF!</v>
      </c>
    </row>
    <row r="104" spans="1:6" ht="25.5">
      <c r="A104">
        <v>760</v>
      </c>
      <c r="B104" s="15" t="e">
        <f>#REF!</f>
        <v>#REF!</v>
      </c>
      <c r="C104" s="104" t="s">
        <v>2125</v>
      </c>
      <c r="D104" s="64" t="str">
        <f>VLOOKUP('Investment 6'!$M$3,CatDataSht!$A$1:$C$5,2,FALSE)</f>
        <v>Select a Category</v>
      </c>
      <c r="E104" s="64" t="e">
        <f>#REF!</f>
        <v>#REF!</v>
      </c>
      <c r="F104" s="156" t="e">
        <f>#REF!</f>
        <v>#REF!</v>
      </c>
    </row>
    <row r="105" spans="1:6" ht="12.75">
      <c r="A105">
        <v>760</v>
      </c>
      <c r="B105" s="15" t="e">
        <f>#REF!</f>
        <v>#REF!</v>
      </c>
      <c r="C105" s="104" t="s">
        <v>2126</v>
      </c>
      <c r="D105" s="64" t="str">
        <f>VLOOKUP('Investment 6'!$M$3,CatDataSht!$A$1:$C$5,2,FALSE)</f>
        <v>Select a Category</v>
      </c>
      <c r="E105" s="64" t="e">
        <f>#REF!</f>
        <v>#REF!</v>
      </c>
      <c r="F105" s="156" t="e">
        <f>#REF!</f>
        <v>#REF!</v>
      </c>
    </row>
    <row r="106" spans="1:6" ht="12.75">
      <c r="A106">
        <v>760</v>
      </c>
      <c r="B106" s="15" t="e">
        <f>#REF!</f>
        <v>#REF!</v>
      </c>
      <c r="C106" s="104" t="s">
        <v>2127</v>
      </c>
      <c r="D106" s="64" t="str">
        <f>VLOOKUP('Investment 6'!$M$3,CatDataSht!$A$1:$C$5,2,FALSE)</f>
        <v>Select a Category</v>
      </c>
      <c r="E106" s="64" t="e">
        <f>#REF!</f>
        <v>#REF!</v>
      </c>
      <c r="F106" s="156" t="e">
        <f>#REF!</f>
        <v>#REF!</v>
      </c>
    </row>
    <row r="107" spans="1:6" ht="12.75">
      <c r="A107">
        <v>760</v>
      </c>
      <c r="B107" s="15" t="e">
        <f>#REF!</f>
        <v>#REF!</v>
      </c>
      <c r="C107" s="104" t="s">
        <v>2128</v>
      </c>
      <c r="D107" s="64" t="str">
        <f>VLOOKUP('Investment 6'!$M$3,CatDataSht!$A$1:$C$5,2,FALSE)</f>
        <v>Select a Category</v>
      </c>
      <c r="E107" s="64" t="e">
        <f>#REF!</f>
        <v>#REF!</v>
      </c>
      <c r="F107" s="155"/>
    </row>
    <row r="108" spans="1:6" ht="12.75">
      <c r="A108">
        <v>760</v>
      </c>
      <c r="B108" s="15" t="e">
        <f>#REF!</f>
        <v>#REF!</v>
      </c>
      <c r="C108" s="104" t="s">
        <v>2129</v>
      </c>
      <c r="D108" s="64" t="str">
        <f>VLOOKUP('Investment 6'!$M$3,CatDataSht!$A$1:$C$5,2,FALSE)</f>
        <v>Select a Category</v>
      </c>
      <c r="E108" s="64" t="e">
        <f>#REF!</f>
        <v>#REF!</v>
      </c>
      <c r="F108" s="156" t="e">
        <f>#REF!</f>
        <v>#REF!</v>
      </c>
    </row>
    <row r="109" spans="1:6" ht="25.5">
      <c r="A109">
        <v>760</v>
      </c>
      <c r="B109" s="15" t="e">
        <f>#REF!</f>
        <v>#REF!</v>
      </c>
      <c r="C109" s="104" t="s">
        <v>2130</v>
      </c>
      <c r="D109" s="64" t="str">
        <f>VLOOKUP('Investment 6'!$M$3,CatDataSht!$A$1:$C$5,2,FALSE)</f>
        <v>Select a Category</v>
      </c>
      <c r="E109" s="64" t="e">
        <f>#REF!</f>
        <v>#REF!</v>
      </c>
      <c r="F109" s="156" t="e">
        <f>#REF!</f>
        <v>#REF!</v>
      </c>
    </row>
    <row r="110" spans="1:6" ht="25.5">
      <c r="A110">
        <v>760</v>
      </c>
      <c r="B110" s="15" t="e">
        <f>#REF!</f>
        <v>#REF!</v>
      </c>
      <c r="C110" s="104" t="s">
        <v>2121</v>
      </c>
      <c r="D110" s="64" t="str">
        <f>VLOOKUP('Investment 7'!$M$3,CatDataSht!$A$1:$C$5,2,FALSE)</f>
        <v>Select a Category</v>
      </c>
      <c r="E110" s="64" t="e">
        <f>#REF!</f>
        <v>#REF!</v>
      </c>
      <c r="F110" s="155" t="e">
        <f>#REF!</f>
        <v>#REF!</v>
      </c>
    </row>
    <row r="111" spans="1:6" ht="25.5">
      <c r="A111">
        <v>760</v>
      </c>
      <c r="B111" s="15" t="e">
        <f>#REF!</f>
        <v>#REF!</v>
      </c>
      <c r="C111" s="104" t="s">
        <v>2122</v>
      </c>
      <c r="D111" s="64" t="str">
        <f>VLOOKUP('Investment 7'!$M$3,CatDataSht!$A$1:$C$5,2,FALSE)</f>
        <v>Select a Category</v>
      </c>
      <c r="E111" s="64" t="e">
        <f>#REF!</f>
        <v>#REF!</v>
      </c>
      <c r="F111" s="156" t="e">
        <f>#REF!</f>
        <v>#REF!</v>
      </c>
    </row>
    <row r="112" spans="1:6" ht="12.75">
      <c r="A112">
        <v>760</v>
      </c>
      <c r="B112" s="15" t="e">
        <f>#REF!</f>
        <v>#REF!</v>
      </c>
      <c r="C112" s="104" t="s">
        <v>2157</v>
      </c>
      <c r="D112" s="64" t="str">
        <f>VLOOKUP('Investment 7'!$M$3,CatDataSht!$A$1:$C$5,2,FALSE)</f>
        <v>Select a Category</v>
      </c>
      <c r="E112" s="64" t="e">
        <f>#REF!</f>
        <v>#REF!</v>
      </c>
      <c r="F112" s="156" t="e">
        <f>#REF!</f>
        <v>#REF!</v>
      </c>
    </row>
    <row r="113" spans="1:6" ht="12.75">
      <c r="A113">
        <v>760</v>
      </c>
      <c r="B113" s="15" t="e">
        <f>#REF!</f>
        <v>#REF!</v>
      </c>
      <c r="C113" s="348" t="s">
        <v>2123</v>
      </c>
      <c r="D113" s="64" t="str">
        <f>VLOOKUP('Investment 7'!$M$3,CatDataSht!$A$1:$C$5,2,FALSE)</f>
        <v>Select a Category</v>
      </c>
      <c r="E113" s="64" t="e">
        <f>#REF!</f>
        <v>#REF!</v>
      </c>
      <c r="F113" s="156" t="e">
        <f>#REF!</f>
        <v>#REF!</v>
      </c>
    </row>
    <row r="114" spans="1:6" ht="12.75">
      <c r="A114">
        <v>760</v>
      </c>
      <c r="B114" s="15" t="e">
        <f>#REF!</f>
        <v>#REF!</v>
      </c>
      <c r="C114" s="348"/>
      <c r="D114" s="64" t="str">
        <f>VLOOKUP('Investment 7'!$M$3,CatDataSht!$A$1:$C$5,2,FALSE)</f>
        <v>Select a Category</v>
      </c>
      <c r="E114" s="64" t="e">
        <f>#REF!</f>
        <v>#REF!</v>
      </c>
      <c r="F114" s="156" t="e">
        <f>#REF!</f>
        <v>#REF!</v>
      </c>
    </row>
    <row r="115" spans="1:6" ht="25.5">
      <c r="A115">
        <v>760</v>
      </c>
      <c r="B115" s="15" t="e">
        <f>#REF!</f>
        <v>#REF!</v>
      </c>
      <c r="C115" s="104" t="s">
        <v>2124</v>
      </c>
      <c r="D115" s="64" t="str">
        <f>VLOOKUP('Investment 7'!$M$3,CatDataSht!$A$1:$C$5,2,FALSE)</f>
        <v>Select a Category</v>
      </c>
      <c r="E115" s="64" t="e">
        <f>#REF!</f>
        <v>#REF!</v>
      </c>
      <c r="F115" s="156" t="e">
        <f>#REF!</f>
        <v>#REF!</v>
      </c>
    </row>
    <row r="116" spans="1:6" ht="25.5">
      <c r="A116">
        <v>760</v>
      </c>
      <c r="B116" s="15" t="e">
        <f>#REF!</f>
        <v>#REF!</v>
      </c>
      <c r="C116" s="104" t="s">
        <v>2125</v>
      </c>
      <c r="D116" s="64" t="str">
        <f>VLOOKUP('Investment 7'!$M$3,CatDataSht!$A$1:$C$5,2,FALSE)</f>
        <v>Select a Category</v>
      </c>
      <c r="E116" s="64" t="e">
        <f>#REF!</f>
        <v>#REF!</v>
      </c>
      <c r="F116" s="156" t="e">
        <f>#REF!</f>
        <v>#REF!</v>
      </c>
    </row>
    <row r="117" spans="1:6" ht="12.75">
      <c r="A117">
        <v>760</v>
      </c>
      <c r="B117" s="15" t="e">
        <f>#REF!</f>
        <v>#REF!</v>
      </c>
      <c r="C117" s="104" t="s">
        <v>2126</v>
      </c>
      <c r="D117" s="64" t="str">
        <f>VLOOKUP('Investment 7'!$M$3,CatDataSht!$A$1:$C$5,2,FALSE)</f>
        <v>Select a Category</v>
      </c>
      <c r="E117" s="64" t="e">
        <f>#REF!</f>
        <v>#REF!</v>
      </c>
      <c r="F117" s="156" t="e">
        <f>#REF!</f>
        <v>#REF!</v>
      </c>
    </row>
    <row r="118" spans="1:6" ht="12.75">
      <c r="A118">
        <v>760</v>
      </c>
      <c r="B118" s="15" t="e">
        <f>#REF!</f>
        <v>#REF!</v>
      </c>
      <c r="C118" s="104" t="s">
        <v>2127</v>
      </c>
      <c r="D118" s="64" t="str">
        <f>VLOOKUP('Investment 7'!$M$3,CatDataSht!$A$1:$C$5,2,FALSE)</f>
        <v>Select a Category</v>
      </c>
      <c r="E118" s="64" t="e">
        <f>#REF!</f>
        <v>#REF!</v>
      </c>
      <c r="F118" s="156" t="e">
        <f>#REF!</f>
        <v>#REF!</v>
      </c>
    </row>
    <row r="119" spans="1:6" ht="12.75">
      <c r="A119">
        <v>760</v>
      </c>
      <c r="B119" s="15" t="e">
        <f>#REF!</f>
        <v>#REF!</v>
      </c>
      <c r="C119" s="104" t="s">
        <v>2128</v>
      </c>
      <c r="D119" s="64" t="str">
        <f>VLOOKUP('Investment 7'!$M$3,CatDataSht!$A$1:$C$5,2,FALSE)</f>
        <v>Select a Category</v>
      </c>
      <c r="E119" s="64" t="e">
        <f>#REF!</f>
        <v>#REF!</v>
      </c>
      <c r="F119" s="155"/>
    </row>
    <row r="120" spans="1:6" ht="12.75">
      <c r="A120">
        <v>760</v>
      </c>
      <c r="B120" s="15" t="e">
        <f>#REF!</f>
        <v>#REF!</v>
      </c>
      <c r="C120" s="104" t="s">
        <v>2129</v>
      </c>
      <c r="D120" s="64" t="str">
        <f>VLOOKUP('Investment 7'!$M$3,CatDataSht!$A$1:$C$5,2,FALSE)</f>
        <v>Select a Category</v>
      </c>
      <c r="E120" s="64" t="e">
        <f>#REF!</f>
        <v>#REF!</v>
      </c>
      <c r="F120" s="156" t="e">
        <f>#REF!</f>
        <v>#REF!</v>
      </c>
    </row>
    <row r="121" spans="1:6" ht="25.5">
      <c r="A121">
        <v>760</v>
      </c>
      <c r="B121" s="15" t="e">
        <f>#REF!</f>
        <v>#REF!</v>
      </c>
      <c r="C121" s="104" t="s">
        <v>2130</v>
      </c>
      <c r="D121" s="64" t="str">
        <f>VLOOKUP('Investment 7'!$M$3,CatDataSht!$A$1:$C$5,2,FALSE)</f>
        <v>Select a Category</v>
      </c>
      <c r="E121" s="64" t="e">
        <f>#REF!</f>
        <v>#REF!</v>
      </c>
      <c r="F121" s="156" t="e">
        <f>#REF!</f>
        <v>#REF!</v>
      </c>
    </row>
    <row r="122" spans="1:6" ht="25.5">
      <c r="A122">
        <v>760</v>
      </c>
      <c r="B122" s="15" t="e">
        <f>#REF!</f>
        <v>#REF!</v>
      </c>
      <c r="C122" s="104" t="s">
        <v>2121</v>
      </c>
      <c r="D122" s="64" t="str">
        <f>VLOOKUP('Investment 8'!$M$3,CatDataSht!$A$1:$C$5,2,FALSE)</f>
        <v>Select a Category</v>
      </c>
      <c r="E122" s="64" t="e">
        <f>#REF!</f>
        <v>#REF!</v>
      </c>
      <c r="F122" s="155" t="e">
        <f>#REF!</f>
        <v>#REF!</v>
      </c>
    </row>
    <row r="123" spans="1:6" ht="25.5">
      <c r="A123">
        <v>760</v>
      </c>
      <c r="B123" s="15" t="e">
        <f>#REF!</f>
        <v>#REF!</v>
      </c>
      <c r="C123" s="104" t="s">
        <v>2122</v>
      </c>
      <c r="D123" s="64" t="str">
        <f>VLOOKUP('Investment 8'!$M$3,CatDataSht!$A$1:$C$5,2,FALSE)</f>
        <v>Select a Category</v>
      </c>
      <c r="E123" s="64" t="e">
        <f>#REF!</f>
        <v>#REF!</v>
      </c>
      <c r="F123" s="156" t="e">
        <f>#REF!</f>
        <v>#REF!</v>
      </c>
    </row>
    <row r="124" spans="1:6" ht="12.75">
      <c r="A124">
        <v>760</v>
      </c>
      <c r="B124" s="15" t="e">
        <f>#REF!</f>
        <v>#REF!</v>
      </c>
      <c r="C124" s="104" t="s">
        <v>2157</v>
      </c>
      <c r="D124" s="64" t="str">
        <f>VLOOKUP('Investment 8'!$M$3,CatDataSht!$A$1:$C$5,2,FALSE)</f>
        <v>Select a Category</v>
      </c>
      <c r="E124" s="64" t="e">
        <f>#REF!</f>
        <v>#REF!</v>
      </c>
      <c r="F124" s="156" t="e">
        <f>#REF!</f>
        <v>#REF!</v>
      </c>
    </row>
    <row r="125" spans="1:6" ht="12.75">
      <c r="A125">
        <v>760</v>
      </c>
      <c r="B125" s="15" t="e">
        <f>#REF!</f>
        <v>#REF!</v>
      </c>
      <c r="C125" s="348" t="s">
        <v>2123</v>
      </c>
      <c r="D125" s="64" t="str">
        <f>VLOOKUP('Investment 8'!$M$3,CatDataSht!$A$1:$C$5,2,FALSE)</f>
        <v>Select a Category</v>
      </c>
      <c r="E125" s="64" t="e">
        <f>#REF!</f>
        <v>#REF!</v>
      </c>
      <c r="F125" s="156" t="e">
        <f>#REF!</f>
        <v>#REF!</v>
      </c>
    </row>
    <row r="126" spans="1:6" ht="12.75">
      <c r="A126">
        <v>760</v>
      </c>
      <c r="B126" s="15" t="e">
        <f>#REF!</f>
        <v>#REF!</v>
      </c>
      <c r="C126" s="348"/>
      <c r="D126" s="64" t="str">
        <f>VLOOKUP('Investment 8'!$M$3,CatDataSht!$A$1:$C$5,2,FALSE)</f>
        <v>Select a Category</v>
      </c>
      <c r="E126" s="64" t="e">
        <f>#REF!</f>
        <v>#REF!</v>
      </c>
      <c r="F126" s="156" t="e">
        <f>#REF!</f>
        <v>#REF!</v>
      </c>
    </row>
    <row r="127" spans="1:6" ht="25.5">
      <c r="A127">
        <v>760</v>
      </c>
      <c r="B127" s="15" t="e">
        <f>#REF!</f>
        <v>#REF!</v>
      </c>
      <c r="C127" s="104" t="s">
        <v>2124</v>
      </c>
      <c r="D127" s="64" t="str">
        <f>VLOOKUP('Investment 8'!$M$3,CatDataSht!$A$1:$C$5,2,FALSE)</f>
        <v>Select a Category</v>
      </c>
      <c r="E127" s="64" t="e">
        <f>#REF!</f>
        <v>#REF!</v>
      </c>
      <c r="F127" s="156" t="e">
        <f>#REF!</f>
        <v>#REF!</v>
      </c>
    </row>
    <row r="128" spans="1:6" ht="25.5">
      <c r="A128">
        <v>760</v>
      </c>
      <c r="B128" s="15" t="e">
        <f>#REF!</f>
        <v>#REF!</v>
      </c>
      <c r="C128" s="104" t="s">
        <v>2125</v>
      </c>
      <c r="D128" s="64" t="str">
        <f>VLOOKUP('Investment 8'!$M$3,CatDataSht!$A$1:$C$5,2,FALSE)</f>
        <v>Select a Category</v>
      </c>
      <c r="E128" s="64" t="e">
        <f>#REF!</f>
        <v>#REF!</v>
      </c>
      <c r="F128" s="156" t="e">
        <f>#REF!</f>
        <v>#REF!</v>
      </c>
    </row>
    <row r="129" spans="1:6" ht="12.75">
      <c r="A129">
        <v>760</v>
      </c>
      <c r="B129" s="15" t="e">
        <f>#REF!</f>
        <v>#REF!</v>
      </c>
      <c r="C129" s="104" t="s">
        <v>2126</v>
      </c>
      <c r="D129" s="64" t="str">
        <f>VLOOKUP('Investment 8'!$M$3,CatDataSht!$A$1:$C$5,2,FALSE)</f>
        <v>Select a Category</v>
      </c>
      <c r="E129" s="64" t="e">
        <f>#REF!</f>
        <v>#REF!</v>
      </c>
      <c r="F129" s="156" t="e">
        <f>#REF!</f>
        <v>#REF!</v>
      </c>
    </row>
    <row r="130" spans="1:6" ht="12.75">
      <c r="A130">
        <v>760</v>
      </c>
      <c r="B130" s="15" t="e">
        <f>#REF!</f>
        <v>#REF!</v>
      </c>
      <c r="C130" s="104" t="s">
        <v>2127</v>
      </c>
      <c r="D130" s="64" t="str">
        <f>VLOOKUP('Investment 8'!$M$3,CatDataSht!$A$1:$C$5,2,FALSE)</f>
        <v>Select a Category</v>
      </c>
      <c r="E130" s="64" t="e">
        <f>#REF!</f>
        <v>#REF!</v>
      </c>
      <c r="F130" s="156" t="e">
        <f>#REF!</f>
        <v>#REF!</v>
      </c>
    </row>
    <row r="131" spans="1:6" ht="12.75">
      <c r="A131">
        <v>760</v>
      </c>
      <c r="B131" s="15" t="e">
        <f>#REF!</f>
        <v>#REF!</v>
      </c>
      <c r="C131" s="104" t="s">
        <v>2128</v>
      </c>
      <c r="D131" s="64" t="str">
        <f>VLOOKUP('Investment 8'!$M$3,CatDataSht!$A$1:$C$5,2,FALSE)</f>
        <v>Select a Category</v>
      </c>
      <c r="E131" s="64" t="e">
        <f>#REF!</f>
        <v>#REF!</v>
      </c>
      <c r="F131" s="155"/>
    </row>
    <row r="132" spans="1:6" ht="12.75">
      <c r="A132">
        <v>760</v>
      </c>
      <c r="B132" s="15" t="e">
        <f>#REF!</f>
        <v>#REF!</v>
      </c>
      <c r="C132" s="104" t="s">
        <v>2129</v>
      </c>
      <c r="D132" s="64" t="str">
        <f>VLOOKUP('Investment 8'!$M$3,CatDataSht!$A$1:$C$5,2,FALSE)</f>
        <v>Select a Category</v>
      </c>
      <c r="E132" s="64" t="e">
        <f>#REF!</f>
        <v>#REF!</v>
      </c>
      <c r="F132" s="156" t="e">
        <f>#REF!</f>
        <v>#REF!</v>
      </c>
    </row>
    <row r="133" spans="1:6" ht="25.5">
      <c r="A133">
        <v>760</v>
      </c>
      <c r="B133" s="15" t="e">
        <f>#REF!</f>
        <v>#REF!</v>
      </c>
      <c r="C133" s="104" t="s">
        <v>2130</v>
      </c>
      <c r="D133" s="64" t="str">
        <f>VLOOKUP('Investment 8'!$M$3,CatDataSht!$A$1:$C$5,2,FALSE)</f>
        <v>Select a Category</v>
      </c>
      <c r="E133" s="64" t="e">
        <f>#REF!</f>
        <v>#REF!</v>
      </c>
      <c r="F133" s="156" t="e">
        <f>#REF!</f>
        <v>#REF!</v>
      </c>
    </row>
    <row r="134" spans="1:6" ht="25.5">
      <c r="A134">
        <v>760</v>
      </c>
      <c r="B134" s="15" t="e">
        <f>#REF!</f>
        <v>#REF!</v>
      </c>
      <c r="C134" s="104" t="s">
        <v>2121</v>
      </c>
      <c r="D134" s="64" t="str">
        <f>VLOOKUP('Investment 9'!$M$3,CatDataSht!$A$1:$C$5,2,FALSE)</f>
        <v>Select a Category</v>
      </c>
      <c r="E134" s="64" t="e">
        <f>#REF!</f>
        <v>#REF!</v>
      </c>
      <c r="F134" s="155" t="e">
        <f>#REF!</f>
        <v>#REF!</v>
      </c>
    </row>
    <row r="135" spans="1:6" ht="25.5">
      <c r="A135">
        <v>760</v>
      </c>
      <c r="B135" s="15" t="e">
        <f>#REF!</f>
        <v>#REF!</v>
      </c>
      <c r="C135" s="104" t="s">
        <v>2122</v>
      </c>
      <c r="D135" s="64" t="str">
        <f>VLOOKUP('Investment 9'!$M$3,CatDataSht!$A$1:$C$5,2,FALSE)</f>
        <v>Select a Category</v>
      </c>
      <c r="E135" s="64" t="e">
        <f>#REF!</f>
        <v>#REF!</v>
      </c>
      <c r="F135" s="156" t="e">
        <f>#REF!</f>
        <v>#REF!</v>
      </c>
    </row>
    <row r="136" spans="1:6" ht="12.75">
      <c r="A136">
        <v>760</v>
      </c>
      <c r="B136" s="15" t="e">
        <f>#REF!</f>
        <v>#REF!</v>
      </c>
      <c r="C136" s="104" t="s">
        <v>2157</v>
      </c>
      <c r="D136" s="64" t="str">
        <f>VLOOKUP('Investment 9'!$M$3,CatDataSht!$A$1:$C$5,2,FALSE)</f>
        <v>Select a Category</v>
      </c>
      <c r="E136" s="64" t="e">
        <f>#REF!</f>
        <v>#REF!</v>
      </c>
      <c r="F136" s="156" t="e">
        <f>#REF!</f>
        <v>#REF!</v>
      </c>
    </row>
    <row r="137" spans="1:6" ht="12.75">
      <c r="A137">
        <v>760</v>
      </c>
      <c r="B137" s="15" t="e">
        <f>#REF!</f>
        <v>#REF!</v>
      </c>
      <c r="C137" s="348" t="s">
        <v>2123</v>
      </c>
      <c r="D137" s="64" t="str">
        <f>VLOOKUP('Investment 9'!$M$3,CatDataSht!$A$1:$C$5,2,FALSE)</f>
        <v>Select a Category</v>
      </c>
      <c r="E137" s="64" t="e">
        <f>#REF!</f>
        <v>#REF!</v>
      </c>
      <c r="F137" s="156" t="e">
        <f>#REF!</f>
        <v>#REF!</v>
      </c>
    </row>
    <row r="138" spans="1:6" ht="12.75">
      <c r="A138">
        <v>760</v>
      </c>
      <c r="B138" s="15" t="e">
        <f>#REF!</f>
        <v>#REF!</v>
      </c>
      <c r="C138" s="348"/>
      <c r="D138" s="64" t="str">
        <f>VLOOKUP('Investment 9'!$M$3,CatDataSht!$A$1:$C$5,2,FALSE)</f>
        <v>Select a Category</v>
      </c>
      <c r="E138" s="64" t="e">
        <f>#REF!</f>
        <v>#REF!</v>
      </c>
      <c r="F138" s="156" t="e">
        <f>#REF!</f>
        <v>#REF!</v>
      </c>
    </row>
    <row r="139" spans="1:6" ht="25.5">
      <c r="A139">
        <v>760</v>
      </c>
      <c r="B139" s="15" t="e">
        <f>#REF!</f>
        <v>#REF!</v>
      </c>
      <c r="C139" s="104" t="s">
        <v>2124</v>
      </c>
      <c r="D139" s="64" t="str">
        <f>VLOOKUP('Investment 9'!$M$3,CatDataSht!$A$1:$C$5,2,FALSE)</f>
        <v>Select a Category</v>
      </c>
      <c r="E139" s="64" t="e">
        <f>#REF!</f>
        <v>#REF!</v>
      </c>
      <c r="F139" s="156" t="e">
        <f>#REF!</f>
        <v>#REF!</v>
      </c>
    </row>
    <row r="140" spans="1:6" ht="25.5">
      <c r="A140">
        <v>760</v>
      </c>
      <c r="B140" s="15" t="e">
        <f>#REF!</f>
        <v>#REF!</v>
      </c>
      <c r="C140" s="104" t="s">
        <v>2125</v>
      </c>
      <c r="D140" s="64" t="str">
        <f>VLOOKUP('Investment 9'!$M$3,CatDataSht!$A$1:$C$5,2,FALSE)</f>
        <v>Select a Category</v>
      </c>
      <c r="E140" s="64" t="e">
        <f>#REF!</f>
        <v>#REF!</v>
      </c>
      <c r="F140" s="156" t="e">
        <f>#REF!</f>
        <v>#REF!</v>
      </c>
    </row>
    <row r="141" spans="1:6" ht="12.75">
      <c r="A141">
        <v>760</v>
      </c>
      <c r="B141" s="15" t="e">
        <f>#REF!</f>
        <v>#REF!</v>
      </c>
      <c r="C141" s="104" t="s">
        <v>2126</v>
      </c>
      <c r="D141" s="64" t="str">
        <f>VLOOKUP('Investment 9'!$M$3,CatDataSht!$A$1:$C$5,2,FALSE)</f>
        <v>Select a Category</v>
      </c>
      <c r="E141" s="64" t="e">
        <f>#REF!</f>
        <v>#REF!</v>
      </c>
      <c r="F141" s="156" t="e">
        <f>#REF!</f>
        <v>#REF!</v>
      </c>
    </row>
    <row r="142" spans="1:6" ht="12.75">
      <c r="A142">
        <v>760</v>
      </c>
      <c r="B142" s="15" t="e">
        <f>#REF!</f>
        <v>#REF!</v>
      </c>
      <c r="C142" s="104" t="s">
        <v>2127</v>
      </c>
      <c r="D142" s="64" t="str">
        <f>VLOOKUP('Investment 9'!$M$3,CatDataSht!$A$1:$C$5,2,FALSE)</f>
        <v>Select a Category</v>
      </c>
      <c r="E142" s="64" t="e">
        <f>#REF!</f>
        <v>#REF!</v>
      </c>
      <c r="F142" s="156" t="e">
        <f>#REF!</f>
        <v>#REF!</v>
      </c>
    </row>
    <row r="143" spans="1:6" ht="12.75">
      <c r="A143">
        <v>760</v>
      </c>
      <c r="B143" s="15" t="e">
        <f>#REF!</f>
        <v>#REF!</v>
      </c>
      <c r="C143" s="104" t="s">
        <v>2128</v>
      </c>
      <c r="D143" s="64" t="str">
        <f>VLOOKUP('Investment 9'!$M$3,CatDataSht!$A$1:$C$5,2,FALSE)</f>
        <v>Select a Category</v>
      </c>
      <c r="E143" s="64" t="e">
        <f>#REF!</f>
        <v>#REF!</v>
      </c>
      <c r="F143" s="155"/>
    </row>
    <row r="144" spans="1:6" ht="12.75">
      <c r="A144">
        <v>760</v>
      </c>
      <c r="B144" s="15" t="e">
        <f>#REF!</f>
        <v>#REF!</v>
      </c>
      <c r="C144" s="104" t="s">
        <v>2129</v>
      </c>
      <c r="D144" s="64" t="str">
        <f>VLOOKUP('Investment 9'!$M$3,CatDataSht!$A$1:$C$5,2,FALSE)</f>
        <v>Select a Category</v>
      </c>
      <c r="E144" s="64" t="e">
        <f>#REF!</f>
        <v>#REF!</v>
      </c>
      <c r="F144" s="156" t="e">
        <f>#REF!</f>
        <v>#REF!</v>
      </c>
    </row>
    <row r="145" spans="1:6" ht="25.5">
      <c r="A145">
        <v>760</v>
      </c>
      <c r="B145" s="15" t="e">
        <f>#REF!</f>
        <v>#REF!</v>
      </c>
      <c r="C145" s="104" t="s">
        <v>2130</v>
      </c>
      <c r="D145" s="64" t="str">
        <f>VLOOKUP('Investment 9'!$M$3,CatDataSht!$A$1:$C$5,2,FALSE)</f>
        <v>Select a Category</v>
      </c>
      <c r="E145" s="64" t="e">
        <f>#REF!</f>
        <v>#REF!</v>
      </c>
      <c r="F145" s="156" t="e">
        <f>#REF!</f>
        <v>#REF!</v>
      </c>
    </row>
    <row r="146" spans="1:6" ht="25.5">
      <c r="A146">
        <v>760</v>
      </c>
      <c r="B146" s="15" t="e">
        <f>#REF!</f>
        <v>#REF!</v>
      </c>
      <c r="C146" s="104" t="s">
        <v>2121</v>
      </c>
      <c r="D146" s="64" t="str">
        <f>VLOOKUP('Investment 10'!$M$3,CatDataSht!$A$1:$C$5,2,FALSE)</f>
        <v>Select a Category</v>
      </c>
      <c r="E146" s="64" t="e">
        <f>#REF!</f>
        <v>#REF!</v>
      </c>
      <c r="F146" s="155" t="e">
        <f>#REF!</f>
        <v>#REF!</v>
      </c>
    </row>
    <row r="147" spans="1:6" ht="25.5">
      <c r="A147">
        <v>760</v>
      </c>
      <c r="B147" s="15" t="e">
        <f>#REF!</f>
        <v>#REF!</v>
      </c>
      <c r="C147" s="104" t="s">
        <v>2122</v>
      </c>
      <c r="D147" s="64" t="str">
        <f>VLOOKUP('Investment 10'!$M$3,CatDataSht!$A$1:$C$5,2,FALSE)</f>
        <v>Select a Category</v>
      </c>
      <c r="E147" s="64" t="e">
        <f>#REF!</f>
        <v>#REF!</v>
      </c>
      <c r="F147" s="156" t="e">
        <f>#REF!</f>
        <v>#REF!</v>
      </c>
    </row>
    <row r="148" spans="1:6" ht="12.75">
      <c r="A148">
        <v>760</v>
      </c>
      <c r="B148" s="15" t="e">
        <f>#REF!</f>
        <v>#REF!</v>
      </c>
      <c r="C148" s="104" t="s">
        <v>2157</v>
      </c>
      <c r="D148" s="64" t="str">
        <f>VLOOKUP('Investment 10'!$M$3,CatDataSht!$A$1:$C$5,2,FALSE)</f>
        <v>Select a Category</v>
      </c>
      <c r="E148" s="64" t="e">
        <f>#REF!</f>
        <v>#REF!</v>
      </c>
      <c r="F148" s="156" t="e">
        <f>#REF!</f>
        <v>#REF!</v>
      </c>
    </row>
    <row r="149" spans="1:6" ht="12.75">
      <c r="A149">
        <v>760</v>
      </c>
      <c r="B149" s="15" t="e">
        <f>#REF!</f>
        <v>#REF!</v>
      </c>
      <c r="C149" s="348" t="s">
        <v>2123</v>
      </c>
      <c r="D149" s="64" t="str">
        <f>VLOOKUP('Investment 10'!$M$3,CatDataSht!$A$1:$C$5,2,FALSE)</f>
        <v>Select a Category</v>
      </c>
      <c r="E149" s="64" t="e">
        <f>#REF!</f>
        <v>#REF!</v>
      </c>
      <c r="F149" s="156" t="e">
        <f>#REF!</f>
        <v>#REF!</v>
      </c>
    </row>
    <row r="150" spans="1:6" ht="12.75">
      <c r="A150">
        <v>760</v>
      </c>
      <c r="B150" s="15" t="e">
        <f>#REF!</f>
        <v>#REF!</v>
      </c>
      <c r="C150" s="348"/>
      <c r="D150" s="64" t="str">
        <f>VLOOKUP('Investment 10'!$M$3,CatDataSht!$A$1:$C$5,2,FALSE)</f>
        <v>Select a Category</v>
      </c>
      <c r="E150" s="64" t="e">
        <f>#REF!</f>
        <v>#REF!</v>
      </c>
      <c r="F150" s="156" t="e">
        <f>#REF!</f>
        <v>#REF!</v>
      </c>
    </row>
    <row r="151" spans="1:6" ht="25.5">
      <c r="A151">
        <v>760</v>
      </c>
      <c r="B151" s="15" t="e">
        <f>#REF!</f>
        <v>#REF!</v>
      </c>
      <c r="C151" s="104" t="s">
        <v>2124</v>
      </c>
      <c r="D151" s="64" t="str">
        <f>VLOOKUP('Investment 10'!$M$3,CatDataSht!$A$1:$C$5,2,FALSE)</f>
        <v>Select a Category</v>
      </c>
      <c r="E151" s="64" t="e">
        <f>#REF!</f>
        <v>#REF!</v>
      </c>
      <c r="F151" s="156" t="e">
        <f>#REF!</f>
        <v>#REF!</v>
      </c>
    </row>
    <row r="152" spans="1:6" ht="25.5">
      <c r="A152">
        <v>760</v>
      </c>
      <c r="B152" s="15" t="e">
        <f>#REF!</f>
        <v>#REF!</v>
      </c>
      <c r="C152" s="104" t="s">
        <v>2125</v>
      </c>
      <c r="D152" s="64" t="str">
        <f>VLOOKUP('Investment 10'!$M$3,CatDataSht!$A$1:$C$5,2,FALSE)</f>
        <v>Select a Category</v>
      </c>
      <c r="E152" s="64" t="e">
        <f>#REF!</f>
        <v>#REF!</v>
      </c>
      <c r="F152" s="156" t="e">
        <f>#REF!</f>
        <v>#REF!</v>
      </c>
    </row>
    <row r="153" spans="1:6" ht="12.75">
      <c r="A153">
        <v>760</v>
      </c>
      <c r="B153" s="15" t="e">
        <f>#REF!</f>
        <v>#REF!</v>
      </c>
      <c r="C153" s="104" t="s">
        <v>2126</v>
      </c>
      <c r="D153" s="64" t="str">
        <f>VLOOKUP('Investment 10'!$M$3,CatDataSht!$A$1:$C$5,2,FALSE)</f>
        <v>Select a Category</v>
      </c>
      <c r="E153" s="64" t="e">
        <f>#REF!</f>
        <v>#REF!</v>
      </c>
      <c r="F153" s="156" t="e">
        <f>#REF!</f>
        <v>#REF!</v>
      </c>
    </row>
    <row r="154" spans="1:6" ht="12.75">
      <c r="A154">
        <v>760</v>
      </c>
      <c r="B154" s="15" t="e">
        <f>#REF!</f>
        <v>#REF!</v>
      </c>
      <c r="C154" s="104" t="s">
        <v>2127</v>
      </c>
      <c r="D154" s="64" t="str">
        <f>VLOOKUP('Investment 10'!$M$3,CatDataSht!$A$1:$C$5,2,FALSE)</f>
        <v>Select a Category</v>
      </c>
      <c r="E154" s="64" t="e">
        <f>#REF!</f>
        <v>#REF!</v>
      </c>
      <c r="F154" s="156" t="e">
        <f>#REF!</f>
        <v>#REF!</v>
      </c>
    </row>
    <row r="155" spans="1:6" ht="12.75">
      <c r="A155">
        <v>760</v>
      </c>
      <c r="B155" s="15" t="e">
        <f>#REF!</f>
        <v>#REF!</v>
      </c>
      <c r="C155" s="104" t="s">
        <v>2128</v>
      </c>
      <c r="D155" s="64" t="str">
        <f>VLOOKUP('Investment 10'!$M$3,CatDataSht!$A$1:$C$5,2,FALSE)</f>
        <v>Select a Category</v>
      </c>
      <c r="E155" s="64" t="e">
        <f>#REF!</f>
        <v>#REF!</v>
      </c>
      <c r="F155" s="155"/>
    </row>
    <row r="156" spans="1:6" ht="12.75">
      <c r="A156">
        <v>760</v>
      </c>
      <c r="B156" s="15" t="e">
        <f>#REF!</f>
        <v>#REF!</v>
      </c>
      <c r="C156" s="104" t="s">
        <v>2129</v>
      </c>
      <c r="D156" s="64" t="str">
        <f>VLOOKUP('Investment 10'!$M$3,CatDataSht!$A$1:$C$5,2,FALSE)</f>
        <v>Select a Category</v>
      </c>
      <c r="E156" s="64" t="e">
        <f>#REF!</f>
        <v>#REF!</v>
      </c>
      <c r="F156" s="156" t="e">
        <f>#REF!</f>
        <v>#REF!</v>
      </c>
    </row>
    <row r="157" spans="1:6" ht="25.5">
      <c r="A157">
        <v>760</v>
      </c>
      <c r="B157" s="15" t="e">
        <f>#REF!</f>
        <v>#REF!</v>
      </c>
      <c r="C157" s="104" t="s">
        <v>2130</v>
      </c>
      <c r="D157" s="64" t="str">
        <f>VLOOKUP('Investment 10'!$M$3,CatDataSht!$A$1:$C$5,2,FALSE)</f>
        <v>Select a Category</v>
      </c>
      <c r="E157" s="64" t="e">
        <f>#REF!</f>
        <v>#REF!</v>
      </c>
      <c r="F157" s="156" t="e">
        <f>#REF!</f>
        <v>#REF!</v>
      </c>
    </row>
    <row r="158" spans="1:6" ht="25.5">
      <c r="A158">
        <v>760</v>
      </c>
      <c r="B158" s="15" t="e">
        <f>#REF!</f>
        <v>#REF!</v>
      </c>
      <c r="C158" s="104" t="s">
        <v>2121</v>
      </c>
      <c r="D158" s="64" t="str">
        <f>VLOOKUP('Investment 11'!$M$3,CatDataSht!$A$1:$C$5,2,FALSE)</f>
        <v>Select a Category</v>
      </c>
      <c r="E158" s="64" t="e">
        <f>#REF!</f>
        <v>#REF!</v>
      </c>
      <c r="F158" s="155" t="e">
        <f>#REF!</f>
        <v>#REF!</v>
      </c>
    </row>
    <row r="159" spans="1:6" ht="25.5">
      <c r="A159">
        <v>760</v>
      </c>
      <c r="B159" s="15" t="e">
        <f>#REF!</f>
        <v>#REF!</v>
      </c>
      <c r="C159" s="104" t="s">
        <v>2122</v>
      </c>
      <c r="D159" s="64" t="str">
        <f>VLOOKUP('Investment 11'!$M$3,CatDataSht!$A$1:$C$5,2,FALSE)</f>
        <v>Select a Category</v>
      </c>
      <c r="E159" s="64" t="e">
        <f>#REF!</f>
        <v>#REF!</v>
      </c>
      <c r="F159" s="155" t="e">
        <f>#REF!</f>
        <v>#REF!</v>
      </c>
    </row>
    <row r="160" spans="1:6" ht="12.75">
      <c r="A160">
        <v>760</v>
      </c>
      <c r="B160" s="15" t="e">
        <f>#REF!</f>
        <v>#REF!</v>
      </c>
      <c r="C160" s="104" t="s">
        <v>2157</v>
      </c>
      <c r="D160" s="64" t="str">
        <f>VLOOKUP('Investment 11'!$M$3,CatDataSht!$A$1:$C$5,2,FALSE)</f>
        <v>Select a Category</v>
      </c>
      <c r="E160" s="64" t="e">
        <f>#REF!</f>
        <v>#REF!</v>
      </c>
      <c r="F160" s="155" t="e">
        <f>#REF!</f>
        <v>#REF!</v>
      </c>
    </row>
    <row r="161" spans="1:6" ht="12.75">
      <c r="A161">
        <v>760</v>
      </c>
      <c r="B161" s="15" t="e">
        <f>#REF!</f>
        <v>#REF!</v>
      </c>
      <c r="C161" s="348" t="s">
        <v>2123</v>
      </c>
      <c r="D161" s="64" t="str">
        <f>VLOOKUP('Investment 11'!$M$3,CatDataSht!$A$1:$C$5,2,FALSE)</f>
        <v>Select a Category</v>
      </c>
      <c r="E161" s="64" t="e">
        <f>#REF!</f>
        <v>#REF!</v>
      </c>
      <c r="F161" s="155" t="e">
        <f>#REF!</f>
        <v>#REF!</v>
      </c>
    </row>
    <row r="162" spans="1:6" ht="12.75">
      <c r="A162">
        <v>760</v>
      </c>
      <c r="B162" s="15" t="e">
        <f>#REF!</f>
        <v>#REF!</v>
      </c>
      <c r="C162" s="348"/>
      <c r="D162" s="64" t="str">
        <f>VLOOKUP('Investment 11'!$M$3,CatDataSht!$A$1:$C$5,2,FALSE)</f>
        <v>Select a Category</v>
      </c>
      <c r="E162" s="64" t="e">
        <f>#REF!</f>
        <v>#REF!</v>
      </c>
      <c r="F162" s="155" t="e">
        <f>#REF!</f>
        <v>#REF!</v>
      </c>
    </row>
    <row r="163" spans="1:6" ht="25.5">
      <c r="A163">
        <v>760</v>
      </c>
      <c r="B163" s="15" t="e">
        <f>#REF!</f>
        <v>#REF!</v>
      </c>
      <c r="C163" s="104" t="s">
        <v>2124</v>
      </c>
      <c r="D163" s="64" t="str">
        <f>VLOOKUP('Investment 11'!$M$3,CatDataSht!$A$1:$C$5,2,FALSE)</f>
        <v>Select a Category</v>
      </c>
      <c r="E163" s="64" t="e">
        <f>#REF!</f>
        <v>#REF!</v>
      </c>
      <c r="F163" s="155" t="e">
        <f>#REF!</f>
        <v>#REF!</v>
      </c>
    </row>
    <row r="164" spans="1:6" ht="25.5">
      <c r="A164">
        <v>760</v>
      </c>
      <c r="B164" s="15" t="e">
        <f>#REF!</f>
        <v>#REF!</v>
      </c>
      <c r="C164" s="104" t="s">
        <v>2125</v>
      </c>
      <c r="D164" s="64" t="str">
        <f>VLOOKUP('Investment 11'!$M$3,CatDataSht!$A$1:$C$5,2,FALSE)</f>
        <v>Select a Category</v>
      </c>
      <c r="E164" s="64" t="e">
        <f>#REF!</f>
        <v>#REF!</v>
      </c>
      <c r="F164" s="155" t="e">
        <f>#REF!</f>
        <v>#REF!</v>
      </c>
    </row>
    <row r="165" spans="1:6" ht="12.75">
      <c r="A165">
        <v>760</v>
      </c>
      <c r="B165" s="15" t="e">
        <f>#REF!</f>
        <v>#REF!</v>
      </c>
      <c r="C165" s="104" t="s">
        <v>2126</v>
      </c>
      <c r="D165" s="64" t="str">
        <f>VLOOKUP('Investment 11'!$M$3,CatDataSht!$A$1:$C$5,2,FALSE)</f>
        <v>Select a Category</v>
      </c>
      <c r="E165" s="64" t="e">
        <f>#REF!</f>
        <v>#REF!</v>
      </c>
      <c r="F165" s="155" t="e">
        <f>#REF!</f>
        <v>#REF!</v>
      </c>
    </row>
    <row r="166" spans="1:6" ht="12.75">
      <c r="A166">
        <v>760</v>
      </c>
      <c r="B166" s="15" t="e">
        <f>#REF!</f>
        <v>#REF!</v>
      </c>
      <c r="C166" s="104" t="s">
        <v>2127</v>
      </c>
      <c r="D166" s="64" t="str">
        <f>VLOOKUP('Investment 11'!$M$3,CatDataSht!$A$1:$C$5,2,FALSE)</f>
        <v>Select a Category</v>
      </c>
      <c r="E166" s="64" t="e">
        <f>#REF!</f>
        <v>#REF!</v>
      </c>
      <c r="F166" s="155" t="e">
        <f>#REF!</f>
        <v>#REF!</v>
      </c>
    </row>
    <row r="167" spans="1:6" ht="12.75">
      <c r="A167">
        <v>760</v>
      </c>
      <c r="B167" s="15" t="e">
        <f>#REF!</f>
        <v>#REF!</v>
      </c>
      <c r="C167" s="104" t="s">
        <v>2128</v>
      </c>
      <c r="D167" s="64" t="str">
        <f>VLOOKUP('Investment 11'!$M$3,CatDataSht!$A$1:$C$5,2,FALSE)</f>
        <v>Select a Category</v>
      </c>
      <c r="E167" s="64" t="e">
        <f>#REF!</f>
        <v>#REF!</v>
      </c>
      <c r="F167" s="155"/>
    </row>
    <row r="168" spans="1:6" ht="12.75">
      <c r="A168">
        <v>760</v>
      </c>
      <c r="B168" s="15" t="e">
        <f>#REF!</f>
        <v>#REF!</v>
      </c>
      <c r="C168" s="104" t="s">
        <v>2129</v>
      </c>
      <c r="D168" s="64" t="str">
        <f>VLOOKUP('Investment 11'!$M$3,CatDataSht!$A$1:$C$5,2,FALSE)</f>
        <v>Select a Category</v>
      </c>
      <c r="E168" s="64" t="e">
        <f>#REF!</f>
        <v>#REF!</v>
      </c>
      <c r="F168" s="155" t="e">
        <f>#REF!</f>
        <v>#REF!</v>
      </c>
    </row>
    <row r="169" spans="1:6" ht="25.5">
      <c r="A169">
        <v>760</v>
      </c>
      <c r="B169" s="15" t="e">
        <f>#REF!</f>
        <v>#REF!</v>
      </c>
      <c r="C169" s="104" t="s">
        <v>2130</v>
      </c>
      <c r="D169" s="64" t="str">
        <f>VLOOKUP('Investment 11'!$M$3,CatDataSht!$A$1:$C$5,2,FALSE)</f>
        <v>Select a Category</v>
      </c>
      <c r="E169" s="64" t="e">
        <f>#REF!</f>
        <v>#REF!</v>
      </c>
      <c r="F169" s="155" t="e">
        <f>#REF!</f>
        <v>#REF!</v>
      </c>
    </row>
    <row r="170" spans="1:6" ht="25.5">
      <c r="A170">
        <v>760</v>
      </c>
      <c r="B170" s="15" t="e">
        <f>#REF!</f>
        <v>#REF!</v>
      </c>
      <c r="C170" s="104" t="s">
        <v>2121</v>
      </c>
      <c r="D170" s="64" t="str">
        <f>VLOOKUP('Investment 12'!$M$3,CatDataSht!$A$1:$C$5,2,FALSE)</f>
        <v>Select a Category</v>
      </c>
      <c r="E170" s="64" t="e">
        <f>#REF!</f>
        <v>#REF!</v>
      </c>
      <c r="F170" s="157" t="e">
        <f>#REF!</f>
        <v>#REF!</v>
      </c>
    </row>
    <row r="171" spans="1:6" ht="25.5">
      <c r="A171">
        <v>760</v>
      </c>
      <c r="B171" s="15" t="e">
        <f>#REF!</f>
        <v>#REF!</v>
      </c>
      <c r="C171" s="104" t="s">
        <v>2122</v>
      </c>
      <c r="D171" s="64" t="str">
        <f>VLOOKUP('Investment 12'!$M$3,CatDataSht!$A$1:$C$5,2,FALSE)</f>
        <v>Select a Category</v>
      </c>
      <c r="E171" s="64" t="e">
        <f>#REF!</f>
        <v>#REF!</v>
      </c>
      <c r="F171" s="157" t="e">
        <f>#REF!</f>
        <v>#REF!</v>
      </c>
    </row>
    <row r="172" spans="1:6" ht="12.75">
      <c r="A172">
        <v>760</v>
      </c>
      <c r="B172" s="15" t="e">
        <f>#REF!</f>
        <v>#REF!</v>
      </c>
      <c r="C172" s="104" t="s">
        <v>2157</v>
      </c>
      <c r="D172" s="64" t="str">
        <f>VLOOKUP('Investment 12'!$M$3,CatDataSht!$A$1:$C$5,2,FALSE)</f>
        <v>Select a Category</v>
      </c>
      <c r="E172" s="64" t="e">
        <f>#REF!</f>
        <v>#REF!</v>
      </c>
      <c r="F172" s="157" t="e">
        <f>#REF!</f>
        <v>#REF!</v>
      </c>
    </row>
    <row r="173" spans="1:6" ht="12.75">
      <c r="A173">
        <v>760</v>
      </c>
      <c r="B173" s="15" t="e">
        <f>#REF!</f>
        <v>#REF!</v>
      </c>
      <c r="C173" s="348" t="s">
        <v>2123</v>
      </c>
      <c r="D173" s="64" t="str">
        <f>VLOOKUP('Investment 12'!$M$3,CatDataSht!$A$1:$C$5,2,FALSE)</f>
        <v>Select a Category</v>
      </c>
      <c r="E173" s="64" t="e">
        <f>#REF!</f>
        <v>#REF!</v>
      </c>
      <c r="F173" s="157" t="e">
        <f>#REF!</f>
        <v>#REF!</v>
      </c>
    </row>
    <row r="174" spans="1:6" ht="12.75">
      <c r="A174">
        <v>760</v>
      </c>
      <c r="B174" s="15" t="e">
        <f>#REF!</f>
        <v>#REF!</v>
      </c>
      <c r="C174" s="348"/>
      <c r="D174" s="64" t="str">
        <f>VLOOKUP('Investment 12'!$M$3,CatDataSht!$A$1:$C$5,2,FALSE)</f>
        <v>Select a Category</v>
      </c>
      <c r="E174" s="64" t="e">
        <f>#REF!</f>
        <v>#REF!</v>
      </c>
      <c r="F174" s="157" t="e">
        <f>#REF!</f>
        <v>#REF!</v>
      </c>
    </row>
    <row r="175" spans="1:6" ht="25.5">
      <c r="A175">
        <v>760</v>
      </c>
      <c r="B175" s="15" t="e">
        <f>#REF!</f>
        <v>#REF!</v>
      </c>
      <c r="C175" s="104" t="s">
        <v>2124</v>
      </c>
      <c r="D175" s="64" t="str">
        <f>VLOOKUP('Investment 12'!$M$3,CatDataSht!$A$1:$C$5,2,FALSE)</f>
        <v>Select a Category</v>
      </c>
      <c r="E175" s="64" t="e">
        <f>#REF!</f>
        <v>#REF!</v>
      </c>
      <c r="F175" s="157" t="e">
        <f>#REF!</f>
        <v>#REF!</v>
      </c>
    </row>
    <row r="176" spans="1:6" ht="25.5">
      <c r="A176">
        <v>760</v>
      </c>
      <c r="B176" s="15" t="e">
        <f>#REF!</f>
        <v>#REF!</v>
      </c>
      <c r="C176" s="104" t="s">
        <v>2125</v>
      </c>
      <c r="D176" s="64" t="str">
        <f>VLOOKUP('Investment 12'!$M$3,CatDataSht!$A$1:$C$5,2,FALSE)</f>
        <v>Select a Category</v>
      </c>
      <c r="E176" s="64" t="e">
        <f>#REF!</f>
        <v>#REF!</v>
      </c>
      <c r="F176" s="157" t="e">
        <f>#REF!</f>
        <v>#REF!</v>
      </c>
    </row>
    <row r="177" spans="1:6" ht="12.75">
      <c r="A177">
        <v>760</v>
      </c>
      <c r="B177" s="15" t="e">
        <f>#REF!</f>
        <v>#REF!</v>
      </c>
      <c r="C177" s="104" t="s">
        <v>2126</v>
      </c>
      <c r="D177" s="64" t="str">
        <f>VLOOKUP('Investment 12'!$M$3,CatDataSht!$A$1:$C$5,2,FALSE)</f>
        <v>Select a Category</v>
      </c>
      <c r="E177" s="64" t="e">
        <f>#REF!</f>
        <v>#REF!</v>
      </c>
      <c r="F177" s="157" t="e">
        <f>#REF!</f>
        <v>#REF!</v>
      </c>
    </row>
    <row r="178" spans="1:6" ht="12.75">
      <c r="A178">
        <v>760</v>
      </c>
      <c r="B178" s="15" t="e">
        <f>#REF!</f>
        <v>#REF!</v>
      </c>
      <c r="C178" s="104" t="s">
        <v>2127</v>
      </c>
      <c r="D178" s="64" t="str">
        <f>VLOOKUP('Investment 12'!$M$3,CatDataSht!$A$1:$C$5,2,FALSE)</f>
        <v>Select a Category</v>
      </c>
      <c r="E178" s="64" t="e">
        <f>#REF!</f>
        <v>#REF!</v>
      </c>
      <c r="F178" s="157" t="e">
        <f>#REF!</f>
        <v>#REF!</v>
      </c>
    </row>
    <row r="179" spans="1:5" ht="12.75">
      <c r="A179">
        <v>760</v>
      </c>
      <c r="B179" s="15" t="e">
        <f>#REF!</f>
        <v>#REF!</v>
      </c>
      <c r="C179" s="104" t="s">
        <v>2128</v>
      </c>
      <c r="D179" s="64" t="str">
        <f>VLOOKUP('Investment 12'!$M$3,CatDataSht!$A$1:$C$5,2,FALSE)</f>
        <v>Select a Category</v>
      </c>
      <c r="E179" s="64" t="e">
        <f>#REF!</f>
        <v>#REF!</v>
      </c>
    </row>
    <row r="180" spans="1:6" ht="12.75">
      <c r="A180">
        <v>760</v>
      </c>
      <c r="B180" s="15" t="e">
        <f>#REF!</f>
        <v>#REF!</v>
      </c>
      <c r="C180" s="104" t="s">
        <v>2129</v>
      </c>
      <c r="D180" s="64" t="str">
        <f>VLOOKUP('Investment 12'!$M$3,CatDataSht!$A$1:$C$5,2,FALSE)</f>
        <v>Select a Category</v>
      </c>
      <c r="E180" s="64" t="e">
        <f>#REF!</f>
        <v>#REF!</v>
      </c>
      <c r="F180" s="157" t="e">
        <f>#REF!</f>
        <v>#REF!</v>
      </c>
    </row>
    <row r="181" spans="1:6" ht="25.5">
      <c r="A181">
        <v>760</v>
      </c>
      <c r="B181" s="15" t="e">
        <f>#REF!</f>
        <v>#REF!</v>
      </c>
      <c r="C181" s="104" t="s">
        <v>2130</v>
      </c>
      <c r="D181" s="64" t="str">
        <f>VLOOKUP('Investment 12'!$M$3,CatDataSht!$A$1:$C$5,2,FALSE)</f>
        <v>Select a Category</v>
      </c>
      <c r="E181" s="64" t="e">
        <f>#REF!</f>
        <v>#REF!</v>
      </c>
      <c r="F181" s="157" t="e">
        <f>#REF!</f>
        <v>#REF!</v>
      </c>
    </row>
    <row r="182" spans="1:6" ht="25.5">
      <c r="A182">
        <v>760</v>
      </c>
      <c r="B182" s="15" t="e">
        <f>#REF!</f>
        <v>#REF!</v>
      </c>
      <c r="C182" s="104" t="s">
        <v>2121</v>
      </c>
      <c r="D182" s="64" t="s">
        <v>2343</v>
      </c>
      <c r="E182" s="64" t="e">
        <f>#REF!</f>
        <v>#REF!</v>
      </c>
      <c r="F182" s="157" t="e">
        <f>#REF!</f>
        <v>#REF!</v>
      </c>
    </row>
    <row r="183" spans="1:6" ht="25.5">
      <c r="A183">
        <v>760</v>
      </c>
      <c r="B183" s="15" t="e">
        <f>#REF!</f>
        <v>#REF!</v>
      </c>
      <c r="C183" s="104" t="s">
        <v>2122</v>
      </c>
      <c r="D183" s="64" t="s">
        <v>2343</v>
      </c>
      <c r="E183" s="64" t="e">
        <f>#REF!</f>
        <v>#REF!</v>
      </c>
      <c r="F183" s="157" t="e">
        <f>#REF!</f>
        <v>#REF!</v>
      </c>
    </row>
    <row r="184" spans="1:6" ht="12.75">
      <c r="A184">
        <v>760</v>
      </c>
      <c r="B184" s="15" t="e">
        <f>#REF!</f>
        <v>#REF!</v>
      </c>
      <c r="C184" s="104" t="s">
        <v>2157</v>
      </c>
      <c r="D184" s="64" t="s">
        <v>2343</v>
      </c>
      <c r="E184" s="64" t="e">
        <f>#REF!</f>
        <v>#REF!</v>
      </c>
      <c r="F184" s="157" t="e">
        <f>#REF!</f>
        <v>#REF!</v>
      </c>
    </row>
    <row r="185" spans="1:6" ht="12.75">
      <c r="A185">
        <v>760</v>
      </c>
      <c r="B185" s="15" t="e">
        <f>#REF!</f>
        <v>#REF!</v>
      </c>
      <c r="C185" s="348" t="s">
        <v>2123</v>
      </c>
      <c r="D185" s="64" t="s">
        <v>2343</v>
      </c>
      <c r="E185" s="64" t="e">
        <f>#REF!</f>
        <v>#REF!</v>
      </c>
      <c r="F185" s="157" t="e">
        <f>#REF!</f>
        <v>#REF!</v>
      </c>
    </row>
    <row r="186" spans="1:6" ht="12.75">
      <c r="A186">
        <v>760</v>
      </c>
      <c r="B186" s="15" t="e">
        <f>#REF!</f>
        <v>#REF!</v>
      </c>
      <c r="C186" s="348"/>
      <c r="D186" s="64" t="s">
        <v>2343</v>
      </c>
      <c r="E186" s="64" t="e">
        <f>#REF!</f>
        <v>#REF!</v>
      </c>
      <c r="F186" s="157" t="e">
        <f>#REF!</f>
        <v>#REF!</v>
      </c>
    </row>
    <row r="187" spans="1:6" ht="25.5">
      <c r="A187">
        <v>760</v>
      </c>
      <c r="B187" s="15" t="e">
        <f>#REF!</f>
        <v>#REF!</v>
      </c>
      <c r="C187" s="104" t="s">
        <v>2124</v>
      </c>
      <c r="D187" s="64" t="s">
        <v>2343</v>
      </c>
      <c r="E187" s="64" t="e">
        <f>#REF!</f>
        <v>#REF!</v>
      </c>
      <c r="F187" s="157" t="e">
        <f>#REF!</f>
        <v>#REF!</v>
      </c>
    </row>
    <row r="188" spans="1:6" ht="25.5">
      <c r="A188">
        <v>760</v>
      </c>
      <c r="B188" s="15" t="e">
        <f>#REF!</f>
        <v>#REF!</v>
      </c>
      <c r="C188" s="104" t="s">
        <v>2125</v>
      </c>
      <c r="D188" s="64" t="s">
        <v>2343</v>
      </c>
      <c r="E188" s="64" t="e">
        <f>#REF!</f>
        <v>#REF!</v>
      </c>
      <c r="F188" s="157" t="e">
        <f>#REF!</f>
        <v>#REF!</v>
      </c>
    </row>
    <row r="189" spans="1:6" ht="12.75">
      <c r="A189">
        <v>760</v>
      </c>
      <c r="B189" s="15" t="e">
        <f>#REF!</f>
        <v>#REF!</v>
      </c>
      <c r="C189" s="104" t="s">
        <v>2126</v>
      </c>
      <c r="D189" s="64" t="s">
        <v>2343</v>
      </c>
      <c r="E189" s="64" t="e">
        <f>#REF!</f>
        <v>#REF!</v>
      </c>
      <c r="F189" s="157" t="e">
        <f>#REF!</f>
        <v>#REF!</v>
      </c>
    </row>
    <row r="190" spans="1:6" ht="12.75">
      <c r="A190">
        <v>760</v>
      </c>
      <c r="B190" s="15" t="e">
        <f>#REF!</f>
        <v>#REF!</v>
      </c>
      <c r="C190" s="104" t="s">
        <v>2127</v>
      </c>
      <c r="D190" s="64" t="s">
        <v>2343</v>
      </c>
      <c r="E190" s="64" t="e">
        <f>#REF!</f>
        <v>#REF!</v>
      </c>
      <c r="F190" s="157" t="e">
        <f>#REF!</f>
        <v>#REF!</v>
      </c>
    </row>
    <row r="191" spans="1:6" ht="12.75">
      <c r="A191">
        <v>760</v>
      </c>
      <c r="B191" s="15" t="e">
        <f>#REF!</f>
        <v>#REF!</v>
      </c>
      <c r="C191" s="104" t="s">
        <v>2128</v>
      </c>
      <c r="D191" s="64" t="s">
        <v>2343</v>
      </c>
      <c r="E191" s="64" t="e">
        <f>#REF!</f>
        <v>#REF!</v>
      </c>
      <c r="F191" s="157" t="e">
        <f>#REF!</f>
        <v>#REF!</v>
      </c>
    </row>
    <row r="192" spans="1:6" ht="12.75">
      <c r="A192">
        <v>760</v>
      </c>
      <c r="B192" s="15" t="e">
        <f>#REF!</f>
        <v>#REF!</v>
      </c>
      <c r="C192" s="104" t="s">
        <v>2129</v>
      </c>
      <c r="D192" s="64" t="s">
        <v>2343</v>
      </c>
      <c r="E192" s="64" t="e">
        <f>#REF!</f>
        <v>#REF!</v>
      </c>
      <c r="F192" s="157" t="e">
        <f>#REF!</f>
        <v>#REF!</v>
      </c>
    </row>
    <row r="193" spans="1:6" ht="25.5">
      <c r="A193">
        <v>760</v>
      </c>
      <c r="B193" s="15" t="e">
        <f>#REF!</f>
        <v>#REF!</v>
      </c>
      <c r="C193" s="104" t="s">
        <v>2130</v>
      </c>
      <c r="D193" s="64" t="s">
        <v>2343</v>
      </c>
      <c r="E193" s="64" t="e">
        <f>#REF!</f>
        <v>#REF!</v>
      </c>
      <c r="F193" s="157" t="e">
        <f>SUM(F182:F192)</f>
        <v>#REF!</v>
      </c>
    </row>
  </sheetData>
  <sheetProtection/>
  <mergeCells count="15">
    <mergeCell ref="C65:C66"/>
    <mergeCell ref="C89:C90"/>
    <mergeCell ref="C77:C78"/>
    <mergeCell ref="C101:C102"/>
    <mergeCell ref="C53:C54"/>
    <mergeCell ref="C5:C6"/>
    <mergeCell ref="C17:C18"/>
    <mergeCell ref="C29:C30"/>
    <mergeCell ref="C173:C174"/>
    <mergeCell ref="C185:C186"/>
    <mergeCell ref="C161:C162"/>
    <mergeCell ref="C113:C114"/>
    <mergeCell ref="C125:C126"/>
    <mergeCell ref="C137:C138"/>
    <mergeCell ref="C149:C150"/>
  </mergeCells>
  <printOptions/>
  <pageMargins left="0.75" right="0.75" top="1" bottom="1" header="0.5" footer="0.5"/>
  <pageSetup horizontalDpi="1200" verticalDpi="1200" orientation="portrait" r:id="rId2"/>
  <drawing r:id="rId1"/>
</worksheet>
</file>

<file path=xl/worksheets/sheet18.xml><?xml version="1.0" encoding="utf-8"?>
<worksheet xmlns="http://schemas.openxmlformats.org/spreadsheetml/2006/main" xmlns:r="http://schemas.openxmlformats.org/officeDocument/2006/relationships">
  <sheetPr codeName="Sheet14"/>
  <dimension ref="A1:C5"/>
  <sheetViews>
    <sheetView zoomScalePageLayoutView="0" workbookViewId="0" topLeftCell="A1">
      <selection activeCell="G3" sqref="G3"/>
    </sheetView>
  </sheetViews>
  <sheetFormatPr defaultColWidth="9.140625" defaultRowHeight="12.75"/>
  <cols>
    <col min="1" max="1" width="2.28125" style="0" bestFit="1" customWidth="1"/>
    <col min="2" max="2" width="52.421875" style="0" bestFit="1" customWidth="1"/>
    <col min="3" max="3" width="65.57421875" style="0" customWidth="1"/>
  </cols>
  <sheetData>
    <row r="1" spans="1:2" ht="12.75">
      <c r="A1" s="101">
        <v>1</v>
      </c>
      <c r="B1" t="s">
        <v>540</v>
      </c>
    </row>
    <row r="2" spans="1:3" ht="252" customHeight="1">
      <c r="A2" s="101">
        <v>2</v>
      </c>
      <c r="B2" s="101" t="s">
        <v>2251</v>
      </c>
      <c r="C2" s="103" t="s">
        <v>2248</v>
      </c>
    </row>
    <row r="3" spans="1:3" ht="267.75">
      <c r="A3" s="101">
        <v>3</v>
      </c>
      <c r="B3" t="s">
        <v>2247</v>
      </c>
      <c r="C3" s="102" t="s">
        <v>2258</v>
      </c>
    </row>
    <row r="4" spans="1:3" ht="191.25">
      <c r="A4" s="101">
        <v>4</v>
      </c>
      <c r="B4" t="s">
        <v>339</v>
      </c>
      <c r="C4" s="102" t="s">
        <v>2245</v>
      </c>
    </row>
    <row r="5" spans="1:3" ht="276.75" customHeight="1">
      <c r="A5" s="101">
        <v>5</v>
      </c>
      <c r="B5" t="s">
        <v>340</v>
      </c>
      <c r="C5" s="102" t="s">
        <v>2256</v>
      </c>
    </row>
  </sheetData>
  <sheetProtection/>
  <printOptions/>
  <pageMargins left="0.75" right="0.75" top="1" bottom="1" header="0.5" footer="0.5"/>
  <pageSetup horizontalDpi="1200" verticalDpi="1200" orientation="portrait" r:id="rId1"/>
</worksheet>
</file>

<file path=xl/worksheets/sheet19.xml><?xml version="1.0" encoding="utf-8"?>
<worksheet xmlns="http://schemas.openxmlformats.org/spreadsheetml/2006/main" xmlns:r="http://schemas.openxmlformats.org/officeDocument/2006/relationships">
  <sheetPr codeName="Sheet5"/>
  <dimension ref="A1:K427"/>
  <sheetViews>
    <sheetView zoomScalePageLayoutView="0" workbookViewId="0" topLeftCell="F238">
      <selection activeCell="E243" sqref="E243"/>
    </sheetView>
  </sheetViews>
  <sheetFormatPr defaultColWidth="9.140625" defaultRowHeight="12.75"/>
  <cols>
    <col min="1" max="1" width="4.00390625" style="0" bestFit="1" customWidth="1"/>
    <col min="2" max="2" width="13.57421875" style="0" bestFit="1" customWidth="1"/>
    <col min="3" max="3" width="12.140625" style="0" customWidth="1"/>
    <col min="4" max="4" width="13.7109375" style="0" bestFit="1" customWidth="1"/>
    <col min="5" max="5" width="47.421875" style="0" customWidth="1"/>
    <col min="6" max="6" width="20.7109375" style="0" bestFit="1" customWidth="1"/>
    <col min="7" max="7" width="24.28125" style="0" customWidth="1"/>
    <col min="8" max="8" width="18.00390625" style="0" customWidth="1"/>
    <col min="9" max="9" width="14.7109375" style="0" customWidth="1"/>
    <col min="10" max="10" width="6.8515625" style="0" bestFit="1" customWidth="1"/>
    <col min="11" max="11" width="10.57421875" style="0" bestFit="1" customWidth="1"/>
  </cols>
  <sheetData>
    <row r="1" spans="1:11" ht="12.75">
      <c r="A1">
        <v>1</v>
      </c>
      <c r="B1" t="s">
        <v>1110</v>
      </c>
      <c r="C1" t="s">
        <v>1111</v>
      </c>
      <c r="D1" t="s">
        <v>1112</v>
      </c>
      <c r="E1" t="s">
        <v>1113</v>
      </c>
      <c r="F1" s="1" t="s">
        <v>1114</v>
      </c>
      <c r="G1" t="s">
        <v>1115</v>
      </c>
      <c r="H1" t="s">
        <v>1116</v>
      </c>
      <c r="I1" t="s">
        <v>1117</v>
      </c>
      <c r="J1" t="s">
        <v>1118</v>
      </c>
      <c r="K1" s="1" t="s">
        <v>1119</v>
      </c>
    </row>
    <row r="2" spans="1:11" ht="12.75">
      <c r="A2">
        <v>2</v>
      </c>
      <c r="B2" t="s">
        <v>541</v>
      </c>
      <c r="C2" t="s">
        <v>1154</v>
      </c>
      <c r="D2" t="s">
        <v>542</v>
      </c>
      <c r="E2" t="s">
        <v>543</v>
      </c>
      <c r="F2" s="1" t="s">
        <v>1775</v>
      </c>
      <c r="G2" t="s">
        <v>1776</v>
      </c>
      <c r="I2" t="s">
        <v>1685</v>
      </c>
      <c r="J2" t="s">
        <v>1125</v>
      </c>
      <c r="K2" s="1" t="s">
        <v>1777</v>
      </c>
    </row>
    <row r="3" spans="1:11" ht="12.75">
      <c r="A3">
        <v>3</v>
      </c>
      <c r="B3" t="s">
        <v>1120</v>
      </c>
      <c r="C3" t="s">
        <v>1204</v>
      </c>
      <c r="D3" t="s">
        <v>544</v>
      </c>
      <c r="E3" t="s">
        <v>1122</v>
      </c>
      <c r="F3" s="1" t="s">
        <v>1123</v>
      </c>
      <c r="G3" t="s">
        <v>1124</v>
      </c>
      <c r="I3" t="s">
        <v>1122</v>
      </c>
      <c r="J3" t="s">
        <v>1125</v>
      </c>
      <c r="K3" s="1" t="s">
        <v>545</v>
      </c>
    </row>
    <row r="4" spans="1:11" ht="12.75">
      <c r="A4">
        <v>4</v>
      </c>
      <c r="B4" t="s">
        <v>541</v>
      </c>
      <c r="C4" t="s">
        <v>285</v>
      </c>
      <c r="D4" t="s">
        <v>546</v>
      </c>
      <c r="E4" t="s">
        <v>547</v>
      </c>
      <c r="F4" s="1" t="s">
        <v>1703</v>
      </c>
      <c r="G4" t="s">
        <v>1704</v>
      </c>
      <c r="I4" t="s">
        <v>1705</v>
      </c>
      <c r="J4" t="s">
        <v>1125</v>
      </c>
      <c r="K4" s="1" t="s">
        <v>1706</v>
      </c>
    </row>
    <row r="5" spans="1:11" ht="12.75">
      <c r="A5">
        <v>5</v>
      </c>
      <c r="B5" t="s">
        <v>541</v>
      </c>
      <c r="C5" t="s">
        <v>1620</v>
      </c>
      <c r="D5" t="s">
        <v>1381</v>
      </c>
      <c r="E5" t="s">
        <v>548</v>
      </c>
      <c r="F5" s="1" t="s">
        <v>1713</v>
      </c>
      <c r="G5" t="s">
        <v>1714</v>
      </c>
      <c r="I5" t="s">
        <v>1141</v>
      </c>
      <c r="J5" t="s">
        <v>1125</v>
      </c>
      <c r="K5" s="1" t="s">
        <v>1143</v>
      </c>
    </row>
    <row r="6" spans="1:11" ht="12.75">
      <c r="A6">
        <v>6</v>
      </c>
      <c r="B6" t="s">
        <v>1120</v>
      </c>
      <c r="C6" t="s">
        <v>1126</v>
      </c>
      <c r="D6" t="s">
        <v>1127</v>
      </c>
      <c r="E6" t="s">
        <v>1128</v>
      </c>
      <c r="F6" s="1" t="s">
        <v>1129</v>
      </c>
      <c r="G6" t="s">
        <v>1130</v>
      </c>
      <c r="I6" t="s">
        <v>1128</v>
      </c>
      <c r="J6" t="s">
        <v>1125</v>
      </c>
      <c r="K6" s="1" t="s">
        <v>1131</v>
      </c>
    </row>
    <row r="7" spans="1:11" ht="12.75">
      <c r="A7">
        <v>7</v>
      </c>
      <c r="B7" t="s">
        <v>1120</v>
      </c>
      <c r="C7" t="s">
        <v>1126</v>
      </c>
      <c r="D7" t="s">
        <v>1127</v>
      </c>
      <c r="E7" t="s">
        <v>629</v>
      </c>
      <c r="F7" s="1" t="s">
        <v>630</v>
      </c>
      <c r="G7" t="s">
        <v>549</v>
      </c>
      <c r="I7" t="s">
        <v>1128</v>
      </c>
      <c r="J7" t="s">
        <v>1125</v>
      </c>
      <c r="K7" s="1" t="s">
        <v>1131</v>
      </c>
    </row>
    <row r="8" spans="1:11" ht="12.75">
      <c r="A8">
        <v>8</v>
      </c>
      <c r="B8" t="s">
        <v>1120</v>
      </c>
      <c r="C8" t="s">
        <v>1140</v>
      </c>
      <c r="D8" t="s">
        <v>706</v>
      </c>
      <c r="E8" t="s">
        <v>1132</v>
      </c>
      <c r="F8" s="1" t="s">
        <v>1133</v>
      </c>
      <c r="G8" t="s">
        <v>550</v>
      </c>
      <c r="H8" t="s">
        <v>96</v>
      </c>
      <c r="I8" t="s">
        <v>1132</v>
      </c>
      <c r="J8" t="s">
        <v>1125</v>
      </c>
      <c r="K8" s="1" t="s">
        <v>1134</v>
      </c>
    </row>
    <row r="9" spans="1:11" ht="12.75">
      <c r="A9">
        <v>9</v>
      </c>
      <c r="B9" t="s">
        <v>1120</v>
      </c>
      <c r="C9" t="s">
        <v>631</v>
      </c>
      <c r="D9" t="s">
        <v>632</v>
      </c>
      <c r="E9" t="s">
        <v>633</v>
      </c>
      <c r="F9" s="1" t="s">
        <v>634</v>
      </c>
      <c r="G9" t="s">
        <v>635</v>
      </c>
      <c r="I9" t="s">
        <v>636</v>
      </c>
      <c r="J9" t="s">
        <v>1125</v>
      </c>
      <c r="K9" s="1" t="s">
        <v>637</v>
      </c>
    </row>
    <row r="10" spans="1:11" ht="12.75">
      <c r="A10">
        <v>10</v>
      </c>
      <c r="B10" t="s">
        <v>541</v>
      </c>
      <c r="C10" t="s">
        <v>1365</v>
      </c>
      <c r="D10" t="s">
        <v>748</v>
      </c>
      <c r="E10" t="s">
        <v>551</v>
      </c>
      <c r="F10" s="1" t="s">
        <v>1746</v>
      </c>
      <c r="G10" t="s">
        <v>1389</v>
      </c>
      <c r="I10" t="s">
        <v>2340</v>
      </c>
      <c r="J10" t="s">
        <v>1125</v>
      </c>
      <c r="K10" s="1" t="s">
        <v>1747</v>
      </c>
    </row>
    <row r="11" spans="1:11" ht="12.75">
      <c r="A11">
        <v>11</v>
      </c>
      <c r="B11" t="s">
        <v>1120</v>
      </c>
      <c r="C11" t="s">
        <v>1135</v>
      </c>
      <c r="D11" t="s">
        <v>1136</v>
      </c>
      <c r="E11" t="s">
        <v>1137</v>
      </c>
      <c r="F11" s="1" t="s">
        <v>1138</v>
      </c>
      <c r="G11" t="s">
        <v>552</v>
      </c>
      <c r="H11" t="s">
        <v>96</v>
      </c>
      <c r="I11" t="s">
        <v>1139</v>
      </c>
      <c r="J11" t="s">
        <v>1125</v>
      </c>
      <c r="K11" s="1" t="s">
        <v>553</v>
      </c>
    </row>
    <row r="12" spans="1:11" ht="12.75">
      <c r="A12">
        <v>12</v>
      </c>
      <c r="B12" t="s">
        <v>1120</v>
      </c>
      <c r="C12" t="s">
        <v>1488</v>
      </c>
      <c r="D12" t="s">
        <v>1317</v>
      </c>
      <c r="E12" t="s">
        <v>1141</v>
      </c>
      <c r="F12" s="1" t="s">
        <v>1142</v>
      </c>
      <c r="G12" t="s">
        <v>554</v>
      </c>
      <c r="I12" t="s">
        <v>1141</v>
      </c>
      <c r="J12" t="s">
        <v>1125</v>
      </c>
      <c r="K12" s="1" t="s">
        <v>1143</v>
      </c>
    </row>
    <row r="13" spans="1:11" ht="12.75">
      <c r="A13">
        <v>13</v>
      </c>
      <c r="B13" t="s">
        <v>1120</v>
      </c>
      <c r="C13" t="s">
        <v>555</v>
      </c>
      <c r="D13" t="s">
        <v>556</v>
      </c>
      <c r="E13" t="s">
        <v>1144</v>
      </c>
      <c r="F13" s="1" t="s">
        <v>1145</v>
      </c>
      <c r="G13" t="s">
        <v>1146</v>
      </c>
      <c r="I13" t="s">
        <v>1144</v>
      </c>
      <c r="J13" t="s">
        <v>1125</v>
      </c>
      <c r="K13" s="1" t="s">
        <v>1147</v>
      </c>
    </row>
    <row r="14" spans="1:11" ht="12.75">
      <c r="A14">
        <v>14</v>
      </c>
      <c r="B14" t="s">
        <v>1120</v>
      </c>
      <c r="C14" t="s">
        <v>555</v>
      </c>
      <c r="D14" t="s">
        <v>556</v>
      </c>
      <c r="E14" t="s">
        <v>638</v>
      </c>
      <c r="F14" s="1" t="s">
        <v>639</v>
      </c>
      <c r="G14" t="s">
        <v>1146</v>
      </c>
      <c r="I14" t="s">
        <v>1144</v>
      </c>
      <c r="J14" t="s">
        <v>1125</v>
      </c>
      <c r="K14" s="1" t="s">
        <v>1147</v>
      </c>
    </row>
    <row r="15" spans="1:11" ht="12.75">
      <c r="A15">
        <v>15</v>
      </c>
      <c r="B15" t="s">
        <v>1120</v>
      </c>
      <c r="C15" t="s">
        <v>1148</v>
      </c>
      <c r="D15" t="s">
        <v>1149</v>
      </c>
      <c r="E15" t="s">
        <v>1150</v>
      </c>
      <c r="F15" s="1" t="s">
        <v>1151</v>
      </c>
      <c r="G15" t="s">
        <v>1152</v>
      </c>
      <c r="I15" t="s">
        <v>1150</v>
      </c>
      <c r="J15" t="s">
        <v>1125</v>
      </c>
      <c r="K15" s="1" t="s">
        <v>1153</v>
      </c>
    </row>
    <row r="16" spans="1:11" ht="12.75">
      <c r="A16">
        <v>16</v>
      </c>
      <c r="B16" t="s">
        <v>1120</v>
      </c>
      <c r="C16" t="s">
        <v>1154</v>
      </c>
      <c r="D16" t="s">
        <v>557</v>
      </c>
      <c r="E16" t="s">
        <v>1155</v>
      </c>
      <c r="F16" s="1" t="s">
        <v>1156</v>
      </c>
      <c r="G16" t="s">
        <v>1157</v>
      </c>
      <c r="I16" t="s">
        <v>1155</v>
      </c>
      <c r="J16" t="s">
        <v>1125</v>
      </c>
      <c r="K16" s="1" t="s">
        <v>558</v>
      </c>
    </row>
    <row r="17" spans="1:11" ht="12.75">
      <c r="A17">
        <v>17</v>
      </c>
      <c r="B17" t="s">
        <v>1120</v>
      </c>
      <c r="C17" t="s">
        <v>331</v>
      </c>
      <c r="D17" t="s">
        <v>640</v>
      </c>
      <c r="E17" t="s">
        <v>641</v>
      </c>
      <c r="F17" s="1" t="s">
        <v>642</v>
      </c>
      <c r="G17" t="s">
        <v>643</v>
      </c>
      <c r="H17" t="s">
        <v>559</v>
      </c>
      <c r="I17" t="s">
        <v>644</v>
      </c>
      <c r="J17" t="s">
        <v>1125</v>
      </c>
      <c r="K17" s="1" t="s">
        <v>560</v>
      </c>
    </row>
    <row r="18" spans="1:11" ht="12.75">
      <c r="A18">
        <v>18</v>
      </c>
      <c r="B18" t="s">
        <v>1120</v>
      </c>
      <c r="C18" t="s">
        <v>1158</v>
      </c>
      <c r="D18" t="s">
        <v>1159</v>
      </c>
      <c r="E18" t="s">
        <v>1160</v>
      </c>
      <c r="F18" s="1" t="s">
        <v>1161</v>
      </c>
      <c r="G18" t="s">
        <v>707</v>
      </c>
      <c r="I18" t="s">
        <v>1160</v>
      </c>
      <c r="J18" t="s">
        <v>1125</v>
      </c>
      <c r="K18" s="1" t="s">
        <v>1162</v>
      </c>
    </row>
    <row r="19" spans="1:11" ht="12.75">
      <c r="A19">
        <v>19</v>
      </c>
      <c r="B19" t="s">
        <v>1120</v>
      </c>
      <c r="C19" t="s">
        <v>1135</v>
      </c>
      <c r="D19" t="s">
        <v>561</v>
      </c>
      <c r="E19" t="s">
        <v>562</v>
      </c>
      <c r="F19" s="1" t="s">
        <v>1026</v>
      </c>
      <c r="G19" t="s">
        <v>1027</v>
      </c>
      <c r="I19" t="s">
        <v>2340</v>
      </c>
      <c r="J19" t="s">
        <v>1125</v>
      </c>
      <c r="K19" s="1" t="s">
        <v>1747</v>
      </c>
    </row>
    <row r="20" spans="1:11" ht="12.75">
      <c r="A20">
        <v>20</v>
      </c>
      <c r="B20" t="s">
        <v>1120</v>
      </c>
      <c r="C20" t="s">
        <v>195</v>
      </c>
      <c r="D20" t="s">
        <v>2194</v>
      </c>
      <c r="E20" t="s">
        <v>645</v>
      </c>
      <c r="F20" s="1" t="s">
        <v>646</v>
      </c>
      <c r="G20" t="s">
        <v>647</v>
      </c>
      <c r="H20" t="s">
        <v>563</v>
      </c>
      <c r="I20" t="s">
        <v>648</v>
      </c>
      <c r="J20" t="s">
        <v>1125</v>
      </c>
      <c r="K20" s="1" t="s">
        <v>649</v>
      </c>
    </row>
    <row r="21" spans="1:11" ht="12.75">
      <c r="A21">
        <v>21</v>
      </c>
      <c r="B21" t="s">
        <v>541</v>
      </c>
      <c r="C21" t="s">
        <v>626</v>
      </c>
      <c r="D21" t="s">
        <v>627</v>
      </c>
      <c r="E21" t="s">
        <v>564</v>
      </c>
      <c r="F21" s="1" t="s">
        <v>628</v>
      </c>
      <c r="G21" t="s">
        <v>2190</v>
      </c>
      <c r="I21" t="s">
        <v>485</v>
      </c>
      <c r="J21" t="s">
        <v>1125</v>
      </c>
      <c r="K21" s="1" t="s">
        <v>565</v>
      </c>
    </row>
    <row r="22" spans="1:11" ht="12.75">
      <c r="A22">
        <v>22</v>
      </c>
      <c r="B22" t="s">
        <v>1120</v>
      </c>
      <c r="C22" t="s">
        <v>708</v>
      </c>
      <c r="D22" t="s">
        <v>709</v>
      </c>
      <c r="E22" t="s">
        <v>1163</v>
      </c>
      <c r="F22" s="1" t="s">
        <v>1164</v>
      </c>
      <c r="G22" t="s">
        <v>1165</v>
      </c>
      <c r="I22" t="s">
        <v>1163</v>
      </c>
      <c r="J22" t="s">
        <v>1125</v>
      </c>
      <c r="K22" s="1" t="s">
        <v>1166</v>
      </c>
    </row>
    <row r="23" spans="1:11" ht="12.75">
      <c r="A23">
        <v>23</v>
      </c>
      <c r="B23" t="s">
        <v>1120</v>
      </c>
      <c r="C23" t="s">
        <v>566</v>
      </c>
      <c r="D23" t="s">
        <v>567</v>
      </c>
      <c r="E23" t="s">
        <v>1167</v>
      </c>
      <c r="F23" s="1" t="s">
        <v>1168</v>
      </c>
      <c r="G23" t="s">
        <v>1169</v>
      </c>
      <c r="I23" t="s">
        <v>1167</v>
      </c>
      <c r="J23" t="s">
        <v>1125</v>
      </c>
      <c r="K23" s="1" t="s">
        <v>1170</v>
      </c>
    </row>
    <row r="24" spans="1:11" ht="12.75">
      <c r="A24">
        <v>24</v>
      </c>
      <c r="B24" t="s">
        <v>1120</v>
      </c>
      <c r="C24" t="s">
        <v>1171</v>
      </c>
      <c r="D24" t="s">
        <v>1172</v>
      </c>
      <c r="E24" t="s">
        <v>1173</v>
      </c>
      <c r="F24" s="1" t="s">
        <v>1174</v>
      </c>
      <c r="G24" t="s">
        <v>1175</v>
      </c>
      <c r="I24" t="s">
        <v>1173</v>
      </c>
      <c r="J24" t="s">
        <v>1125</v>
      </c>
      <c r="K24" s="1" t="s">
        <v>1176</v>
      </c>
    </row>
    <row r="25" spans="1:11" ht="12.75">
      <c r="A25">
        <v>25</v>
      </c>
      <c r="B25" t="s">
        <v>1120</v>
      </c>
      <c r="C25" t="s">
        <v>1433</v>
      </c>
      <c r="D25" t="s">
        <v>568</v>
      </c>
      <c r="E25" t="s">
        <v>1179</v>
      </c>
      <c r="F25" s="1" t="s">
        <v>1180</v>
      </c>
      <c r="G25" t="s">
        <v>1181</v>
      </c>
      <c r="I25" t="s">
        <v>1179</v>
      </c>
      <c r="J25" t="s">
        <v>1125</v>
      </c>
      <c r="K25" s="1" t="s">
        <v>1182</v>
      </c>
    </row>
    <row r="26" spans="1:11" ht="12.75">
      <c r="A26">
        <v>26</v>
      </c>
      <c r="B26" t="s">
        <v>1120</v>
      </c>
      <c r="C26" t="s">
        <v>368</v>
      </c>
      <c r="D26" t="s">
        <v>369</v>
      </c>
      <c r="E26" t="s">
        <v>1185</v>
      </c>
      <c r="F26" s="1" t="s">
        <v>1186</v>
      </c>
      <c r="G26" t="s">
        <v>1187</v>
      </c>
      <c r="H26" t="s">
        <v>1188</v>
      </c>
      <c r="I26" t="s">
        <v>1189</v>
      </c>
      <c r="J26" t="s">
        <v>1125</v>
      </c>
      <c r="K26" s="1" t="s">
        <v>1854</v>
      </c>
    </row>
    <row r="27" spans="1:11" ht="12.75">
      <c r="A27">
        <v>27</v>
      </c>
      <c r="B27" t="s">
        <v>541</v>
      </c>
      <c r="C27" t="s">
        <v>1385</v>
      </c>
      <c r="D27" t="s">
        <v>1386</v>
      </c>
      <c r="E27" t="s">
        <v>569</v>
      </c>
      <c r="F27" s="1" t="s">
        <v>1729</v>
      </c>
      <c r="G27" t="s">
        <v>1730</v>
      </c>
      <c r="I27" t="s">
        <v>1731</v>
      </c>
      <c r="J27" t="s">
        <v>1125</v>
      </c>
      <c r="K27" s="1" t="s">
        <v>1732</v>
      </c>
    </row>
    <row r="28" spans="1:11" ht="12.75">
      <c r="A28">
        <v>28</v>
      </c>
      <c r="B28" t="s">
        <v>1120</v>
      </c>
      <c r="C28" t="s">
        <v>1190</v>
      </c>
      <c r="D28" t="s">
        <v>1191</v>
      </c>
      <c r="E28" t="s">
        <v>1192</v>
      </c>
      <c r="F28" s="1" t="s">
        <v>1193</v>
      </c>
      <c r="G28" t="s">
        <v>1194</v>
      </c>
      <c r="I28" t="s">
        <v>1192</v>
      </c>
      <c r="J28" t="s">
        <v>1125</v>
      </c>
      <c r="K28" s="1" t="s">
        <v>570</v>
      </c>
    </row>
    <row r="29" spans="1:11" ht="12.75">
      <c r="A29">
        <v>29</v>
      </c>
      <c r="B29" t="s">
        <v>1120</v>
      </c>
      <c r="C29" t="s">
        <v>1158</v>
      </c>
      <c r="D29" t="s">
        <v>1195</v>
      </c>
      <c r="E29" t="s">
        <v>1196</v>
      </c>
      <c r="F29" s="1" t="s">
        <v>1197</v>
      </c>
      <c r="G29" t="s">
        <v>1198</v>
      </c>
      <c r="H29" t="s">
        <v>571</v>
      </c>
      <c r="I29" t="s">
        <v>1196</v>
      </c>
      <c r="J29" t="s">
        <v>1125</v>
      </c>
      <c r="K29" s="1" t="s">
        <v>1199</v>
      </c>
    </row>
    <row r="30" spans="1:11" ht="12.75">
      <c r="A30">
        <v>30</v>
      </c>
      <c r="B30" t="s">
        <v>1120</v>
      </c>
      <c r="C30" t="s">
        <v>508</v>
      </c>
      <c r="D30" t="s">
        <v>1331</v>
      </c>
      <c r="E30" t="s">
        <v>1200</v>
      </c>
      <c r="F30" s="1" t="s">
        <v>1201</v>
      </c>
      <c r="G30" t="s">
        <v>1202</v>
      </c>
      <c r="I30" t="s">
        <v>1200</v>
      </c>
      <c r="J30" t="s">
        <v>1125</v>
      </c>
      <c r="K30" s="1" t="s">
        <v>1203</v>
      </c>
    </row>
    <row r="31" spans="1:11" ht="12.75">
      <c r="A31">
        <v>31</v>
      </c>
      <c r="B31" t="s">
        <v>1120</v>
      </c>
      <c r="C31" t="s">
        <v>368</v>
      </c>
      <c r="D31" t="s">
        <v>572</v>
      </c>
      <c r="E31" t="s">
        <v>1206</v>
      </c>
      <c r="F31" s="1" t="s">
        <v>1207</v>
      </c>
      <c r="G31" t="s">
        <v>1208</v>
      </c>
      <c r="I31" t="s">
        <v>1206</v>
      </c>
      <c r="J31" t="s">
        <v>1125</v>
      </c>
      <c r="K31" s="1" t="s">
        <v>573</v>
      </c>
    </row>
    <row r="32" spans="1:11" ht="12.75">
      <c r="A32">
        <v>32</v>
      </c>
      <c r="B32" t="s">
        <v>541</v>
      </c>
      <c r="C32" t="s">
        <v>574</v>
      </c>
      <c r="D32" t="s">
        <v>432</v>
      </c>
      <c r="E32" t="s">
        <v>575</v>
      </c>
      <c r="F32" s="1" t="s">
        <v>1726</v>
      </c>
      <c r="G32" t="s">
        <v>1727</v>
      </c>
      <c r="I32" t="s">
        <v>357</v>
      </c>
      <c r="J32" t="s">
        <v>1125</v>
      </c>
      <c r="K32" s="1" t="s">
        <v>1728</v>
      </c>
    </row>
    <row r="33" spans="1:11" ht="12.75">
      <c r="A33">
        <v>33</v>
      </c>
      <c r="B33" t="s">
        <v>541</v>
      </c>
      <c r="C33" t="s">
        <v>1177</v>
      </c>
      <c r="D33" t="s">
        <v>1178</v>
      </c>
      <c r="E33" t="s">
        <v>576</v>
      </c>
      <c r="F33" s="1" t="s">
        <v>1780</v>
      </c>
      <c r="G33" t="s">
        <v>1781</v>
      </c>
      <c r="I33" t="s">
        <v>509</v>
      </c>
      <c r="J33" t="s">
        <v>1125</v>
      </c>
      <c r="K33" s="1" t="s">
        <v>511</v>
      </c>
    </row>
    <row r="34" spans="1:11" ht="12.75">
      <c r="A34">
        <v>34</v>
      </c>
      <c r="B34" t="s">
        <v>1120</v>
      </c>
      <c r="C34" t="s">
        <v>1241</v>
      </c>
      <c r="D34" t="s">
        <v>710</v>
      </c>
      <c r="E34" t="s">
        <v>1221</v>
      </c>
      <c r="F34" s="1" t="s">
        <v>1222</v>
      </c>
      <c r="G34" t="s">
        <v>1223</v>
      </c>
      <c r="I34" t="s">
        <v>1221</v>
      </c>
      <c r="J34" t="s">
        <v>1125</v>
      </c>
      <c r="K34" s="1" t="s">
        <v>1224</v>
      </c>
    </row>
    <row r="35" spans="1:11" ht="12.75">
      <c r="A35">
        <v>35</v>
      </c>
      <c r="B35" t="s">
        <v>541</v>
      </c>
      <c r="C35" t="s">
        <v>1710</v>
      </c>
      <c r="D35" t="s">
        <v>1711</v>
      </c>
      <c r="E35" t="s">
        <v>577</v>
      </c>
      <c r="F35" s="1" t="s">
        <v>1712</v>
      </c>
      <c r="G35" t="s">
        <v>1377</v>
      </c>
      <c r="H35" t="s">
        <v>1378</v>
      </c>
      <c r="I35" t="s">
        <v>1379</v>
      </c>
      <c r="J35" t="s">
        <v>1125</v>
      </c>
      <c r="K35" s="1" t="s">
        <v>1380</v>
      </c>
    </row>
    <row r="36" spans="1:11" ht="12.75">
      <c r="A36">
        <v>36</v>
      </c>
      <c r="B36" t="s">
        <v>1120</v>
      </c>
      <c r="C36" t="s">
        <v>1620</v>
      </c>
      <c r="D36" t="s">
        <v>650</v>
      </c>
      <c r="E36" t="s">
        <v>651</v>
      </c>
      <c r="F36" s="1" t="s">
        <v>652</v>
      </c>
      <c r="G36" t="s">
        <v>578</v>
      </c>
      <c r="H36" t="s">
        <v>579</v>
      </c>
      <c r="I36" t="s">
        <v>580</v>
      </c>
      <c r="J36" t="s">
        <v>1125</v>
      </c>
      <c r="K36" s="1" t="s">
        <v>581</v>
      </c>
    </row>
    <row r="37" spans="1:11" ht="12.75">
      <c r="A37">
        <v>37</v>
      </c>
      <c r="B37" t="s">
        <v>1120</v>
      </c>
      <c r="C37" t="s">
        <v>2105</v>
      </c>
      <c r="D37" t="s">
        <v>582</v>
      </c>
      <c r="E37" t="s">
        <v>1226</v>
      </c>
      <c r="F37" s="1" t="s">
        <v>1227</v>
      </c>
      <c r="G37" t="s">
        <v>326</v>
      </c>
      <c r="I37" t="s">
        <v>1228</v>
      </c>
      <c r="J37" t="s">
        <v>1125</v>
      </c>
      <c r="K37" s="1" t="s">
        <v>583</v>
      </c>
    </row>
    <row r="38" spans="1:11" ht="12.75">
      <c r="A38">
        <v>38</v>
      </c>
      <c r="B38" t="s">
        <v>1120</v>
      </c>
      <c r="C38" t="s">
        <v>2105</v>
      </c>
      <c r="D38" t="s">
        <v>582</v>
      </c>
      <c r="E38" t="s">
        <v>653</v>
      </c>
      <c r="F38" s="1" t="s">
        <v>654</v>
      </c>
      <c r="G38" t="s">
        <v>326</v>
      </c>
      <c r="I38" t="s">
        <v>1228</v>
      </c>
      <c r="J38" t="s">
        <v>1125</v>
      </c>
      <c r="K38" s="1" t="s">
        <v>583</v>
      </c>
    </row>
    <row r="39" spans="1:11" ht="12.75">
      <c r="A39">
        <v>39</v>
      </c>
      <c r="B39" t="s">
        <v>1120</v>
      </c>
      <c r="C39" t="s">
        <v>1220</v>
      </c>
      <c r="D39" t="s">
        <v>1318</v>
      </c>
      <c r="E39" t="s">
        <v>1235</v>
      </c>
      <c r="F39" s="1" t="s">
        <v>1236</v>
      </c>
      <c r="G39" t="s">
        <v>1319</v>
      </c>
      <c r="I39" t="s">
        <v>1235</v>
      </c>
      <c r="J39" t="s">
        <v>1125</v>
      </c>
      <c r="K39" s="1" t="s">
        <v>1237</v>
      </c>
    </row>
    <row r="40" spans="1:11" ht="12.75">
      <c r="A40">
        <v>40</v>
      </c>
      <c r="B40" t="s">
        <v>1120</v>
      </c>
      <c r="C40" t="s">
        <v>195</v>
      </c>
      <c r="D40" t="s">
        <v>711</v>
      </c>
      <c r="E40" t="s">
        <v>1238</v>
      </c>
      <c r="F40" s="1" t="s">
        <v>1239</v>
      </c>
      <c r="G40" t="s">
        <v>584</v>
      </c>
      <c r="I40" t="s">
        <v>1238</v>
      </c>
      <c r="J40" t="s">
        <v>1125</v>
      </c>
      <c r="K40" s="1" t="s">
        <v>1240</v>
      </c>
    </row>
    <row r="41" spans="1:11" ht="12.75">
      <c r="A41">
        <v>41</v>
      </c>
      <c r="B41" t="s">
        <v>1120</v>
      </c>
      <c r="C41" t="s">
        <v>331</v>
      </c>
      <c r="D41" t="s">
        <v>1028</v>
      </c>
      <c r="E41" t="s">
        <v>585</v>
      </c>
      <c r="F41" s="1" t="s">
        <v>1029</v>
      </c>
      <c r="G41" t="s">
        <v>1030</v>
      </c>
      <c r="I41" t="s">
        <v>1031</v>
      </c>
      <c r="J41" t="s">
        <v>1125</v>
      </c>
      <c r="K41" s="1" t="s">
        <v>20</v>
      </c>
    </row>
    <row r="42" spans="1:11" ht="12.75">
      <c r="A42">
        <v>42</v>
      </c>
      <c r="B42" t="s">
        <v>1120</v>
      </c>
      <c r="C42" t="s">
        <v>256</v>
      </c>
      <c r="D42" t="s">
        <v>586</v>
      </c>
      <c r="E42" t="s">
        <v>655</v>
      </c>
      <c r="F42" s="1" t="s">
        <v>656</v>
      </c>
      <c r="G42" t="s">
        <v>657</v>
      </c>
      <c r="I42" t="s">
        <v>658</v>
      </c>
      <c r="J42" t="s">
        <v>1125</v>
      </c>
      <c r="K42" s="1" t="s">
        <v>659</v>
      </c>
    </row>
    <row r="43" spans="1:11" ht="12.75">
      <c r="A43">
        <v>43</v>
      </c>
      <c r="B43" t="s">
        <v>1120</v>
      </c>
      <c r="C43" t="s">
        <v>343</v>
      </c>
      <c r="D43" t="s">
        <v>712</v>
      </c>
      <c r="E43" t="s">
        <v>587</v>
      </c>
      <c r="F43" s="1" t="s">
        <v>1032</v>
      </c>
      <c r="G43" t="s">
        <v>1033</v>
      </c>
      <c r="I43" t="s">
        <v>361</v>
      </c>
      <c r="J43" t="s">
        <v>1125</v>
      </c>
      <c r="K43" s="1" t="s">
        <v>364</v>
      </c>
    </row>
    <row r="44" spans="1:11" ht="12.75">
      <c r="A44">
        <v>44</v>
      </c>
      <c r="B44" t="s">
        <v>1120</v>
      </c>
      <c r="C44" t="s">
        <v>1500</v>
      </c>
      <c r="D44" t="s">
        <v>588</v>
      </c>
      <c r="E44" t="s">
        <v>1242</v>
      </c>
      <c r="F44" s="1" t="s">
        <v>1243</v>
      </c>
      <c r="G44" t="s">
        <v>1244</v>
      </c>
      <c r="I44" t="s">
        <v>1242</v>
      </c>
      <c r="J44" t="s">
        <v>1125</v>
      </c>
      <c r="K44" s="1" t="s">
        <v>1245</v>
      </c>
    </row>
    <row r="45" spans="1:11" ht="12.75">
      <c r="A45">
        <v>45</v>
      </c>
      <c r="B45" t="s">
        <v>541</v>
      </c>
      <c r="C45" t="s">
        <v>1154</v>
      </c>
      <c r="D45" t="s">
        <v>1350</v>
      </c>
      <c r="E45" t="s">
        <v>589</v>
      </c>
      <c r="F45" s="1" t="s">
        <v>1782</v>
      </c>
      <c r="G45" t="s">
        <v>1395</v>
      </c>
      <c r="I45" t="s">
        <v>1757</v>
      </c>
      <c r="J45" t="s">
        <v>1125</v>
      </c>
      <c r="K45" s="1" t="s">
        <v>1396</v>
      </c>
    </row>
    <row r="46" spans="1:11" ht="12.75">
      <c r="A46">
        <v>46</v>
      </c>
      <c r="B46" t="s">
        <v>541</v>
      </c>
      <c r="C46" t="s">
        <v>1087</v>
      </c>
      <c r="D46" t="s">
        <v>590</v>
      </c>
      <c r="E46" t="s">
        <v>591</v>
      </c>
      <c r="F46" s="1" t="s">
        <v>1733</v>
      </c>
      <c r="G46" t="s">
        <v>1734</v>
      </c>
      <c r="I46" t="s">
        <v>1718</v>
      </c>
      <c r="J46" t="s">
        <v>1125</v>
      </c>
      <c r="K46" s="1" t="s">
        <v>1719</v>
      </c>
    </row>
    <row r="47" spans="1:11" ht="12.75">
      <c r="A47">
        <v>47</v>
      </c>
      <c r="B47" t="s">
        <v>541</v>
      </c>
      <c r="C47" t="s">
        <v>1715</v>
      </c>
      <c r="D47" t="s">
        <v>1716</v>
      </c>
      <c r="E47" t="s">
        <v>592</v>
      </c>
      <c r="F47" s="1" t="s">
        <v>1717</v>
      </c>
      <c r="G47" t="s">
        <v>1382</v>
      </c>
      <c r="I47" t="s">
        <v>1705</v>
      </c>
      <c r="J47" t="s">
        <v>1125</v>
      </c>
      <c r="K47" s="1" t="s">
        <v>1706</v>
      </c>
    </row>
    <row r="48" spans="1:11" ht="12.75">
      <c r="A48">
        <v>48</v>
      </c>
      <c r="B48" t="s">
        <v>541</v>
      </c>
      <c r="C48" t="s">
        <v>1830</v>
      </c>
      <c r="D48" t="s">
        <v>1831</v>
      </c>
      <c r="E48" t="s">
        <v>593</v>
      </c>
      <c r="F48" s="1" t="s">
        <v>1832</v>
      </c>
      <c r="G48" t="s">
        <v>2186</v>
      </c>
      <c r="I48" t="s">
        <v>1242</v>
      </c>
      <c r="J48" t="s">
        <v>1125</v>
      </c>
      <c r="K48" s="1" t="s">
        <v>1833</v>
      </c>
    </row>
    <row r="49" spans="1:11" ht="12.75">
      <c r="A49">
        <v>49</v>
      </c>
      <c r="B49" t="s">
        <v>1120</v>
      </c>
      <c r="C49" t="s">
        <v>1246</v>
      </c>
      <c r="D49" t="s">
        <v>1247</v>
      </c>
      <c r="E49" t="s">
        <v>1248</v>
      </c>
      <c r="F49" s="1" t="s">
        <v>1249</v>
      </c>
      <c r="G49" t="s">
        <v>594</v>
      </c>
      <c r="I49" t="s">
        <v>1248</v>
      </c>
      <c r="J49" t="s">
        <v>1125</v>
      </c>
      <c r="K49" s="1" t="s">
        <v>595</v>
      </c>
    </row>
    <row r="50" spans="1:11" ht="12.75">
      <c r="A50">
        <v>50</v>
      </c>
      <c r="B50" t="s">
        <v>1120</v>
      </c>
      <c r="C50" t="s">
        <v>713</v>
      </c>
      <c r="D50" t="s">
        <v>714</v>
      </c>
      <c r="E50" t="s">
        <v>1250</v>
      </c>
      <c r="F50" s="1" t="s">
        <v>1251</v>
      </c>
      <c r="G50" t="s">
        <v>1252</v>
      </c>
      <c r="I50" t="s">
        <v>1250</v>
      </c>
      <c r="J50" t="s">
        <v>1125</v>
      </c>
      <c r="K50" s="1" t="s">
        <v>1253</v>
      </c>
    </row>
    <row r="51" spans="1:11" ht="12.75">
      <c r="A51">
        <v>51</v>
      </c>
      <c r="B51" t="s">
        <v>1120</v>
      </c>
      <c r="C51" t="s">
        <v>1254</v>
      </c>
      <c r="D51" t="s">
        <v>1255</v>
      </c>
      <c r="E51" t="s">
        <v>1256</v>
      </c>
      <c r="F51" s="1" t="s">
        <v>1257</v>
      </c>
      <c r="G51" t="s">
        <v>323</v>
      </c>
      <c r="I51" t="s">
        <v>1256</v>
      </c>
      <c r="J51" t="s">
        <v>1125</v>
      </c>
      <c r="K51" s="1" t="s">
        <v>324</v>
      </c>
    </row>
    <row r="52" spans="1:11" ht="12.75">
      <c r="A52">
        <v>52</v>
      </c>
      <c r="B52" t="s">
        <v>1120</v>
      </c>
      <c r="C52" t="s">
        <v>2105</v>
      </c>
      <c r="D52" t="s">
        <v>582</v>
      </c>
      <c r="E52" t="s">
        <v>1228</v>
      </c>
      <c r="F52" s="1" t="s">
        <v>325</v>
      </c>
      <c r="G52" t="s">
        <v>326</v>
      </c>
      <c r="I52" t="s">
        <v>1228</v>
      </c>
      <c r="J52" t="s">
        <v>1125</v>
      </c>
      <c r="K52" s="1" t="s">
        <v>583</v>
      </c>
    </row>
    <row r="53" spans="1:11" ht="12.75">
      <c r="A53">
        <v>53</v>
      </c>
      <c r="B53" t="s">
        <v>1120</v>
      </c>
      <c r="C53" t="s">
        <v>1204</v>
      </c>
      <c r="D53" t="s">
        <v>327</v>
      </c>
      <c r="E53" t="s">
        <v>328</v>
      </c>
      <c r="F53" s="1" t="s">
        <v>329</v>
      </c>
      <c r="G53" t="s">
        <v>330</v>
      </c>
      <c r="I53" t="s">
        <v>328</v>
      </c>
      <c r="J53" t="s">
        <v>1125</v>
      </c>
      <c r="K53" s="1" t="s">
        <v>596</v>
      </c>
    </row>
    <row r="54" spans="1:11" ht="12.75">
      <c r="A54">
        <v>54</v>
      </c>
      <c r="B54" t="s">
        <v>1120</v>
      </c>
      <c r="C54" t="s">
        <v>331</v>
      </c>
      <c r="D54" t="s">
        <v>332</v>
      </c>
      <c r="E54" t="s">
        <v>333</v>
      </c>
      <c r="F54" s="1" t="s">
        <v>334</v>
      </c>
      <c r="G54" t="s">
        <v>335</v>
      </c>
      <c r="I54" t="s">
        <v>336</v>
      </c>
      <c r="J54" t="s">
        <v>1125</v>
      </c>
      <c r="K54" s="1" t="s">
        <v>337</v>
      </c>
    </row>
    <row r="55" spans="1:11" ht="12.75">
      <c r="A55">
        <v>55</v>
      </c>
      <c r="B55" t="s">
        <v>1120</v>
      </c>
      <c r="C55" t="s">
        <v>597</v>
      </c>
      <c r="D55" t="s">
        <v>598</v>
      </c>
      <c r="E55" t="s">
        <v>660</v>
      </c>
      <c r="F55" s="1" t="s">
        <v>661</v>
      </c>
      <c r="G55" t="s">
        <v>599</v>
      </c>
      <c r="I55" t="s">
        <v>662</v>
      </c>
      <c r="J55" t="s">
        <v>1125</v>
      </c>
      <c r="K55" s="1" t="s">
        <v>663</v>
      </c>
    </row>
    <row r="56" spans="1:11" ht="12.75">
      <c r="A56">
        <v>56</v>
      </c>
      <c r="B56" t="s">
        <v>1120</v>
      </c>
      <c r="C56" t="s">
        <v>1296</v>
      </c>
      <c r="D56" t="s">
        <v>715</v>
      </c>
      <c r="E56" t="s">
        <v>338</v>
      </c>
      <c r="F56" s="1" t="s">
        <v>341</v>
      </c>
      <c r="G56" t="s">
        <v>600</v>
      </c>
      <c r="I56" t="s">
        <v>342</v>
      </c>
      <c r="J56" t="s">
        <v>1125</v>
      </c>
      <c r="K56" s="1" t="s">
        <v>601</v>
      </c>
    </row>
    <row r="57" spans="1:11" ht="12.75">
      <c r="A57">
        <v>57</v>
      </c>
      <c r="B57" t="s">
        <v>1120</v>
      </c>
      <c r="C57" t="s">
        <v>1846</v>
      </c>
      <c r="D57" t="s">
        <v>602</v>
      </c>
      <c r="E57" t="s">
        <v>603</v>
      </c>
      <c r="F57" s="1" t="s">
        <v>1089</v>
      </c>
      <c r="G57" t="s">
        <v>1090</v>
      </c>
      <c r="I57" t="s">
        <v>1091</v>
      </c>
      <c r="J57" t="s">
        <v>1125</v>
      </c>
      <c r="K57" s="1" t="s">
        <v>604</v>
      </c>
    </row>
    <row r="58" spans="1:11" ht="12.75">
      <c r="A58">
        <v>58</v>
      </c>
      <c r="B58" t="s">
        <v>1120</v>
      </c>
      <c r="C58" t="s">
        <v>1158</v>
      </c>
      <c r="D58" t="s">
        <v>716</v>
      </c>
      <c r="E58" t="s">
        <v>605</v>
      </c>
      <c r="F58" s="1" t="s">
        <v>1034</v>
      </c>
      <c r="G58" t="s">
        <v>1035</v>
      </c>
      <c r="I58" t="s">
        <v>253</v>
      </c>
      <c r="J58" t="s">
        <v>1125</v>
      </c>
      <c r="K58" s="1" t="s">
        <v>255</v>
      </c>
    </row>
    <row r="59" spans="1:11" ht="12.75">
      <c r="A59">
        <v>59</v>
      </c>
      <c r="B59" t="s">
        <v>1120</v>
      </c>
      <c r="C59" t="s">
        <v>383</v>
      </c>
      <c r="D59" t="s">
        <v>384</v>
      </c>
      <c r="E59" t="s">
        <v>344</v>
      </c>
      <c r="F59" s="1" t="s">
        <v>345</v>
      </c>
      <c r="G59" t="s">
        <v>346</v>
      </c>
      <c r="I59" t="s">
        <v>344</v>
      </c>
      <c r="J59" t="s">
        <v>1125</v>
      </c>
      <c r="K59" s="1" t="s">
        <v>606</v>
      </c>
    </row>
    <row r="60" spans="1:11" ht="12.75">
      <c r="A60">
        <v>60</v>
      </c>
      <c r="B60" t="s">
        <v>1120</v>
      </c>
      <c r="C60" t="s">
        <v>1296</v>
      </c>
      <c r="D60" t="s">
        <v>715</v>
      </c>
      <c r="E60" t="s">
        <v>347</v>
      </c>
      <c r="F60" s="1" t="s">
        <v>348</v>
      </c>
      <c r="G60" t="s">
        <v>607</v>
      </c>
      <c r="I60" t="s">
        <v>342</v>
      </c>
      <c r="J60" t="s">
        <v>1125</v>
      </c>
      <c r="K60" s="1" t="s">
        <v>601</v>
      </c>
    </row>
    <row r="61" spans="1:11" ht="12.75">
      <c r="A61">
        <v>61</v>
      </c>
      <c r="B61" t="s">
        <v>1120</v>
      </c>
      <c r="C61" t="s">
        <v>1126</v>
      </c>
      <c r="D61" t="s">
        <v>1234</v>
      </c>
      <c r="E61" t="s">
        <v>350</v>
      </c>
      <c r="F61" s="1" t="s">
        <v>351</v>
      </c>
      <c r="G61" t="s">
        <v>352</v>
      </c>
      <c r="I61" t="s">
        <v>350</v>
      </c>
      <c r="J61" t="s">
        <v>1125</v>
      </c>
      <c r="K61" s="1" t="s">
        <v>353</v>
      </c>
    </row>
    <row r="62" spans="1:11" ht="12.75">
      <c r="A62">
        <v>62</v>
      </c>
      <c r="B62" t="s">
        <v>1120</v>
      </c>
      <c r="C62" t="s">
        <v>2188</v>
      </c>
      <c r="D62" t="s">
        <v>608</v>
      </c>
      <c r="E62" t="s">
        <v>354</v>
      </c>
      <c r="F62" s="1" t="s">
        <v>355</v>
      </c>
      <c r="G62" t="s">
        <v>356</v>
      </c>
      <c r="I62" t="s">
        <v>354</v>
      </c>
      <c r="J62" t="s">
        <v>1125</v>
      </c>
      <c r="K62" s="1" t="s">
        <v>609</v>
      </c>
    </row>
    <row r="63" spans="1:11" ht="12.75">
      <c r="A63">
        <v>63</v>
      </c>
      <c r="B63" t="s">
        <v>1120</v>
      </c>
      <c r="C63" t="s">
        <v>736</v>
      </c>
      <c r="D63" t="s">
        <v>610</v>
      </c>
      <c r="E63" t="s">
        <v>357</v>
      </c>
      <c r="F63" s="1" t="s">
        <v>358</v>
      </c>
      <c r="G63" t="s">
        <v>359</v>
      </c>
      <c r="I63" t="s">
        <v>357</v>
      </c>
      <c r="J63" t="s">
        <v>1125</v>
      </c>
      <c r="K63" s="1" t="s">
        <v>360</v>
      </c>
    </row>
    <row r="64" spans="1:11" ht="12.75">
      <c r="A64">
        <v>64</v>
      </c>
      <c r="B64" t="s">
        <v>1120</v>
      </c>
      <c r="C64" t="s">
        <v>1121</v>
      </c>
      <c r="D64" t="s">
        <v>611</v>
      </c>
      <c r="E64" t="s">
        <v>361</v>
      </c>
      <c r="F64" s="1" t="s">
        <v>362</v>
      </c>
      <c r="G64" t="s">
        <v>363</v>
      </c>
      <c r="I64" t="s">
        <v>361</v>
      </c>
      <c r="J64" t="s">
        <v>1125</v>
      </c>
      <c r="K64" s="1" t="s">
        <v>364</v>
      </c>
    </row>
    <row r="65" spans="1:11" ht="12.75">
      <c r="A65">
        <v>65</v>
      </c>
      <c r="B65" t="s">
        <v>541</v>
      </c>
      <c r="C65" t="s">
        <v>1361</v>
      </c>
      <c r="D65" t="s">
        <v>612</v>
      </c>
      <c r="E65" t="s">
        <v>613</v>
      </c>
      <c r="F65" s="1" t="s">
        <v>1750</v>
      </c>
      <c r="G65" t="s">
        <v>614</v>
      </c>
      <c r="I65" t="s">
        <v>336</v>
      </c>
      <c r="J65" t="s">
        <v>1125</v>
      </c>
      <c r="K65" s="1" t="s">
        <v>337</v>
      </c>
    </row>
    <row r="66" spans="1:11" ht="12.75">
      <c r="A66">
        <v>66</v>
      </c>
      <c r="B66" t="s">
        <v>1120</v>
      </c>
      <c r="C66" t="s">
        <v>1126</v>
      </c>
      <c r="D66" t="s">
        <v>717</v>
      </c>
      <c r="E66" t="s">
        <v>615</v>
      </c>
      <c r="F66" s="1" t="s">
        <v>1036</v>
      </c>
      <c r="G66" t="s">
        <v>1037</v>
      </c>
      <c r="I66" t="s">
        <v>1293</v>
      </c>
      <c r="J66" t="s">
        <v>1125</v>
      </c>
      <c r="K66" s="1" t="s">
        <v>616</v>
      </c>
    </row>
    <row r="67" spans="1:11" ht="12.75">
      <c r="A67">
        <v>67</v>
      </c>
      <c r="B67" t="s">
        <v>1120</v>
      </c>
      <c r="C67" t="s">
        <v>1322</v>
      </c>
      <c r="D67" t="s">
        <v>1323</v>
      </c>
      <c r="E67" t="s">
        <v>365</v>
      </c>
      <c r="F67" s="1" t="s">
        <v>366</v>
      </c>
      <c r="G67" t="s">
        <v>367</v>
      </c>
      <c r="I67" t="s">
        <v>365</v>
      </c>
      <c r="J67" t="s">
        <v>1125</v>
      </c>
      <c r="K67" s="1" t="s">
        <v>617</v>
      </c>
    </row>
    <row r="68" spans="1:11" ht="12.75">
      <c r="A68">
        <v>68</v>
      </c>
      <c r="B68" t="s">
        <v>1120</v>
      </c>
      <c r="C68" t="s">
        <v>1804</v>
      </c>
      <c r="D68" t="s">
        <v>718</v>
      </c>
      <c r="E68" t="s">
        <v>370</v>
      </c>
      <c r="F68" s="1" t="s">
        <v>371</v>
      </c>
      <c r="G68" t="s">
        <v>372</v>
      </c>
      <c r="I68" t="s">
        <v>370</v>
      </c>
      <c r="J68" t="s">
        <v>1125</v>
      </c>
      <c r="K68" s="1" t="s">
        <v>618</v>
      </c>
    </row>
    <row r="69" spans="1:11" ht="12.75">
      <c r="A69">
        <v>69</v>
      </c>
      <c r="B69" t="s">
        <v>1120</v>
      </c>
      <c r="C69" t="s">
        <v>1620</v>
      </c>
      <c r="D69" t="s">
        <v>88</v>
      </c>
      <c r="E69" t="s">
        <v>666</v>
      </c>
      <c r="F69" s="1" t="s">
        <v>667</v>
      </c>
      <c r="G69" t="s">
        <v>668</v>
      </c>
      <c r="I69" t="s">
        <v>669</v>
      </c>
      <c r="J69" t="s">
        <v>1125</v>
      </c>
      <c r="K69" s="1" t="s">
        <v>619</v>
      </c>
    </row>
    <row r="70" spans="1:11" ht="12.75">
      <c r="A70">
        <v>70</v>
      </c>
      <c r="B70" t="s">
        <v>1120</v>
      </c>
      <c r="C70" t="s">
        <v>1135</v>
      </c>
      <c r="D70" t="s">
        <v>1324</v>
      </c>
      <c r="E70" t="s">
        <v>373</v>
      </c>
      <c r="F70" s="1" t="s">
        <v>374</v>
      </c>
      <c r="G70" t="s">
        <v>620</v>
      </c>
      <c r="I70" t="s">
        <v>373</v>
      </c>
      <c r="J70" t="s">
        <v>1125</v>
      </c>
      <c r="K70" s="1" t="s">
        <v>375</v>
      </c>
    </row>
    <row r="71" spans="1:11" ht="12.75">
      <c r="A71">
        <v>71</v>
      </c>
      <c r="B71" t="s">
        <v>1120</v>
      </c>
      <c r="C71" t="s">
        <v>1601</v>
      </c>
      <c r="D71" t="s">
        <v>621</v>
      </c>
      <c r="E71" t="s">
        <v>376</v>
      </c>
      <c r="F71" s="1" t="s">
        <v>377</v>
      </c>
      <c r="G71" t="s">
        <v>622</v>
      </c>
      <c r="I71" t="s">
        <v>378</v>
      </c>
      <c r="J71" t="s">
        <v>1125</v>
      </c>
      <c r="K71" s="1" t="s">
        <v>623</v>
      </c>
    </row>
    <row r="72" spans="1:11" ht="12.75">
      <c r="A72">
        <v>72</v>
      </c>
      <c r="B72" t="s">
        <v>1120</v>
      </c>
      <c r="C72" t="s">
        <v>1241</v>
      </c>
      <c r="D72" t="s">
        <v>379</v>
      </c>
      <c r="E72" t="s">
        <v>380</v>
      </c>
      <c r="F72" s="1" t="s">
        <v>381</v>
      </c>
      <c r="G72" t="s">
        <v>624</v>
      </c>
      <c r="H72" t="s">
        <v>1900</v>
      </c>
      <c r="I72" t="s">
        <v>380</v>
      </c>
      <c r="J72" t="s">
        <v>1125</v>
      </c>
      <c r="K72" s="1" t="s">
        <v>382</v>
      </c>
    </row>
    <row r="73" spans="1:11" ht="12.75">
      <c r="A73">
        <v>73</v>
      </c>
      <c r="B73" t="s">
        <v>1120</v>
      </c>
      <c r="C73" t="s">
        <v>1365</v>
      </c>
      <c r="D73" t="s">
        <v>1366</v>
      </c>
      <c r="E73" t="s">
        <v>664</v>
      </c>
      <c r="F73" s="1" t="s">
        <v>665</v>
      </c>
      <c r="G73" t="s">
        <v>1901</v>
      </c>
      <c r="I73" t="s">
        <v>212</v>
      </c>
      <c r="J73" t="s">
        <v>1125</v>
      </c>
      <c r="K73" s="1" t="s">
        <v>455</v>
      </c>
    </row>
    <row r="74" spans="1:11" ht="12.75">
      <c r="A74">
        <v>74</v>
      </c>
      <c r="B74" t="s">
        <v>1120</v>
      </c>
      <c r="C74" t="s">
        <v>1158</v>
      </c>
      <c r="D74" t="s">
        <v>1325</v>
      </c>
      <c r="E74" t="s">
        <v>385</v>
      </c>
      <c r="F74" s="1" t="s">
        <v>386</v>
      </c>
      <c r="G74" t="s">
        <v>387</v>
      </c>
      <c r="I74" t="s">
        <v>385</v>
      </c>
      <c r="J74" t="s">
        <v>1125</v>
      </c>
      <c r="K74" s="1" t="s">
        <v>388</v>
      </c>
    </row>
    <row r="75" spans="1:11" ht="12.75">
      <c r="A75">
        <v>75</v>
      </c>
      <c r="B75" t="s">
        <v>541</v>
      </c>
      <c r="C75" t="s">
        <v>1241</v>
      </c>
      <c r="D75" t="s">
        <v>1902</v>
      </c>
      <c r="E75" t="s">
        <v>1903</v>
      </c>
      <c r="F75" s="1" t="s">
        <v>1720</v>
      </c>
      <c r="G75" t="s">
        <v>1721</v>
      </c>
      <c r="I75" t="s">
        <v>506</v>
      </c>
      <c r="J75" t="s">
        <v>1125</v>
      </c>
      <c r="K75" s="1" t="s">
        <v>1722</v>
      </c>
    </row>
    <row r="76" spans="1:11" ht="12.75">
      <c r="A76">
        <v>76</v>
      </c>
      <c r="B76" t="s">
        <v>541</v>
      </c>
      <c r="C76" t="s">
        <v>1904</v>
      </c>
      <c r="D76" t="s">
        <v>1905</v>
      </c>
      <c r="E76" t="s">
        <v>1906</v>
      </c>
      <c r="F76" s="1" t="s">
        <v>1753</v>
      </c>
      <c r="G76" t="s">
        <v>1907</v>
      </c>
      <c r="I76" t="s">
        <v>1718</v>
      </c>
      <c r="J76" t="s">
        <v>1125</v>
      </c>
      <c r="K76" s="1" t="s">
        <v>1719</v>
      </c>
    </row>
    <row r="77" spans="1:11" ht="12.75">
      <c r="A77">
        <v>77</v>
      </c>
      <c r="B77" t="s">
        <v>1120</v>
      </c>
      <c r="C77" t="s">
        <v>1738</v>
      </c>
      <c r="D77" t="s">
        <v>1908</v>
      </c>
      <c r="E77" t="s">
        <v>390</v>
      </c>
      <c r="F77" s="1" t="s">
        <v>391</v>
      </c>
      <c r="G77" t="s">
        <v>392</v>
      </c>
      <c r="I77" t="s">
        <v>499</v>
      </c>
      <c r="J77" t="s">
        <v>1125</v>
      </c>
      <c r="K77" s="1" t="s">
        <v>393</v>
      </c>
    </row>
    <row r="78" spans="1:11" ht="12.75">
      <c r="A78">
        <v>78</v>
      </c>
      <c r="B78" t="s">
        <v>1120</v>
      </c>
      <c r="C78" t="s">
        <v>2232</v>
      </c>
      <c r="D78" t="s">
        <v>1326</v>
      </c>
      <c r="E78" t="s">
        <v>395</v>
      </c>
      <c r="F78" s="1" t="s">
        <v>396</v>
      </c>
      <c r="G78" t="s">
        <v>397</v>
      </c>
      <c r="I78" t="s">
        <v>395</v>
      </c>
      <c r="J78" t="s">
        <v>1125</v>
      </c>
      <c r="K78" s="1" t="s">
        <v>398</v>
      </c>
    </row>
    <row r="79" spans="1:11" ht="12.75">
      <c r="A79">
        <v>79</v>
      </c>
      <c r="B79" t="s">
        <v>541</v>
      </c>
      <c r="C79" t="s">
        <v>1171</v>
      </c>
      <c r="D79" t="s">
        <v>1754</v>
      </c>
      <c r="E79" t="s">
        <v>1909</v>
      </c>
      <c r="F79" s="1" t="s">
        <v>1755</v>
      </c>
      <c r="G79" t="s">
        <v>1756</v>
      </c>
      <c r="I79" t="s">
        <v>1757</v>
      </c>
      <c r="J79" t="s">
        <v>1125</v>
      </c>
      <c r="K79" s="1" t="s">
        <v>1758</v>
      </c>
    </row>
    <row r="80" spans="1:11" ht="12.75">
      <c r="A80">
        <v>80</v>
      </c>
      <c r="B80" t="s">
        <v>1120</v>
      </c>
      <c r="C80" t="s">
        <v>1492</v>
      </c>
      <c r="D80" t="s">
        <v>1493</v>
      </c>
      <c r="E80" t="s">
        <v>399</v>
      </c>
      <c r="F80" s="1" t="s">
        <v>400</v>
      </c>
      <c r="G80" t="s">
        <v>401</v>
      </c>
      <c r="I80" t="s">
        <v>399</v>
      </c>
      <c r="J80" t="s">
        <v>1125</v>
      </c>
      <c r="K80" s="1" t="s">
        <v>402</v>
      </c>
    </row>
    <row r="81" spans="1:11" ht="12.75">
      <c r="A81">
        <v>81</v>
      </c>
      <c r="B81" t="s">
        <v>541</v>
      </c>
      <c r="C81" t="s">
        <v>1337</v>
      </c>
      <c r="D81" t="s">
        <v>1390</v>
      </c>
      <c r="E81" t="s">
        <v>1910</v>
      </c>
      <c r="F81" s="1" t="s">
        <v>2169</v>
      </c>
      <c r="G81" t="s">
        <v>1391</v>
      </c>
      <c r="I81" t="s">
        <v>357</v>
      </c>
      <c r="J81" t="s">
        <v>1125</v>
      </c>
      <c r="K81" s="1" t="s">
        <v>360</v>
      </c>
    </row>
    <row r="82" spans="1:11" ht="12.75">
      <c r="A82">
        <v>82</v>
      </c>
      <c r="B82" t="s">
        <v>541</v>
      </c>
      <c r="C82" t="s">
        <v>1763</v>
      </c>
      <c r="D82" t="s">
        <v>1764</v>
      </c>
      <c r="E82" t="s">
        <v>1911</v>
      </c>
      <c r="F82" s="1" t="s">
        <v>1765</v>
      </c>
      <c r="G82" t="s">
        <v>1766</v>
      </c>
      <c r="I82" t="s">
        <v>2266</v>
      </c>
      <c r="J82" t="s">
        <v>1125</v>
      </c>
      <c r="K82" s="1" t="s">
        <v>1767</v>
      </c>
    </row>
    <row r="83" spans="1:11" ht="12.75">
      <c r="A83">
        <v>83</v>
      </c>
      <c r="B83" t="s">
        <v>1120</v>
      </c>
      <c r="C83" t="s">
        <v>1912</v>
      </c>
      <c r="D83" t="s">
        <v>1913</v>
      </c>
      <c r="E83" t="s">
        <v>404</v>
      </c>
      <c r="F83" s="1" t="s">
        <v>405</v>
      </c>
      <c r="G83" t="s">
        <v>1914</v>
      </c>
      <c r="I83" t="s">
        <v>404</v>
      </c>
      <c r="J83" t="s">
        <v>1125</v>
      </c>
      <c r="K83" s="1" t="s">
        <v>22</v>
      </c>
    </row>
    <row r="84" spans="1:11" ht="12.75">
      <c r="A84">
        <v>84</v>
      </c>
      <c r="B84" t="s">
        <v>1120</v>
      </c>
      <c r="C84" t="s">
        <v>1912</v>
      </c>
      <c r="D84" t="s">
        <v>1913</v>
      </c>
      <c r="E84" t="s">
        <v>670</v>
      </c>
      <c r="F84" s="1" t="s">
        <v>671</v>
      </c>
      <c r="G84" t="s">
        <v>1914</v>
      </c>
      <c r="I84" t="s">
        <v>404</v>
      </c>
      <c r="J84" t="s">
        <v>1125</v>
      </c>
      <c r="K84" s="1" t="s">
        <v>22</v>
      </c>
    </row>
    <row r="85" spans="1:11" ht="12.75">
      <c r="A85">
        <v>85</v>
      </c>
      <c r="B85" t="s">
        <v>541</v>
      </c>
      <c r="C85" t="s">
        <v>1912</v>
      </c>
      <c r="D85" t="s">
        <v>1915</v>
      </c>
      <c r="E85" t="s">
        <v>1916</v>
      </c>
      <c r="F85" s="1" t="s">
        <v>1759</v>
      </c>
      <c r="G85" t="s">
        <v>1760</v>
      </c>
      <c r="I85" t="s">
        <v>1761</v>
      </c>
      <c r="J85" t="s">
        <v>1125</v>
      </c>
      <c r="K85" s="1" t="s">
        <v>1762</v>
      </c>
    </row>
    <row r="86" spans="1:11" ht="12.75">
      <c r="A86">
        <v>86</v>
      </c>
      <c r="B86" t="s">
        <v>1120</v>
      </c>
      <c r="C86" t="s">
        <v>406</v>
      </c>
      <c r="D86" t="s">
        <v>407</v>
      </c>
      <c r="E86" t="s">
        <v>408</v>
      </c>
      <c r="F86" s="1" t="s">
        <v>409</v>
      </c>
      <c r="G86" t="s">
        <v>410</v>
      </c>
      <c r="I86" t="s">
        <v>411</v>
      </c>
      <c r="J86" t="s">
        <v>1125</v>
      </c>
      <c r="K86" s="1" t="s">
        <v>427</v>
      </c>
    </row>
    <row r="87" spans="1:11" ht="12.75">
      <c r="A87">
        <v>87</v>
      </c>
      <c r="B87" t="s">
        <v>1120</v>
      </c>
      <c r="C87" t="s">
        <v>1314</v>
      </c>
      <c r="D87" t="s">
        <v>1917</v>
      </c>
      <c r="E87" t="s">
        <v>412</v>
      </c>
      <c r="F87" s="1" t="s">
        <v>413</v>
      </c>
      <c r="G87" t="s">
        <v>414</v>
      </c>
      <c r="I87" t="s">
        <v>412</v>
      </c>
      <c r="J87" t="s">
        <v>1125</v>
      </c>
      <c r="K87" s="1" t="s">
        <v>415</v>
      </c>
    </row>
    <row r="88" spans="1:11" ht="12.75">
      <c r="A88">
        <v>88</v>
      </c>
      <c r="B88" t="s">
        <v>1120</v>
      </c>
      <c r="C88" t="s">
        <v>1140</v>
      </c>
      <c r="D88" t="s">
        <v>416</v>
      </c>
      <c r="E88" t="s">
        <v>417</v>
      </c>
      <c r="F88" s="1" t="s">
        <v>418</v>
      </c>
      <c r="G88" t="s">
        <v>419</v>
      </c>
      <c r="I88" t="s">
        <v>417</v>
      </c>
      <c r="J88" t="s">
        <v>1125</v>
      </c>
      <c r="K88" s="1" t="s">
        <v>420</v>
      </c>
    </row>
    <row r="89" spans="1:11" ht="12.75">
      <c r="A89">
        <v>89</v>
      </c>
      <c r="B89" t="s">
        <v>1120</v>
      </c>
      <c r="C89" t="s">
        <v>719</v>
      </c>
      <c r="D89" t="s">
        <v>720</v>
      </c>
      <c r="E89" t="s">
        <v>423</v>
      </c>
      <c r="F89" s="1" t="s">
        <v>424</v>
      </c>
      <c r="G89" t="s">
        <v>1918</v>
      </c>
      <c r="H89" t="s">
        <v>1919</v>
      </c>
      <c r="I89" t="s">
        <v>423</v>
      </c>
      <c r="J89" t="s">
        <v>1125</v>
      </c>
      <c r="K89" s="1" t="s">
        <v>1460</v>
      </c>
    </row>
    <row r="90" spans="1:11" ht="12.75">
      <c r="A90">
        <v>90</v>
      </c>
      <c r="B90" t="s">
        <v>1120</v>
      </c>
      <c r="C90" t="s">
        <v>406</v>
      </c>
      <c r="D90" t="s">
        <v>407</v>
      </c>
      <c r="E90" t="s">
        <v>425</v>
      </c>
      <c r="F90" s="1" t="s">
        <v>426</v>
      </c>
      <c r="G90" t="s">
        <v>410</v>
      </c>
      <c r="I90" t="s">
        <v>411</v>
      </c>
      <c r="J90" t="s">
        <v>1125</v>
      </c>
      <c r="K90" s="1" t="s">
        <v>427</v>
      </c>
    </row>
    <row r="91" spans="1:11" ht="12.75">
      <c r="A91">
        <v>91</v>
      </c>
      <c r="B91" t="s">
        <v>1120</v>
      </c>
      <c r="C91" t="s">
        <v>1500</v>
      </c>
      <c r="D91" t="s">
        <v>1518</v>
      </c>
      <c r="E91" t="s">
        <v>673</v>
      </c>
      <c r="F91" s="1" t="s">
        <v>674</v>
      </c>
      <c r="G91" t="s">
        <v>675</v>
      </c>
      <c r="I91" t="s">
        <v>676</v>
      </c>
      <c r="J91" t="s">
        <v>1125</v>
      </c>
      <c r="K91" s="1" t="s">
        <v>2195</v>
      </c>
    </row>
    <row r="92" spans="1:11" ht="12.75">
      <c r="A92">
        <v>92</v>
      </c>
      <c r="B92" t="s">
        <v>1120</v>
      </c>
      <c r="C92" t="s">
        <v>1154</v>
      </c>
      <c r="D92" t="s">
        <v>1920</v>
      </c>
      <c r="E92" t="s">
        <v>677</v>
      </c>
      <c r="F92" s="1" t="s">
        <v>678</v>
      </c>
      <c r="G92" t="s">
        <v>2196</v>
      </c>
      <c r="I92" t="s">
        <v>2197</v>
      </c>
      <c r="J92" t="s">
        <v>1125</v>
      </c>
      <c r="K92" s="1" t="s">
        <v>2198</v>
      </c>
    </row>
    <row r="93" spans="1:11" ht="25.5">
      <c r="A93">
        <v>93</v>
      </c>
      <c r="B93" s="102" t="s">
        <v>541</v>
      </c>
      <c r="C93" s="102" t="s">
        <v>1219</v>
      </c>
      <c r="D93" s="102" t="s">
        <v>1434</v>
      </c>
      <c r="E93" s="102" t="s">
        <v>984</v>
      </c>
      <c r="F93" s="1" t="s">
        <v>2242</v>
      </c>
      <c r="G93" s="102" t="s">
        <v>985</v>
      </c>
      <c r="H93" s="102" t="s">
        <v>2088</v>
      </c>
      <c r="I93" s="102" t="s">
        <v>1757</v>
      </c>
      <c r="J93" s="102" t="s">
        <v>1125</v>
      </c>
      <c r="K93">
        <v>2124</v>
      </c>
    </row>
    <row r="94" spans="1:11" ht="12.75">
      <c r="A94">
        <v>94</v>
      </c>
      <c r="B94" t="s">
        <v>1120</v>
      </c>
      <c r="C94" t="s">
        <v>1314</v>
      </c>
      <c r="D94" t="s">
        <v>721</v>
      </c>
      <c r="E94" t="s">
        <v>428</v>
      </c>
      <c r="F94" s="1" t="s">
        <v>429</v>
      </c>
      <c r="G94" t="s">
        <v>430</v>
      </c>
      <c r="I94" t="s">
        <v>428</v>
      </c>
      <c r="J94" t="s">
        <v>1125</v>
      </c>
      <c r="K94" s="1" t="s">
        <v>431</v>
      </c>
    </row>
    <row r="95" spans="1:11" ht="12.75">
      <c r="A95">
        <v>95</v>
      </c>
      <c r="B95" t="s">
        <v>1120</v>
      </c>
      <c r="C95" t="s">
        <v>970</v>
      </c>
      <c r="D95" t="s">
        <v>971</v>
      </c>
      <c r="E95" t="s">
        <v>433</v>
      </c>
      <c r="F95" s="1" t="s">
        <v>434</v>
      </c>
      <c r="G95" t="s">
        <v>435</v>
      </c>
      <c r="I95" t="s">
        <v>433</v>
      </c>
      <c r="J95" t="s">
        <v>1125</v>
      </c>
      <c r="K95" s="1" t="s">
        <v>436</v>
      </c>
    </row>
    <row r="96" spans="1:11" ht="12.75">
      <c r="A96">
        <v>96</v>
      </c>
      <c r="B96" t="s">
        <v>1120</v>
      </c>
      <c r="C96" t="s">
        <v>970</v>
      </c>
      <c r="D96" t="s">
        <v>971</v>
      </c>
      <c r="E96" t="s">
        <v>679</v>
      </c>
      <c r="F96" s="1" t="s">
        <v>680</v>
      </c>
      <c r="G96" t="s">
        <v>435</v>
      </c>
      <c r="I96" t="s">
        <v>433</v>
      </c>
      <c r="J96" t="s">
        <v>1125</v>
      </c>
      <c r="K96" s="1" t="s">
        <v>436</v>
      </c>
    </row>
    <row r="97" spans="1:11" ht="12.75">
      <c r="A97">
        <v>97</v>
      </c>
      <c r="B97" t="s">
        <v>1120</v>
      </c>
      <c r="C97" t="s">
        <v>1126</v>
      </c>
      <c r="D97" t="s">
        <v>1921</v>
      </c>
      <c r="E97" t="s">
        <v>437</v>
      </c>
      <c r="F97" s="1" t="s">
        <v>438</v>
      </c>
      <c r="G97" t="s">
        <v>439</v>
      </c>
      <c r="I97" t="s">
        <v>437</v>
      </c>
      <c r="J97" t="s">
        <v>1125</v>
      </c>
      <c r="K97" s="1" t="s">
        <v>1922</v>
      </c>
    </row>
    <row r="98" spans="1:11" ht="12.75">
      <c r="A98">
        <v>98</v>
      </c>
      <c r="B98" t="s">
        <v>1120</v>
      </c>
      <c r="C98" t="s">
        <v>1748</v>
      </c>
      <c r="D98" t="s">
        <v>681</v>
      </c>
      <c r="E98" t="s">
        <v>682</v>
      </c>
      <c r="F98" s="1" t="s">
        <v>683</v>
      </c>
      <c r="G98" t="s">
        <v>684</v>
      </c>
      <c r="I98" t="s">
        <v>685</v>
      </c>
      <c r="J98" t="s">
        <v>1125</v>
      </c>
      <c r="K98" s="1" t="s">
        <v>686</v>
      </c>
    </row>
    <row r="99" spans="1:11" ht="12.75">
      <c r="A99">
        <v>99</v>
      </c>
      <c r="B99" t="s">
        <v>1120</v>
      </c>
      <c r="C99" t="s">
        <v>285</v>
      </c>
      <c r="D99" t="s">
        <v>1923</v>
      </c>
      <c r="E99" t="s">
        <v>440</v>
      </c>
      <c r="F99" s="1" t="s">
        <v>441</v>
      </c>
      <c r="G99" t="s">
        <v>442</v>
      </c>
      <c r="I99" t="s">
        <v>440</v>
      </c>
      <c r="J99" t="s">
        <v>1125</v>
      </c>
      <c r="K99" s="1" t="s">
        <v>443</v>
      </c>
    </row>
    <row r="100" spans="1:11" ht="12.75">
      <c r="A100">
        <v>100</v>
      </c>
      <c r="B100" t="s">
        <v>1120</v>
      </c>
      <c r="C100" t="s">
        <v>1171</v>
      </c>
      <c r="D100" t="s">
        <v>444</v>
      </c>
      <c r="E100" t="s">
        <v>445</v>
      </c>
      <c r="F100" s="1" t="s">
        <v>446</v>
      </c>
      <c r="G100" t="s">
        <v>447</v>
      </c>
      <c r="I100" t="s">
        <v>445</v>
      </c>
      <c r="J100" t="s">
        <v>1125</v>
      </c>
      <c r="K100" s="1" t="s">
        <v>448</v>
      </c>
    </row>
    <row r="101" spans="1:11" ht="12.75">
      <c r="A101">
        <v>101</v>
      </c>
      <c r="B101" t="s">
        <v>1120</v>
      </c>
      <c r="C101" t="s">
        <v>394</v>
      </c>
      <c r="D101" t="s">
        <v>456</v>
      </c>
      <c r="E101" t="s">
        <v>457</v>
      </c>
      <c r="F101" s="1" t="s">
        <v>458</v>
      </c>
      <c r="G101" t="s">
        <v>459</v>
      </c>
      <c r="I101" t="s">
        <v>457</v>
      </c>
      <c r="J101" t="s">
        <v>1125</v>
      </c>
      <c r="K101" s="1" t="s">
        <v>460</v>
      </c>
    </row>
    <row r="102" spans="1:11" ht="12.75">
      <c r="A102">
        <v>102</v>
      </c>
      <c r="B102" t="s">
        <v>1120</v>
      </c>
      <c r="C102" t="s">
        <v>331</v>
      </c>
      <c r="D102" t="s">
        <v>332</v>
      </c>
      <c r="E102" t="s">
        <v>449</v>
      </c>
      <c r="F102" s="1" t="s">
        <v>450</v>
      </c>
      <c r="G102" t="s">
        <v>335</v>
      </c>
      <c r="I102" t="s">
        <v>336</v>
      </c>
      <c r="J102" t="s">
        <v>1125</v>
      </c>
      <c r="K102" s="1" t="s">
        <v>337</v>
      </c>
    </row>
    <row r="103" spans="1:11" ht="12.75">
      <c r="A103">
        <v>103</v>
      </c>
      <c r="B103" t="s">
        <v>1120</v>
      </c>
      <c r="C103" t="s">
        <v>1327</v>
      </c>
      <c r="D103" t="s">
        <v>1328</v>
      </c>
      <c r="E103" t="s">
        <v>451</v>
      </c>
      <c r="F103" s="1" t="s">
        <v>452</v>
      </c>
      <c r="G103" t="s">
        <v>453</v>
      </c>
      <c r="H103" t="s">
        <v>454</v>
      </c>
      <c r="I103" t="s">
        <v>451</v>
      </c>
      <c r="J103" t="s">
        <v>1125</v>
      </c>
      <c r="K103" s="1" t="s">
        <v>455</v>
      </c>
    </row>
    <row r="104" spans="1:11" ht="12.75">
      <c r="A104">
        <v>104</v>
      </c>
      <c r="B104" t="s">
        <v>1120</v>
      </c>
      <c r="C104" t="s">
        <v>1126</v>
      </c>
      <c r="D104" t="s">
        <v>461</v>
      </c>
      <c r="E104" t="s">
        <v>462</v>
      </c>
      <c r="F104" s="1" t="s">
        <v>463</v>
      </c>
      <c r="G104" t="s">
        <v>1924</v>
      </c>
      <c r="I104" t="s">
        <v>464</v>
      </c>
      <c r="J104" t="s">
        <v>1125</v>
      </c>
      <c r="K104" s="1" t="s">
        <v>1925</v>
      </c>
    </row>
    <row r="105" spans="1:11" ht="12.75">
      <c r="A105">
        <v>105</v>
      </c>
      <c r="B105" t="s">
        <v>1120</v>
      </c>
      <c r="C105" t="s">
        <v>1220</v>
      </c>
      <c r="D105" t="s">
        <v>1329</v>
      </c>
      <c r="E105" t="s">
        <v>465</v>
      </c>
      <c r="F105" s="1" t="s">
        <v>466</v>
      </c>
      <c r="G105" t="s">
        <v>1926</v>
      </c>
      <c r="I105" t="s">
        <v>1612</v>
      </c>
      <c r="J105" t="s">
        <v>1125</v>
      </c>
      <c r="K105" s="1" t="s">
        <v>1613</v>
      </c>
    </row>
    <row r="106" spans="1:11" ht="12.75">
      <c r="A106">
        <v>106</v>
      </c>
      <c r="B106" t="s">
        <v>541</v>
      </c>
      <c r="C106" t="s">
        <v>1738</v>
      </c>
      <c r="D106" t="s">
        <v>488</v>
      </c>
      <c r="E106" t="s">
        <v>1927</v>
      </c>
      <c r="F106" s="1" t="s">
        <v>1739</v>
      </c>
      <c r="G106" t="s">
        <v>1740</v>
      </c>
      <c r="I106" t="s">
        <v>1741</v>
      </c>
      <c r="J106" t="s">
        <v>1125</v>
      </c>
      <c r="K106" s="1" t="s">
        <v>1742</v>
      </c>
    </row>
    <row r="107" spans="1:11" ht="12.75">
      <c r="A107">
        <v>107</v>
      </c>
      <c r="B107" t="s">
        <v>1120</v>
      </c>
      <c r="C107" t="s">
        <v>2321</v>
      </c>
      <c r="D107" t="s">
        <v>724</v>
      </c>
      <c r="E107" t="s">
        <v>468</v>
      </c>
      <c r="F107" s="1" t="s">
        <v>469</v>
      </c>
      <c r="G107" t="s">
        <v>472</v>
      </c>
      <c r="I107" t="s">
        <v>468</v>
      </c>
      <c r="J107" t="s">
        <v>1125</v>
      </c>
      <c r="K107" s="1" t="s">
        <v>473</v>
      </c>
    </row>
    <row r="108" spans="1:11" ht="12.75">
      <c r="A108">
        <v>108</v>
      </c>
      <c r="B108" t="s">
        <v>1120</v>
      </c>
      <c r="C108" t="s">
        <v>1830</v>
      </c>
      <c r="D108" t="s">
        <v>1928</v>
      </c>
      <c r="E108" t="s">
        <v>1929</v>
      </c>
      <c r="F108" s="1" t="s">
        <v>1092</v>
      </c>
      <c r="G108" t="s">
        <v>1930</v>
      </c>
      <c r="I108" t="s">
        <v>1093</v>
      </c>
      <c r="J108" t="s">
        <v>1125</v>
      </c>
      <c r="K108" s="1" t="s">
        <v>1094</v>
      </c>
    </row>
    <row r="109" spans="1:11" ht="12.75">
      <c r="A109">
        <v>109</v>
      </c>
      <c r="B109" t="s">
        <v>1120</v>
      </c>
      <c r="C109" t="s">
        <v>474</v>
      </c>
      <c r="D109" t="s">
        <v>475</v>
      </c>
      <c r="E109" t="s">
        <v>476</v>
      </c>
      <c r="F109" s="1" t="s">
        <v>477</v>
      </c>
      <c r="G109" t="s">
        <v>478</v>
      </c>
      <c r="I109" t="s">
        <v>476</v>
      </c>
      <c r="J109" t="s">
        <v>1125</v>
      </c>
      <c r="K109" s="1" t="s">
        <v>479</v>
      </c>
    </row>
    <row r="110" spans="1:11" ht="12.75">
      <c r="A110">
        <v>110</v>
      </c>
      <c r="B110" t="s">
        <v>541</v>
      </c>
      <c r="C110" t="s">
        <v>1348</v>
      </c>
      <c r="D110" t="s">
        <v>1474</v>
      </c>
      <c r="E110" t="s">
        <v>1931</v>
      </c>
      <c r="F110" s="1" t="s">
        <v>1698</v>
      </c>
      <c r="G110" t="s">
        <v>1699</v>
      </c>
      <c r="I110" t="s">
        <v>1700</v>
      </c>
      <c r="J110" t="s">
        <v>1125</v>
      </c>
      <c r="K110" s="1" t="s">
        <v>1701</v>
      </c>
    </row>
    <row r="111" spans="1:11" ht="12.75">
      <c r="A111">
        <v>111</v>
      </c>
      <c r="B111" t="s">
        <v>1120</v>
      </c>
      <c r="C111" t="s">
        <v>1219</v>
      </c>
      <c r="D111" t="s">
        <v>1330</v>
      </c>
      <c r="E111" t="s">
        <v>481</v>
      </c>
      <c r="F111" s="1" t="s">
        <v>482</v>
      </c>
      <c r="G111" t="s">
        <v>483</v>
      </c>
      <c r="I111" t="s">
        <v>481</v>
      </c>
      <c r="J111" t="s">
        <v>1125</v>
      </c>
      <c r="K111" s="1" t="s">
        <v>484</v>
      </c>
    </row>
    <row r="112" spans="1:11" ht="12.75">
      <c r="A112">
        <v>112</v>
      </c>
      <c r="B112" t="s">
        <v>1120</v>
      </c>
      <c r="C112" t="s">
        <v>1932</v>
      </c>
      <c r="D112" t="s">
        <v>1933</v>
      </c>
      <c r="E112" t="s">
        <v>485</v>
      </c>
      <c r="F112" s="1" t="s">
        <v>486</v>
      </c>
      <c r="G112" t="s">
        <v>725</v>
      </c>
      <c r="I112" t="s">
        <v>485</v>
      </c>
      <c r="J112" t="s">
        <v>1125</v>
      </c>
      <c r="K112" s="1" t="s">
        <v>487</v>
      </c>
    </row>
    <row r="113" spans="1:11" ht="12.75">
      <c r="A113">
        <v>113</v>
      </c>
      <c r="B113" t="s">
        <v>1120</v>
      </c>
      <c r="C113" t="s">
        <v>1934</v>
      </c>
      <c r="D113" t="s">
        <v>1935</v>
      </c>
      <c r="E113" t="s">
        <v>489</v>
      </c>
      <c r="F113" s="1" t="s">
        <v>490</v>
      </c>
      <c r="G113" t="s">
        <v>491</v>
      </c>
      <c r="I113" t="s">
        <v>492</v>
      </c>
      <c r="J113" t="s">
        <v>1125</v>
      </c>
      <c r="K113" s="1" t="s">
        <v>1936</v>
      </c>
    </row>
    <row r="114" spans="1:11" ht="12.75">
      <c r="A114">
        <v>114</v>
      </c>
      <c r="B114" t="s">
        <v>1120</v>
      </c>
      <c r="C114" t="s">
        <v>1419</v>
      </c>
      <c r="D114" t="s">
        <v>726</v>
      </c>
      <c r="E114" t="s">
        <v>689</v>
      </c>
      <c r="F114" s="1" t="s">
        <v>690</v>
      </c>
      <c r="G114" t="s">
        <v>1937</v>
      </c>
      <c r="H114" t="s">
        <v>1938</v>
      </c>
      <c r="I114" t="s">
        <v>691</v>
      </c>
      <c r="J114" t="s">
        <v>1125</v>
      </c>
      <c r="K114" s="1" t="s">
        <v>1939</v>
      </c>
    </row>
    <row r="115" spans="1:11" ht="12.75">
      <c r="A115">
        <v>115</v>
      </c>
      <c r="B115" t="s">
        <v>1120</v>
      </c>
      <c r="C115" t="s">
        <v>1183</v>
      </c>
      <c r="D115" t="s">
        <v>1184</v>
      </c>
      <c r="E115" t="s">
        <v>493</v>
      </c>
      <c r="F115" s="1" t="s">
        <v>494</v>
      </c>
      <c r="G115" t="s">
        <v>495</v>
      </c>
      <c r="I115" t="s">
        <v>493</v>
      </c>
      <c r="J115" t="s">
        <v>1125</v>
      </c>
      <c r="K115" s="1" t="s">
        <v>496</v>
      </c>
    </row>
    <row r="116" spans="1:11" ht="12.75">
      <c r="A116">
        <v>116</v>
      </c>
      <c r="B116" t="s">
        <v>1120</v>
      </c>
      <c r="C116" t="s">
        <v>1738</v>
      </c>
      <c r="D116" t="s">
        <v>1908</v>
      </c>
      <c r="E116" t="s">
        <v>497</v>
      </c>
      <c r="F116" s="1" t="s">
        <v>498</v>
      </c>
      <c r="G116" t="s">
        <v>1940</v>
      </c>
      <c r="I116" t="s">
        <v>497</v>
      </c>
      <c r="J116" t="s">
        <v>1125</v>
      </c>
      <c r="K116" s="1" t="s">
        <v>393</v>
      </c>
    </row>
    <row r="117" spans="1:11" ht="12.75">
      <c r="A117">
        <v>117</v>
      </c>
      <c r="B117" t="s">
        <v>541</v>
      </c>
      <c r="C117" t="s">
        <v>394</v>
      </c>
      <c r="D117" t="s">
        <v>1707</v>
      </c>
      <c r="E117" t="s">
        <v>1941</v>
      </c>
      <c r="F117" s="1" t="s">
        <v>1708</v>
      </c>
      <c r="G117" t="s">
        <v>1709</v>
      </c>
      <c r="I117" t="s">
        <v>1265</v>
      </c>
      <c r="J117" t="s">
        <v>1125</v>
      </c>
      <c r="K117" s="1" t="s">
        <v>1268</v>
      </c>
    </row>
    <row r="118" spans="1:11" ht="12.75">
      <c r="A118">
        <v>118</v>
      </c>
      <c r="B118" t="s">
        <v>1120</v>
      </c>
      <c r="C118" t="s">
        <v>504</v>
      </c>
      <c r="D118" t="s">
        <v>505</v>
      </c>
      <c r="E118" t="s">
        <v>500</v>
      </c>
      <c r="F118" s="1" t="s">
        <v>501</v>
      </c>
      <c r="G118" t="s">
        <v>502</v>
      </c>
      <c r="H118" t="s">
        <v>1942</v>
      </c>
      <c r="I118" t="s">
        <v>500</v>
      </c>
      <c r="J118" t="s">
        <v>1125</v>
      </c>
      <c r="K118" s="1" t="s">
        <v>503</v>
      </c>
    </row>
    <row r="119" spans="1:11" ht="12.75">
      <c r="A119">
        <v>119</v>
      </c>
      <c r="B119" t="s">
        <v>541</v>
      </c>
      <c r="C119" t="s">
        <v>1464</v>
      </c>
      <c r="D119" t="s">
        <v>1393</v>
      </c>
      <c r="E119" t="s">
        <v>1943</v>
      </c>
      <c r="F119" s="1" t="s">
        <v>1778</v>
      </c>
      <c r="G119" t="s">
        <v>1779</v>
      </c>
      <c r="I119" t="s">
        <v>500</v>
      </c>
      <c r="J119" t="s">
        <v>1125</v>
      </c>
      <c r="K119" s="1" t="s">
        <v>503</v>
      </c>
    </row>
    <row r="120" spans="1:11" ht="12.75">
      <c r="A120">
        <v>120</v>
      </c>
      <c r="B120" t="s">
        <v>1120</v>
      </c>
      <c r="C120" t="s">
        <v>1025</v>
      </c>
      <c r="D120" t="s">
        <v>1944</v>
      </c>
      <c r="E120" t="s">
        <v>506</v>
      </c>
      <c r="F120" s="1" t="s">
        <v>507</v>
      </c>
      <c r="G120" t="s">
        <v>728</v>
      </c>
      <c r="H120" t="s">
        <v>1945</v>
      </c>
      <c r="I120" t="s">
        <v>506</v>
      </c>
      <c r="J120" t="s">
        <v>1125</v>
      </c>
      <c r="K120" s="1" t="s">
        <v>1946</v>
      </c>
    </row>
    <row r="121" spans="1:11" ht="12.75">
      <c r="A121">
        <v>121</v>
      </c>
      <c r="B121" t="s">
        <v>541</v>
      </c>
      <c r="C121" t="s">
        <v>1823</v>
      </c>
      <c r="D121" t="s">
        <v>1824</v>
      </c>
      <c r="E121" t="s">
        <v>1947</v>
      </c>
      <c r="F121" s="1" t="s">
        <v>1825</v>
      </c>
      <c r="G121" t="s">
        <v>1826</v>
      </c>
      <c r="I121" t="s">
        <v>1827</v>
      </c>
      <c r="J121" t="s">
        <v>1125</v>
      </c>
      <c r="K121" s="1" t="s">
        <v>1405</v>
      </c>
    </row>
    <row r="122" spans="1:11" ht="12.75">
      <c r="A122">
        <v>122</v>
      </c>
      <c r="B122" t="s">
        <v>1120</v>
      </c>
      <c r="C122" t="s">
        <v>729</v>
      </c>
      <c r="D122" t="s">
        <v>730</v>
      </c>
      <c r="E122" t="s">
        <v>509</v>
      </c>
      <c r="F122" s="1" t="s">
        <v>510</v>
      </c>
      <c r="G122" t="s">
        <v>1332</v>
      </c>
      <c r="I122" t="s">
        <v>509</v>
      </c>
      <c r="J122" t="s">
        <v>1125</v>
      </c>
      <c r="K122" s="1" t="s">
        <v>511</v>
      </c>
    </row>
    <row r="123" spans="1:11" ht="12.75">
      <c r="A123">
        <v>123</v>
      </c>
      <c r="B123" t="s">
        <v>1120</v>
      </c>
      <c r="C123" t="s">
        <v>1158</v>
      </c>
      <c r="D123" t="s">
        <v>721</v>
      </c>
      <c r="E123" t="s">
        <v>1948</v>
      </c>
      <c r="F123" s="1" t="s">
        <v>1038</v>
      </c>
      <c r="G123" t="s">
        <v>1039</v>
      </c>
      <c r="I123" t="s">
        <v>2132</v>
      </c>
      <c r="J123" t="s">
        <v>1125</v>
      </c>
      <c r="K123" s="1" t="s">
        <v>2133</v>
      </c>
    </row>
    <row r="124" spans="1:11" ht="12.75">
      <c r="A124">
        <v>124</v>
      </c>
      <c r="B124" t="s">
        <v>1120</v>
      </c>
      <c r="C124" t="s">
        <v>1949</v>
      </c>
      <c r="D124" t="s">
        <v>1950</v>
      </c>
      <c r="E124" t="s">
        <v>512</v>
      </c>
      <c r="F124" s="1" t="s">
        <v>513</v>
      </c>
      <c r="G124" t="s">
        <v>1951</v>
      </c>
      <c r="I124" t="s">
        <v>514</v>
      </c>
      <c r="J124" t="s">
        <v>1125</v>
      </c>
      <c r="K124" s="1" t="s">
        <v>515</v>
      </c>
    </row>
    <row r="125" spans="1:11" ht="12.75">
      <c r="A125">
        <v>125</v>
      </c>
      <c r="B125" t="s">
        <v>1120</v>
      </c>
      <c r="C125" t="s">
        <v>1949</v>
      </c>
      <c r="D125" t="s">
        <v>1950</v>
      </c>
      <c r="E125" t="s">
        <v>692</v>
      </c>
      <c r="F125" s="1" t="s">
        <v>693</v>
      </c>
      <c r="G125" t="s">
        <v>1951</v>
      </c>
      <c r="I125" t="s">
        <v>514</v>
      </c>
      <c r="J125" t="s">
        <v>1125</v>
      </c>
      <c r="K125" s="1" t="s">
        <v>515</v>
      </c>
    </row>
    <row r="126" spans="1:11" ht="12.75">
      <c r="A126">
        <v>126</v>
      </c>
      <c r="B126" t="s">
        <v>1120</v>
      </c>
      <c r="C126" t="s">
        <v>406</v>
      </c>
      <c r="D126" t="s">
        <v>407</v>
      </c>
      <c r="E126" t="s">
        <v>694</v>
      </c>
      <c r="F126" s="1" t="s">
        <v>695</v>
      </c>
      <c r="G126" t="s">
        <v>410</v>
      </c>
      <c r="I126" t="s">
        <v>411</v>
      </c>
      <c r="J126" t="s">
        <v>1125</v>
      </c>
      <c r="K126" s="1" t="s">
        <v>427</v>
      </c>
    </row>
    <row r="127" spans="1:11" ht="12.75">
      <c r="A127">
        <v>127</v>
      </c>
      <c r="B127" t="s">
        <v>1120</v>
      </c>
      <c r="C127" t="s">
        <v>1500</v>
      </c>
      <c r="D127" t="s">
        <v>1501</v>
      </c>
      <c r="E127" t="s">
        <v>518</v>
      </c>
      <c r="F127" s="1" t="s">
        <v>519</v>
      </c>
      <c r="G127" t="s">
        <v>1952</v>
      </c>
      <c r="I127" t="s">
        <v>518</v>
      </c>
      <c r="J127" t="s">
        <v>1125</v>
      </c>
      <c r="K127" s="1" t="s">
        <v>520</v>
      </c>
    </row>
    <row r="128" spans="1:11" ht="12.75">
      <c r="A128">
        <v>128</v>
      </c>
      <c r="B128" t="s">
        <v>1120</v>
      </c>
      <c r="C128" t="s">
        <v>508</v>
      </c>
      <c r="D128" t="s">
        <v>696</v>
      </c>
      <c r="E128" t="s">
        <v>697</v>
      </c>
      <c r="F128" s="1" t="s">
        <v>698</v>
      </c>
      <c r="G128" t="s">
        <v>699</v>
      </c>
      <c r="I128" t="s">
        <v>700</v>
      </c>
      <c r="J128" t="s">
        <v>1125</v>
      </c>
      <c r="K128" s="1" t="s">
        <v>701</v>
      </c>
    </row>
    <row r="129" spans="1:11" ht="12.75">
      <c r="A129">
        <v>129</v>
      </c>
      <c r="B129" t="s">
        <v>1120</v>
      </c>
      <c r="C129" t="s">
        <v>1500</v>
      </c>
      <c r="D129" t="s">
        <v>2208</v>
      </c>
      <c r="E129" t="s">
        <v>521</v>
      </c>
      <c r="F129" s="1" t="s">
        <v>522</v>
      </c>
      <c r="G129" t="s">
        <v>523</v>
      </c>
      <c r="I129" t="s">
        <v>521</v>
      </c>
      <c r="J129" t="s">
        <v>1125</v>
      </c>
      <c r="K129" s="1" t="s">
        <v>1953</v>
      </c>
    </row>
    <row r="130" spans="1:11" ht="12.75">
      <c r="A130">
        <v>130</v>
      </c>
      <c r="B130" t="s">
        <v>1120</v>
      </c>
      <c r="C130" t="s">
        <v>1954</v>
      </c>
      <c r="D130" t="s">
        <v>1955</v>
      </c>
      <c r="E130" t="s">
        <v>2119</v>
      </c>
      <c r="F130" s="1" t="s">
        <v>2120</v>
      </c>
      <c r="G130" t="s">
        <v>2131</v>
      </c>
      <c r="I130" t="s">
        <v>2132</v>
      </c>
      <c r="J130" t="s">
        <v>1125</v>
      </c>
      <c r="K130" s="1" t="s">
        <v>2133</v>
      </c>
    </row>
    <row r="131" spans="1:11" ht="12.75">
      <c r="A131">
        <v>131</v>
      </c>
      <c r="B131" t="s">
        <v>541</v>
      </c>
      <c r="C131" t="s">
        <v>1020</v>
      </c>
      <c r="D131" t="s">
        <v>731</v>
      </c>
      <c r="E131" t="s">
        <v>1956</v>
      </c>
      <c r="F131" s="1" t="s">
        <v>732</v>
      </c>
      <c r="G131" t="s">
        <v>1957</v>
      </c>
      <c r="I131" t="s">
        <v>1541</v>
      </c>
      <c r="J131" t="s">
        <v>1125</v>
      </c>
      <c r="K131" s="1" t="s">
        <v>1958</v>
      </c>
    </row>
    <row r="132" spans="1:11" ht="12.75">
      <c r="A132">
        <v>132</v>
      </c>
      <c r="B132" t="s">
        <v>1120</v>
      </c>
      <c r="C132" t="s">
        <v>504</v>
      </c>
      <c r="D132" t="s">
        <v>524</v>
      </c>
      <c r="E132" t="s">
        <v>525</v>
      </c>
      <c r="F132" s="1" t="s">
        <v>526</v>
      </c>
      <c r="G132" t="s">
        <v>1959</v>
      </c>
      <c r="I132" t="s">
        <v>525</v>
      </c>
      <c r="J132" t="s">
        <v>1125</v>
      </c>
      <c r="K132" s="1" t="s">
        <v>527</v>
      </c>
    </row>
    <row r="133" spans="1:11" ht="12.75">
      <c r="A133">
        <v>133</v>
      </c>
      <c r="B133" t="s">
        <v>541</v>
      </c>
      <c r="C133" t="s">
        <v>1209</v>
      </c>
      <c r="D133" t="s">
        <v>1210</v>
      </c>
      <c r="E133" t="s">
        <v>1211</v>
      </c>
      <c r="F133" s="1" t="s">
        <v>1212</v>
      </c>
      <c r="G133" t="s">
        <v>1213</v>
      </c>
      <c r="I133" t="s">
        <v>525</v>
      </c>
      <c r="J133" t="s">
        <v>1125</v>
      </c>
      <c r="K133" s="1" t="s">
        <v>527</v>
      </c>
    </row>
    <row r="134" spans="1:11" ht="12.75">
      <c r="A134">
        <v>134</v>
      </c>
      <c r="B134" t="s">
        <v>1120</v>
      </c>
      <c r="C134" t="s">
        <v>416</v>
      </c>
      <c r="D134" t="s">
        <v>528</v>
      </c>
      <c r="E134" t="s">
        <v>529</v>
      </c>
      <c r="F134" s="1" t="s">
        <v>530</v>
      </c>
      <c r="G134" t="s">
        <v>531</v>
      </c>
      <c r="I134" t="s">
        <v>532</v>
      </c>
      <c r="J134" t="s">
        <v>1125</v>
      </c>
      <c r="K134" s="1" t="s">
        <v>534</v>
      </c>
    </row>
    <row r="135" spans="1:11" ht="12.75">
      <c r="A135">
        <v>135</v>
      </c>
      <c r="B135" t="s">
        <v>1120</v>
      </c>
      <c r="C135" t="s">
        <v>343</v>
      </c>
      <c r="D135" t="s">
        <v>535</v>
      </c>
      <c r="E135" t="s">
        <v>536</v>
      </c>
      <c r="F135" s="1" t="s">
        <v>537</v>
      </c>
      <c r="G135" t="s">
        <v>1960</v>
      </c>
      <c r="I135" t="s">
        <v>536</v>
      </c>
      <c r="J135" t="s">
        <v>1125</v>
      </c>
      <c r="K135" s="1" t="s">
        <v>1961</v>
      </c>
    </row>
    <row r="136" spans="1:11" ht="12.75">
      <c r="A136">
        <v>136</v>
      </c>
      <c r="B136" t="s">
        <v>1120</v>
      </c>
      <c r="C136" t="s">
        <v>368</v>
      </c>
      <c r="D136" t="s">
        <v>538</v>
      </c>
      <c r="E136" t="s">
        <v>539</v>
      </c>
      <c r="F136" s="1" t="s">
        <v>1258</v>
      </c>
      <c r="G136" t="s">
        <v>1259</v>
      </c>
      <c r="I136" t="s">
        <v>539</v>
      </c>
      <c r="J136" t="s">
        <v>1125</v>
      </c>
      <c r="K136" s="1" t="s">
        <v>1962</v>
      </c>
    </row>
    <row r="137" spans="1:11" ht="12.75">
      <c r="A137">
        <v>137</v>
      </c>
      <c r="B137" t="s">
        <v>1120</v>
      </c>
      <c r="C137" t="s">
        <v>1121</v>
      </c>
      <c r="D137" t="s">
        <v>389</v>
      </c>
      <c r="E137" t="s">
        <v>1260</v>
      </c>
      <c r="F137" s="1" t="s">
        <v>1261</v>
      </c>
      <c r="G137" t="s">
        <v>1262</v>
      </c>
      <c r="I137" t="s">
        <v>1263</v>
      </c>
      <c r="J137" t="s">
        <v>1125</v>
      </c>
      <c r="K137" s="1" t="s">
        <v>1264</v>
      </c>
    </row>
    <row r="138" spans="1:11" ht="12.75">
      <c r="A138">
        <v>138</v>
      </c>
      <c r="B138" t="s">
        <v>1120</v>
      </c>
      <c r="C138" t="s">
        <v>1040</v>
      </c>
      <c r="D138" t="s">
        <v>1041</v>
      </c>
      <c r="E138" t="s">
        <v>1963</v>
      </c>
      <c r="F138" s="1" t="s">
        <v>1042</v>
      </c>
      <c r="G138" t="s">
        <v>1964</v>
      </c>
      <c r="I138" t="s">
        <v>485</v>
      </c>
      <c r="J138" t="s">
        <v>1125</v>
      </c>
      <c r="K138" s="1" t="s">
        <v>1043</v>
      </c>
    </row>
    <row r="139" spans="1:11" ht="12.75">
      <c r="A139">
        <v>139</v>
      </c>
      <c r="B139" t="s">
        <v>1120</v>
      </c>
      <c r="C139" t="s">
        <v>733</v>
      </c>
      <c r="D139" t="s">
        <v>734</v>
      </c>
      <c r="E139" t="s">
        <v>1965</v>
      </c>
      <c r="F139" s="1" t="s">
        <v>1044</v>
      </c>
      <c r="G139" t="s">
        <v>1966</v>
      </c>
      <c r="I139" t="s">
        <v>1150</v>
      </c>
      <c r="J139" t="s">
        <v>1125</v>
      </c>
      <c r="K139" s="1" t="s">
        <v>1153</v>
      </c>
    </row>
    <row r="140" spans="1:11" ht="12.75">
      <c r="A140">
        <v>140</v>
      </c>
      <c r="B140" t="s">
        <v>1120</v>
      </c>
      <c r="C140" t="s">
        <v>1220</v>
      </c>
      <c r="D140" t="s">
        <v>1048</v>
      </c>
      <c r="E140" t="s">
        <v>1967</v>
      </c>
      <c r="F140" s="1" t="s">
        <v>1049</v>
      </c>
      <c r="G140" t="s">
        <v>2210</v>
      </c>
      <c r="I140" t="s">
        <v>269</v>
      </c>
      <c r="J140" t="s">
        <v>1125</v>
      </c>
      <c r="K140" s="1" t="s">
        <v>271</v>
      </c>
    </row>
    <row r="141" spans="1:11" ht="12.75">
      <c r="A141">
        <v>141</v>
      </c>
      <c r="B141" t="s">
        <v>1120</v>
      </c>
      <c r="C141" t="s">
        <v>331</v>
      </c>
      <c r="D141" t="s">
        <v>2209</v>
      </c>
      <c r="E141" t="s">
        <v>1968</v>
      </c>
      <c r="F141" s="1" t="s">
        <v>1045</v>
      </c>
      <c r="G141" t="s">
        <v>1046</v>
      </c>
      <c r="I141" t="s">
        <v>1541</v>
      </c>
      <c r="J141" t="s">
        <v>1125</v>
      </c>
      <c r="K141" s="1" t="s">
        <v>1047</v>
      </c>
    </row>
    <row r="142" spans="1:11" ht="12.75">
      <c r="A142">
        <v>142</v>
      </c>
      <c r="B142" t="s">
        <v>1120</v>
      </c>
      <c r="C142" t="s">
        <v>285</v>
      </c>
      <c r="D142" t="s">
        <v>1969</v>
      </c>
      <c r="E142" t="s">
        <v>1265</v>
      </c>
      <c r="F142" s="1" t="s">
        <v>1266</v>
      </c>
      <c r="G142" t="s">
        <v>1267</v>
      </c>
      <c r="I142" t="s">
        <v>1265</v>
      </c>
      <c r="J142" t="s">
        <v>1125</v>
      </c>
      <c r="K142" s="1" t="s">
        <v>1268</v>
      </c>
    </row>
    <row r="143" spans="1:11" ht="12.75">
      <c r="A143">
        <v>143</v>
      </c>
      <c r="B143" t="s">
        <v>1120</v>
      </c>
      <c r="C143" t="s">
        <v>1528</v>
      </c>
      <c r="D143" t="s">
        <v>160</v>
      </c>
      <c r="E143" t="s">
        <v>702</v>
      </c>
      <c r="F143" s="1" t="s">
        <v>703</v>
      </c>
      <c r="G143" t="s">
        <v>2115</v>
      </c>
      <c r="I143" t="s">
        <v>2116</v>
      </c>
      <c r="J143" t="s">
        <v>1125</v>
      </c>
      <c r="K143" s="1" t="s">
        <v>1970</v>
      </c>
    </row>
    <row r="144" spans="1:11" ht="12.75">
      <c r="A144">
        <v>144</v>
      </c>
      <c r="B144" t="s">
        <v>1120</v>
      </c>
      <c r="C144" t="s">
        <v>1269</v>
      </c>
      <c r="D144" t="s">
        <v>1270</v>
      </c>
      <c r="E144" t="s">
        <v>1271</v>
      </c>
      <c r="F144" s="1" t="s">
        <v>1272</v>
      </c>
      <c r="G144" t="s">
        <v>1273</v>
      </c>
      <c r="I144" t="s">
        <v>1271</v>
      </c>
      <c r="J144" t="s">
        <v>1125</v>
      </c>
      <c r="K144" s="1" t="s">
        <v>1274</v>
      </c>
    </row>
    <row r="145" spans="1:11" ht="12.75">
      <c r="A145">
        <v>145</v>
      </c>
      <c r="B145" t="s">
        <v>1120</v>
      </c>
      <c r="C145" t="s">
        <v>1121</v>
      </c>
      <c r="D145" t="s">
        <v>1971</v>
      </c>
      <c r="E145" t="s">
        <v>1276</v>
      </c>
      <c r="F145" s="1" t="s">
        <v>1277</v>
      </c>
      <c r="G145" t="s">
        <v>1278</v>
      </c>
      <c r="I145" t="s">
        <v>379</v>
      </c>
      <c r="J145" t="s">
        <v>1125</v>
      </c>
      <c r="K145" s="1" t="s">
        <v>1279</v>
      </c>
    </row>
    <row r="146" spans="1:11" ht="25.5">
      <c r="A146">
        <v>146</v>
      </c>
      <c r="B146" s="102" t="s">
        <v>541</v>
      </c>
      <c r="C146" s="102" t="s">
        <v>993</v>
      </c>
      <c r="D146" s="102" t="s">
        <v>2244</v>
      </c>
      <c r="E146" s="102" t="s">
        <v>994</v>
      </c>
      <c r="F146" s="1" t="s">
        <v>2243</v>
      </c>
      <c r="G146" s="102" t="s">
        <v>995</v>
      </c>
      <c r="H146" s="102" t="s">
        <v>996</v>
      </c>
      <c r="I146" s="102" t="s">
        <v>1644</v>
      </c>
      <c r="J146" s="102" t="s">
        <v>1125</v>
      </c>
      <c r="K146">
        <v>1089</v>
      </c>
    </row>
    <row r="147" spans="1:11" ht="12.75">
      <c r="A147">
        <v>147</v>
      </c>
      <c r="B147" t="s">
        <v>1120</v>
      </c>
      <c r="C147" t="s">
        <v>2134</v>
      </c>
      <c r="D147" t="s">
        <v>257</v>
      </c>
      <c r="E147" t="s">
        <v>2135</v>
      </c>
      <c r="F147" s="1" t="s">
        <v>2136</v>
      </c>
      <c r="G147" t="s">
        <v>2137</v>
      </c>
      <c r="I147" t="s">
        <v>2138</v>
      </c>
      <c r="J147" t="s">
        <v>1125</v>
      </c>
      <c r="K147" s="1" t="s">
        <v>2139</v>
      </c>
    </row>
    <row r="148" spans="1:11" ht="12.75">
      <c r="A148">
        <v>148</v>
      </c>
      <c r="B148" t="s">
        <v>1120</v>
      </c>
      <c r="C148" t="s">
        <v>2294</v>
      </c>
      <c r="D148" t="s">
        <v>2140</v>
      </c>
      <c r="E148" t="s">
        <v>2141</v>
      </c>
      <c r="F148" s="1" t="s">
        <v>2142</v>
      </c>
      <c r="G148" t="s">
        <v>2143</v>
      </c>
      <c r="I148" t="s">
        <v>2144</v>
      </c>
      <c r="J148" t="s">
        <v>1125</v>
      </c>
      <c r="K148" s="1" t="s">
        <v>2145</v>
      </c>
    </row>
    <row r="149" spans="1:11" ht="12.75">
      <c r="A149">
        <v>149</v>
      </c>
      <c r="B149" t="s">
        <v>1120</v>
      </c>
      <c r="C149" t="s">
        <v>1365</v>
      </c>
      <c r="D149" t="s">
        <v>1366</v>
      </c>
      <c r="E149" t="s">
        <v>2146</v>
      </c>
      <c r="F149" s="1" t="s">
        <v>2147</v>
      </c>
      <c r="G149" t="s">
        <v>1901</v>
      </c>
      <c r="I149" t="s">
        <v>212</v>
      </c>
      <c r="J149" t="s">
        <v>1125</v>
      </c>
      <c r="K149" s="1" t="s">
        <v>455</v>
      </c>
    </row>
    <row r="150" spans="1:11" ht="12.75">
      <c r="A150">
        <v>150</v>
      </c>
      <c r="B150" t="s">
        <v>1120</v>
      </c>
      <c r="C150" t="s">
        <v>1126</v>
      </c>
      <c r="D150" t="s">
        <v>1280</v>
      </c>
      <c r="E150" t="s">
        <v>1281</v>
      </c>
      <c r="F150" s="1" t="s">
        <v>1282</v>
      </c>
      <c r="G150" t="s">
        <v>1972</v>
      </c>
      <c r="I150" t="s">
        <v>1973</v>
      </c>
      <c r="J150" t="s">
        <v>1125</v>
      </c>
      <c r="K150" s="1" t="s">
        <v>1974</v>
      </c>
    </row>
    <row r="151" spans="1:11" ht="12.75">
      <c r="A151">
        <v>151</v>
      </c>
      <c r="B151" t="s">
        <v>1120</v>
      </c>
      <c r="C151" t="s">
        <v>735</v>
      </c>
      <c r="D151" t="s">
        <v>407</v>
      </c>
      <c r="E151" t="s">
        <v>1286</v>
      </c>
      <c r="F151" s="1" t="s">
        <v>1287</v>
      </c>
      <c r="G151" t="s">
        <v>1975</v>
      </c>
      <c r="I151" t="s">
        <v>1286</v>
      </c>
      <c r="J151" t="s">
        <v>1125</v>
      </c>
      <c r="K151" s="1" t="s">
        <v>1288</v>
      </c>
    </row>
    <row r="152" spans="1:11" ht="12.75">
      <c r="A152">
        <v>152</v>
      </c>
      <c r="B152" t="s">
        <v>1120</v>
      </c>
      <c r="C152" t="s">
        <v>1241</v>
      </c>
      <c r="D152" t="s">
        <v>1015</v>
      </c>
      <c r="E152" t="s">
        <v>1289</v>
      </c>
      <c r="F152" s="1" t="s">
        <v>1290</v>
      </c>
      <c r="G152" t="s">
        <v>1291</v>
      </c>
      <c r="I152" t="s">
        <v>1289</v>
      </c>
      <c r="J152" t="s">
        <v>1125</v>
      </c>
      <c r="K152" s="1" t="s">
        <v>1292</v>
      </c>
    </row>
    <row r="153" spans="1:11" ht="12.75">
      <c r="A153">
        <v>153</v>
      </c>
      <c r="B153" t="s">
        <v>1120</v>
      </c>
      <c r="C153" t="s">
        <v>736</v>
      </c>
      <c r="D153" t="s">
        <v>737</v>
      </c>
      <c r="E153" t="s">
        <v>1293</v>
      </c>
      <c r="F153" s="1" t="s">
        <v>1294</v>
      </c>
      <c r="G153" t="s">
        <v>1295</v>
      </c>
      <c r="I153" t="s">
        <v>1293</v>
      </c>
      <c r="J153" t="s">
        <v>1125</v>
      </c>
      <c r="K153" s="1" t="s">
        <v>616</v>
      </c>
    </row>
    <row r="154" spans="1:11" ht="12.75">
      <c r="A154">
        <v>154</v>
      </c>
      <c r="B154" t="s">
        <v>1120</v>
      </c>
      <c r="C154" t="s">
        <v>1333</v>
      </c>
      <c r="D154" t="s">
        <v>1334</v>
      </c>
      <c r="E154" t="s">
        <v>1297</v>
      </c>
      <c r="F154" s="1" t="s">
        <v>1298</v>
      </c>
      <c r="G154" t="s">
        <v>1299</v>
      </c>
      <c r="I154" t="s">
        <v>1297</v>
      </c>
      <c r="J154" t="s">
        <v>1125</v>
      </c>
      <c r="K154" s="1" t="s">
        <v>1300</v>
      </c>
    </row>
    <row r="155" spans="1:11" ht="12.75">
      <c r="A155">
        <v>155</v>
      </c>
      <c r="B155" t="s">
        <v>1120</v>
      </c>
      <c r="C155" t="s">
        <v>738</v>
      </c>
      <c r="D155" t="s">
        <v>739</v>
      </c>
      <c r="E155" t="s">
        <v>1302</v>
      </c>
      <c r="F155" s="1" t="s">
        <v>1303</v>
      </c>
      <c r="G155" t="s">
        <v>1304</v>
      </c>
      <c r="I155" t="s">
        <v>1302</v>
      </c>
      <c r="J155" t="s">
        <v>1125</v>
      </c>
      <c r="K155" s="1" t="s">
        <v>1801</v>
      </c>
    </row>
    <row r="156" spans="1:11" ht="12.75">
      <c r="A156">
        <v>156</v>
      </c>
      <c r="B156" t="s">
        <v>1120</v>
      </c>
      <c r="C156" t="s">
        <v>331</v>
      </c>
      <c r="D156" t="s">
        <v>1363</v>
      </c>
      <c r="E156" t="s">
        <v>2148</v>
      </c>
      <c r="F156" s="1" t="s">
        <v>2149</v>
      </c>
      <c r="G156" t="s">
        <v>1976</v>
      </c>
      <c r="I156" t="s">
        <v>163</v>
      </c>
      <c r="J156" t="s">
        <v>1125</v>
      </c>
      <c r="K156" s="1" t="s">
        <v>164</v>
      </c>
    </row>
    <row r="157" spans="1:11" ht="12.75">
      <c r="A157">
        <v>157</v>
      </c>
      <c r="B157" t="s">
        <v>541</v>
      </c>
      <c r="C157" t="s">
        <v>1977</v>
      </c>
      <c r="D157" t="s">
        <v>1978</v>
      </c>
      <c r="E157" t="s">
        <v>1979</v>
      </c>
      <c r="F157" s="1" t="s">
        <v>1792</v>
      </c>
      <c r="G157" t="s">
        <v>1793</v>
      </c>
      <c r="H157" t="s">
        <v>1980</v>
      </c>
      <c r="I157" t="s">
        <v>1242</v>
      </c>
      <c r="J157" t="s">
        <v>1125</v>
      </c>
      <c r="K157" s="1" t="s">
        <v>1794</v>
      </c>
    </row>
    <row r="158" spans="1:11" ht="12.75">
      <c r="A158">
        <v>158</v>
      </c>
      <c r="B158" t="s">
        <v>541</v>
      </c>
      <c r="C158" t="s">
        <v>1981</v>
      </c>
      <c r="D158" t="s">
        <v>1982</v>
      </c>
      <c r="E158" t="s">
        <v>1983</v>
      </c>
      <c r="F158" s="1" t="s">
        <v>1799</v>
      </c>
      <c r="G158" t="s">
        <v>1800</v>
      </c>
      <c r="I158" t="s">
        <v>1302</v>
      </c>
      <c r="J158" t="s">
        <v>1125</v>
      </c>
      <c r="K158" s="1" t="s">
        <v>1399</v>
      </c>
    </row>
    <row r="159" spans="1:11" ht="12.75">
      <c r="A159">
        <v>159</v>
      </c>
      <c r="B159" t="s">
        <v>541</v>
      </c>
      <c r="C159" t="s">
        <v>1783</v>
      </c>
      <c r="D159" t="s">
        <v>1784</v>
      </c>
      <c r="E159" t="s">
        <v>1984</v>
      </c>
      <c r="F159" s="1" t="s">
        <v>1785</v>
      </c>
      <c r="G159" t="s">
        <v>1786</v>
      </c>
      <c r="H159" t="s">
        <v>1787</v>
      </c>
      <c r="I159" t="s">
        <v>1788</v>
      </c>
      <c r="J159" t="s">
        <v>1125</v>
      </c>
      <c r="K159" s="1" t="s">
        <v>1985</v>
      </c>
    </row>
    <row r="160" spans="1:11" ht="12.75">
      <c r="A160">
        <v>160</v>
      </c>
      <c r="B160" t="s">
        <v>1120</v>
      </c>
      <c r="C160" t="s">
        <v>1305</v>
      </c>
      <c r="D160" t="s">
        <v>1306</v>
      </c>
      <c r="E160" t="s">
        <v>1307</v>
      </c>
      <c r="F160" s="1" t="s">
        <v>1308</v>
      </c>
      <c r="G160" t="s">
        <v>1309</v>
      </c>
      <c r="I160" t="s">
        <v>1307</v>
      </c>
      <c r="J160" t="s">
        <v>1125</v>
      </c>
      <c r="K160" s="1" t="s">
        <v>1453</v>
      </c>
    </row>
    <row r="161" spans="1:11" ht="12.75">
      <c r="A161">
        <v>161</v>
      </c>
      <c r="B161" t="s">
        <v>1120</v>
      </c>
      <c r="C161" t="s">
        <v>285</v>
      </c>
      <c r="D161" t="s">
        <v>107</v>
      </c>
      <c r="E161" t="s">
        <v>1310</v>
      </c>
      <c r="F161" s="1" t="s">
        <v>1311</v>
      </c>
      <c r="G161" t="s">
        <v>1312</v>
      </c>
      <c r="I161" t="s">
        <v>1310</v>
      </c>
      <c r="J161" t="s">
        <v>1125</v>
      </c>
      <c r="K161" s="1" t="s">
        <v>1986</v>
      </c>
    </row>
    <row r="162" spans="1:11" ht="12.75">
      <c r="A162">
        <v>162</v>
      </c>
      <c r="B162" t="s">
        <v>1120</v>
      </c>
      <c r="C162" t="s">
        <v>1296</v>
      </c>
      <c r="D162" t="s">
        <v>715</v>
      </c>
      <c r="E162" t="s">
        <v>1205</v>
      </c>
      <c r="F162" s="1" t="s">
        <v>1313</v>
      </c>
      <c r="G162" t="s">
        <v>607</v>
      </c>
      <c r="I162" t="s">
        <v>342</v>
      </c>
      <c r="J162" t="s">
        <v>1125</v>
      </c>
      <c r="K162" s="1" t="s">
        <v>601</v>
      </c>
    </row>
    <row r="163" spans="1:11" ht="12.75">
      <c r="A163">
        <v>163</v>
      </c>
      <c r="B163" t="s">
        <v>1120</v>
      </c>
      <c r="C163" t="s">
        <v>1335</v>
      </c>
      <c r="D163" t="s">
        <v>185</v>
      </c>
      <c r="E163" t="s">
        <v>1315</v>
      </c>
      <c r="F163" s="1" t="s">
        <v>1316</v>
      </c>
      <c r="G163" t="s">
        <v>2212</v>
      </c>
      <c r="I163" t="s">
        <v>1315</v>
      </c>
      <c r="J163" t="s">
        <v>1125</v>
      </c>
      <c r="K163" s="1" t="s">
        <v>2213</v>
      </c>
    </row>
    <row r="164" spans="1:11" ht="12.75">
      <c r="A164">
        <v>164</v>
      </c>
      <c r="B164" t="s">
        <v>1120</v>
      </c>
      <c r="C164" t="s">
        <v>2214</v>
      </c>
      <c r="D164" t="s">
        <v>2215</v>
      </c>
      <c r="E164" t="s">
        <v>2216</v>
      </c>
      <c r="F164" s="1" t="s">
        <v>2217</v>
      </c>
      <c r="G164" t="s">
        <v>2218</v>
      </c>
      <c r="I164" t="s">
        <v>2216</v>
      </c>
      <c r="J164" t="s">
        <v>1125</v>
      </c>
      <c r="K164" s="1" t="s">
        <v>2219</v>
      </c>
    </row>
    <row r="165" spans="1:11" ht="12.75">
      <c r="A165">
        <v>165</v>
      </c>
      <c r="B165" t="s">
        <v>541</v>
      </c>
      <c r="C165" t="s">
        <v>1397</v>
      </c>
      <c r="D165" t="s">
        <v>1398</v>
      </c>
      <c r="E165" t="s">
        <v>1987</v>
      </c>
      <c r="F165" s="1" t="s">
        <v>1795</v>
      </c>
      <c r="G165" t="s">
        <v>1988</v>
      </c>
      <c r="I165" t="s">
        <v>2216</v>
      </c>
      <c r="J165" t="s">
        <v>1125</v>
      </c>
      <c r="K165" s="1" t="s">
        <v>2219</v>
      </c>
    </row>
    <row r="166" spans="1:11" ht="12.75">
      <c r="A166">
        <v>166</v>
      </c>
      <c r="B166" t="s">
        <v>1120</v>
      </c>
      <c r="C166" t="s">
        <v>368</v>
      </c>
      <c r="D166" t="s">
        <v>1336</v>
      </c>
      <c r="E166" t="s">
        <v>2220</v>
      </c>
      <c r="F166" s="1" t="s">
        <v>2221</v>
      </c>
      <c r="G166" t="s">
        <v>2222</v>
      </c>
      <c r="I166" t="s">
        <v>2220</v>
      </c>
      <c r="J166" t="s">
        <v>1125</v>
      </c>
      <c r="K166" s="1" t="s">
        <v>2223</v>
      </c>
    </row>
    <row r="167" spans="1:11" ht="12.75">
      <c r="A167">
        <v>167</v>
      </c>
      <c r="B167" t="s">
        <v>1120</v>
      </c>
      <c r="C167" t="s">
        <v>1121</v>
      </c>
      <c r="D167" t="s">
        <v>2224</v>
      </c>
      <c r="E167" t="s">
        <v>2225</v>
      </c>
      <c r="F167" s="1" t="s">
        <v>2226</v>
      </c>
      <c r="G167" t="s">
        <v>740</v>
      </c>
      <c r="I167" t="s">
        <v>2225</v>
      </c>
      <c r="J167" t="s">
        <v>1125</v>
      </c>
      <c r="K167" s="1" t="s">
        <v>2227</v>
      </c>
    </row>
    <row r="168" spans="1:11" ht="12.75">
      <c r="A168">
        <v>168</v>
      </c>
      <c r="B168" t="s">
        <v>1120</v>
      </c>
      <c r="C168" t="s">
        <v>1140</v>
      </c>
      <c r="D168" t="s">
        <v>1989</v>
      </c>
      <c r="E168" t="s">
        <v>2228</v>
      </c>
      <c r="F168" s="1" t="s">
        <v>2229</v>
      </c>
      <c r="G168" t="s">
        <v>2230</v>
      </c>
      <c r="I168" t="s">
        <v>2228</v>
      </c>
      <c r="J168" t="s">
        <v>1125</v>
      </c>
      <c r="K168" s="1" t="s">
        <v>2231</v>
      </c>
    </row>
    <row r="169" spans="1:11" ht="12.75">
      <c r="A169">
        <v>169</v>
      </c>
      <c r="B169" t="s">
        <v>1120</v>
      </c>
      <c r="C169" t="s">
        <v>1154</v>
      </c>
      <c r="D169" t="s">
        <v>1990</v>
      </c>
      <c r="E169" t="s">
        <v>2234</v>
      </c>
      <c r="F169" s="1" t="s">
        <v>2235</v>
      </c>
      <c r="G169" t="s">
        <v>1991</v>
      </c>
      <c r="I169" t="s">
        <v>2234</v>
      </c>
      <c r="J169" t="s">
        <v>1125</v>
      </c>
      <c r="K169" s="1" t="s">
        <v>2236</v>
      </c>
    </row>
    <row r="170" spans="1:11" ht="12.75">
      <c r="A170">
        <v>170</v>
      </c>
      <c r="B170" t="s">
        <v>541</v>
      </c>
      <c r="C170" t="s">
        <v>1992</v>
      </c>
      <c r="D170" t="s">
        <v>1993</v>
      </c>
      <c r="E170" t="s">
        <v>1994</v>
      </c>
      <c r="F170" s="1" t="s">
        <v>1752</v>
      </c>
      <c r="G170" t="s">
        <v>1995</v>
      </c>
      <c r="I170" t="s">
        <v>269</v>
      </c>
      <c r="J170" t="s">
        <v>1125</v>
      </c>
      <c r="K170" s="1" t="s">
        <v>271</v>
      </c>
    </row>
    <row r="171" spans="1:11" ht="12.75">
      <c r="A171">
        <v>171</v>
      </c>
      <c r="B171" t="s">
        <v>1120</v>
      </c>
      <c r="C171" t="s">
        <v>727</v>
      </c>
      <c r="D171" t="s">
        <v>741</v>
      </c>
      <c r="E171" t="s">
        <v>1693</v>
      </c>
      <c r="F171" s="1" t="s">
        <v>1694</v>
      </c>
      <c r="G171" t="s">
        <v>1582</v>
      </c>
      <c r="I171" t="s">
        <v>2323</v>
      </c>
      <c r="J171" t="s">
        <v>1125</v>
      </c>
      <c r="K171" s="1" t="s">
        <v>2325</v>
      </c>
    </row>
    <row r="172" spans="1:11" ht="12.75">
      <c r="A172">
        <v>172</v>
      </c>
      <c r="B172" t="s">
        <v>1120</v>
      </c>
      <c r="C172" t="s">
        <v>1158</v>
      </c>
      <c r="D172" t="s">
        <v>2237</v>
      </c>
      <c r="E172" t="s">
        <v>2238</v>
      </c>
      <c r="F172" s="1" t="s">
        <v>2239</v>
      </c>
      <c r="G172" t="s">
        <v>2240</v>
      </c>
      <c r="I172" t="s">
        <v>2238</v>
      </c>
      <c r="J172" t="s">
        <v>1125</v>
      </c>
      <c r="K172" s="1" t="s">
        <v>2241</v>
      </c>
    </row>
    <row r="173" spans="1:11" ht="12.75">
      <c r="A173">
        <v>173</v>
      </c>
      <c r="B173" t="s">
        <v>541</v>
      </c>
      <c r="C173" t="s">
        <v>1743</v>
      </c>
      <c r="D173" t="s">
        <v>1744</v>
      </c>
      <c r="E173" t="s">
        <v>1996</v>
      </c>
      <c r="F173" s="1" t="s">
        <v>1745</v>
      </c>
      <c r="G173" t="s">
        <v>1387</v>
      </c>
      <c r="I173" t="s">
        <v>2315</v>
      </c>
      <c r="J173" t="s">
        <v>1125</v>
      </c>
      <c r="K173" s="1" t="s">
        <v>1388</v>
      </c>
    </row>
    <row r="174" spans="1:11" ht="12.75">
      <c r="A174">
        <v>174</v>
      </c>
      <c r="B174" t="s">
        <v>1120</v>
      </c>
      <c r="C174" t="s">
        <v>1158</v>
      </c>
      <c r="D174" t="s">
        <v>2150</v>
      </c>
      <c r="E174" t="s">
        <v>2151</v>
      </c>
      <c r="F174" s="1" t="s">
        <v>2152</v>
      </c>
      <c r="G174" t="s">
        <v>2199</v>
      </c>
      <c r="I174" t="s">
        <v>1554</v>
      </c>
      <c r="J174" t="s">
        <v>1125</v>
      </c>
      <c r="K174" s="1" t="s">
        <v>2200</v>
      </c>
    </row>
    <row r="175" spans="1:11" ht="12.75">
      <c r="A175">
        <v>175</v>
      </c>
      <c r="B175" t="s">
        <v>1120</v>
      </c>
      <c r="C175" t="s">
        <v>1121</v>
      </c>
      <c r="D175" t="s">
        <v>1971</v>
      </c>
      <c r="E175" t="s">
        <v>379</v>
      </c>
      <c r="F175" s="1" t="s">
        <v>2261</v>
      </c>
      <c r="G175" t="s">
        <v>1278</v>
      </c>
      <c r="I175" t="s">
        <v>379</v>
      </c>
      <c r="J175" t="s">
        <v>1125</v>
      </c>
      <c r="K175" s="1" t="s">
        <v>1279</v>
      </c>
    </row>
    <row r="176" spans="1:11" ht="12.75">
      <c r="A176">
        <v>176</v>
      </c>
      <c r="B176" t="s">
        <v>1120</v>
      </c>
      <c r="C176" t="s">
        <v>1949</v>
      </c>
      <c r="D176" t="s">
        <v>1950</v>
      </c>
      <c r="E176" t="s">
        <v>514</v>
      </c>
      <c r="F176" s="1" t="s">
        <v>2262</v>
      </c>
      <c r="G176" t="s">
        <v>1951</v>
      </c>
      <c r="I176" t="s">
        <v>514</v>
      </c>
      <c r="J176" t="s">
        <v>1125</v>
      </c>
      <c r="K176" s="1" t="s">
        <v>515</v>
      </c>
    </row>
    <row r="177" spans="1:11" ht="12.75">
      <c r="A177">
        <v>177</v>
      </c>
      <c r="B177" t="s">
        <v>1120</v>
      </c>
      <c r="C177" t="s">
        <v>1997</v>
      </c>
      <c r="D177" t="s">
        <v>1998</v>
      </c>
      <c r="E177" t="s">
        <v>1284</v>
      </c>
      <c r="F177" s="1" t="s">
        <v>2263</v>
      </c>
      <c r="G177" t="s">
        <v>1283</v>
      </c>
      <c r="I177" t="s">
        <v>1284</v>
      </c>
      <c r="J177" t="s">
        <v>1125</v>
      </c>
      <c r="K177" s="1" t="s">
        <v>1285</v>
      </c>
    </row>
    <row r="178" spans="1:11" ht="12.75">
      <c r="A178">
        <v>178</v>
      </c>
      <c r="B178" t="s">
        <v>1120</v>
      </c>
      <c r="C178" t="s">
        <v>2264</v>
      </c>
      <c r="D178" t="s">
        <v>2265</v>
      </c>
      <c r="E178" t="s">
        <v>2266</v>
      </c>
      <c r="F178" s="1" t="s">
        <v>2267</v>
      </c>
      <c r="G178" t="s">
        <v>2268</v>
      </c>
      <c r="I178" t="s">
        <v>2266</v>
      </c>
      <c r="J178" t="s">
        <v>1125</v>
      </c>
      <c r="K178" s="1" t="s">
        <v>1767</v>
      </c>
    </row>
    <row r="179" spans="1:11" ht="12.75">
      <c r="A179">
        <v>179</v>
      </c>
      <c r="B179" t="s">
        <v>541</v>
      </c>
      <c r="C179" t="s">
        <v>2203</v>
      </c>
      <c r="D179" t="s">
        <v>1999</v>
      </c>
      <c r="E179" t="s">
        <v>2000</v>
      </c>
      <c r="F179" s="1" t="s">
        <v>1796</v>
      </c>
      <c r="G179" t="s">
        <v>1797</v>
      </c>
      <c r="I179" t="s">
        <v>2266</v>
      </c>
      <c r="J179" t="s">
        <v>1125</v>
      </c>
      <c r="K179" s="1" t="s">
        <v>1798</v>
      </c>
    </row>
    <row r="180" spans="1:11" ht="12.75">
      <c r="A180">
        <v>180</v>
      </c>
      <c r="B180" t="s">
        <v>1120</v>
      </c>
      <c r="C180" t="s">
        <v>1338</v>
      </c>
      <c r="D180" t="s">
        <v>1339</v>
      </c>
      <c r="E180" t="s">
        <v>2269</v>
      </c>
      <c r="F180" s="1" t="s">
        <v>2270</v>
      </c>
      <c r="G180" t="s">
        <v>2001</v>
      </c>
      <c r="H180" t="s">
        <v>2002</v>
      </c>
      <c r="I180" t="s">
        <v>2269</v>
      </c>
      <c r="J180" t="s">
        <v>1125</v>
      </c>
      <c r="K180" s="1" t="s">
        <v>2271</v>
      </c>
    </row>
    <row r="181" spans="1:11" ht="12.75">
      <c r="A181">
        <v>181</v>
      </c>
      <c r="B181" t="s">
        <v>1120</v>
      </c>
      <c r="C181" t="s">
        <v>2294</v>
      </c>
      <c r="D181" t="s">
        <v>1355</v>
      </c>
      <c r="E181" t="s">
        <v>2272</v>
      </c>
      <c r="F181" s="1" t="s">
        <v>2273</v>
      </c>
      <c r="G181" t="s">
        <v>2274</v>
      </c>
      <c r="I181" t="s">
        <v>2272</v>
      </c>
      <c r="J181" t="s">
        <v>1125</v>
      </c>
      <c r="K181" s="1" t="s">
        <v>2275</v>
      </c>
    </row>
    <row r="182" spans="1:11" ht="12.75">
      <c r="A182">
        <v>182</v>
      </c>
      <c r="B182" t="s">
        <v>1120</v>
      </c>
      <c r="C182" t="s">
        <v>2003</v>
      </c>
      <c r="D182" t="s">
        <v>1270</v>
      </c>
      <c r="E182" t="s">
        <v>2276</v>
      </c>
      <c r="F182" s="1" t="s">
        <v>2277</v>
      </c>
      <c r="G182" t="s">
        <v>2278</v>
      </c>
      <c r="I182" t="s">
        <v>2276</v>
      </c>
      <c r="J182" t="s">
        <v>1125</v>
      </c>
      <c r="K182" s="1" t="s">
        <v>2279</v>
      </c>
    </row>
    <row r="183" spans="1:11" ht="12.75">
      <c r="A183">
        <v>183</v>
      </c>
      <c r="B183" t="s">
        <v>1120</v>
      </c>
      <c r="C183" t="s">
        <v>97</v>
      </c>
      <c r="D183" t="s">
        <v>98</v>
      </c>
      <c r="E183" t="s">
        <v>2280</v>
      </c>
      <c r="F183" s="1" t="s">
        <v>2281</v>
      </c>
      <c r="G183" t="s">
        <v>2282</v>
      </c>
      <c r="I183" t="s">
        <v>2280</v>
      </c>
      <c r="J183" t="s">
        <v>1125</v>
      </c>
      <c r="K183" s="1" t="s">
        <v>2283</v>
      </c>
    </row>
    <row r="184" spans="1:11" ht="12.75">
      <c r="A184">
        <v>184</v>
      </c>
      <c r="B184" t="s">
        <v>1120</v>
      </c>
      <c r="C184" t="s">
        <v>2321</v>
      </c>
      <c r="D184" t="s">
        <v>724</v>
      </c>
      <c r="E184" t="s">
        <v>2284</v>
      </c>
      <c r="F184" s="1" t="s">
        <v>2285</v>
      </c>
      <c r="G184" t="s">
        <v>472</v>
      </c>
      <c r="I184" t="s">
        <v>468</v>
      </c>
      <c r="J184" t="s">
        <v>1125</v>
      </c>
      <c r="K184" s="1" t="s">
        <v>473</v>
      </c>
    </row>
    <row r="185" spans="1:11" ht="12.75">
      <c r="A185">
        <v>185</v>
      </c>
      <c r="B185" t="s">
        <v>1120</v>
      </c>
      <c r="C185" t="s">
        <v>2294</v>
      </c>
      <c r="D185" t="s">
        <v>1648</v>
      </c>
      <c r="E185" t="s">
        <v>2286</v>
      </c>
      <c r="F185" s="1" t="s">
        <v>2287</v>
      </c>
      <c r="G185" t="s">
        <v>2004</v>
      </c>
      <c r="I185" t="s">
        <v>2286</v>
      </c>
      <c r="J185" t="s">
        <v>1125</v>
      </c>
      <c r="K185" s="1" t="s">
        <v>2289</v>
      </c>
    </row>
    <row r="186" spans="1:11" ht="12.75">
      <c r="A186">
        <v>186</v>
      </c>
      <c r="B186" t="s">
        <v>1120</v>
      </c>
      <c r="C186" t="s">
        <v>331</v>
      </c>
      <c r="D186" t="s">
        <v>2290</v>
      </c>
      <c r="E186" t="s">
        <v>2291</v>
      </c>
      <c r="F186" s="1" t="s">
        <v>2292</v>
      </c>
      <c r="G186" t="s">
        <v>2005</v>
      </c>
      <c r="I186" t="s">
        <v>2291</v>
      </c>
      <c r="J186" t="s">
        <v>1125</v>
      </c>
      <c r="K186" s="1" t="s">
        <v>2293</v>
      </c>
    </row>
    <row r="187" spans="1:11" ht="12.75">
      <c r="A187">
        <v>187</v>
      </c>
      <c r="B187" t="s">
        <v>1120</v>
      </c>
      <c r="C187" t="s">
        <v>1121</v>
      </c>
      <c r="D187" t="s">
        <v>2153</v>
      </c>
      <c r="E187" t="s">
        <v>2154</v>
      </c>
      <c r="F187" s="1" t="s">
        <v>2165</v>
      </c>
      <c r="G187" t="s">
        <v>2006</v>
      </c>
      <c r="I187" t="s">
        <v>237</v>
      </c>
      <c r="J187" t="s">
        <v>1125</v>
      </c>
      <c r="K187" s="1" t="s">
        <v>239</v>
      </c>
    </row>
    <row r="188" spans="1:11" ht="12.75">
      <c r="A188">
        <v>188</v>
      </c>
      <c r="B188" t="s">
        <v>1120</v>
      </c>
      <c r="C188" t="s">
        <v>743</v>
      </c>
      <c r="D188" t="s">
        <v>744</v>
      </c>
      <c r="E188" t="s">
        <v>2296</v>
      </c>
      <c r="F188" s="1" t="s">
        <v>2297</v>
      </c>
      <c r="G188" t="s">
        <v>2298</v>
      </c>
      <c r="H188" t="s">
        <v>2007</v>
      </c>
      <c r="I188" t="s">
        <v>2296</v>
      </c>
      <c r="J188" t="s">
        <v>1125</v>
      </c>
      <c r="K188" s="1" t="s">
        <v>2008</v>
      </c>
    </row>
    <row r="189" spans="1:11" ht="12.75">
      <c r="A189">
        <v>189</v>
      </c>
      <c r="B189" t="s">
        <v>1120</v>
      </c>
      <c r="C189" t="s">
        <v>1804</v>
      </c>
      <c r="D189" t="s">
        <v>745</v>
      </c>
      <c r="E189" t="s">
        <v>2299</v>
      </c>
      <c r="F189" s="1" t="s">
        <v>2300</v>
      </c>
      <c r="G189" t="s">
        <v>2009</v>
      </c>
      <c r="I189" t="s">
        <v>2299</v>
      </c>
      <c r="J189" t="s">
        <v>1125</v>
      </c>
      <c r="K189" s="1" t="s">
        <v>2301</v>
      </c>
    </row>
    <row r="190" spans="1:11" ht="12.75">
      <c r="A190">
        <v>190</v>
      </c>
      <c r="B190" t="s">
        <v>1120</v>
      </c>
      <c r="C190" t="s">
        <v>1352</v>
      </c>
      <c r="D190" t="s">
        <v>2010</v>
      </c>
      <c r="E190" t="s">
        <v>2302</v>
      </c>
      <c r="F190" s="1" t="s">
        <v>2303</v>
      </c>
      <c r="G190" t="s">
        <v>2304</v>
      </c>
      <c r="I190" t="s">
        <v>2302</v>
      </c>
      <c r="J190" t="s">
        <v>1125</v>
      </c>
      <c r="K190" s="1" t="s">
        <v>2305</v>
      </c>
    </row>
    <row r="191" spans="1:11" ht="12.75">
      <c r="A191">
        <v>191</v>
      </c>
      <c r="B191" t="s">
        <v>541</v>
      </c>
      <c r="C191" t="s">
        <v>2011</v>
      </c>
      <c r="D191" t="s">
        <v>2012</v>
      </c>
      <c r="E191" t="s">
        <v>2013</v>
      </c>
      <c r="F191" s="1" t="s">
        <v>1802</v>
      </c>
      <c r="G191" t="s">
        <v>1803</v>
      </c>
      <c r="I191" t="s">
        <v>2302</v>
      </c>
      <c r="J191" t="s">
        <v>1125</v>
      </c>
      <c r="K191" s="1" t="s">
        <v>2305</v>
      </c>
    </row>
    <row r="192" spans="1:11" ht="12.75">
      <c r="A192">
        <v>192</v>
      </c>
      <c r="B192" t="s">
        <v>541</v>
      </c>
      <c r="C192" t="s">
        <v>1171</v>
      </c>
      <c r="D192" t="s">
        <v>1400</v>
      </c>
      <c r="E192" t="s">
        <v>2014</v>
      </c>
      <c r="F192" s="1" t="s">
        <v>1805</v>
      </c>
      <c r="G192" t="s">
        <v>746</v>
      </c>
      <c r="I192" t="s">
        <v>2302</v>
      </c>
      <c r="J192" t="s">
        <v>1125</v>
      </c>
      <c r="K192" s="1" t="s">
        <v>2305</v>
      </c>
    </row>
    <row r="193" spans="1:11" ht="12.75">
      <c r="A193">
        <v>193</v>
      </c>
      <c r="B193" t="s">
        <v>1120</v>
      </c>
      <c r="C193" t="s">
        <v>1340</v>
      </c>
      <c r="D193" t="s">
        <v>321</v>
      </c>
      <c r="E193" t="s">
        <v>2306</v>
      </c>
      <c r="F193" s="1" t="s">
        <v>2307</v>
      </c>
      <c r="G193" t="s">
        <v>2308</v>
      </c>
      <c r="I193" t="s">
        <v>2306</v>
      </c>
      <c r="J193" t="s">
        <v>1125</v>
      </c>
      <c r="K193" s="1" t="s">
        <v>2309</v>
      </c>
    </row>
    <row r="194" spans="1:11" ht="12.75">
      <c r="A194">
        <v>194</v>
      </c>
      <c r="B194" t="s">
        <v>1120</v>
      </c>
      <c r="C194" t="s">
        <v>2015</v>
      </c>
      <c r="D194" t="s">
        <v>2310</v>
      </c>
      <c r="E194" t="s">
        <v>2311</v>
      </c>
      <c r="F194" s="1" t="s">
        <v>2312</v>
      </c>
      <c r="G194" t="s">
        <v>2313</v>
      </c>
      <c r="I194" t="s">
        <v>2311</v>
      </c>
      <c r="J194" t="s">
        <v>1125</v>
      </c>
      <c r="K194" s="1" t="s">
        <v>2314</v>
      </c>
    </row>
    <row r="195" spans="1:11" ht="12.75">
      <c r="A195">
        <v>195</v>
      </c>
      <c r="B195" t="s">
        <v>1120</v>
      </c>
      <c r="C195" t="s">
        <v>2016</v>
      </c>
      <c r="D195" t="s">
        <v>528</v>
      </c>
      <c r="E195" t="s">
        <v>2315</v>
      </c>
      <c r="F195" s="1" t="s">
        <v>2316</v>
      </c>
      <c r="G195" t="s">
        <v>2317</v>
      </c>
      <c r="I195" t="s">
        <v>2315</v>
      </c>
      <c r="J195" t="s">
        <v>1125</v>
      </c>
      <c r="K195" s="1" t="s">
        <v>2017</v>
      </c>
    </row>
    <row r="196" spans="1:11" ht="12.75">
      <c r="A196">
        <v>196</v>
      </c>
      <c r="B196" t="s">
        <v>1120</v>
      </c>
      <c r="C196" t="s">
        <v>1219</v>
      </c>
      <c r="D196" t="s">
        <v>2018</v>
      </c>
      <c r="E196" t="s">
        <v>2318</v>
      </c>
      <c r="F196" s="1" t="s">
        <v>2319</v>
      </c>
      <c r="G196" t="s">
        <v>2320</v>
      </c>
      <c r="I196" t="s">
        <v>2318</v>
      </c>
      <c r="J196" t="s">
        <v>1125</v>
      </c>
      <c r="K196" s="1" t="s">
        <v>2019</v>
      </c>
    </row>
    <row r="197" spans="1:11" ht="12.75">
      <c r="A197">
        <v>197</v>
      </c>
      <c r="B197" t="s">
        <v>541</v>
      </c>
      <c r="C197" t="s">
        <v>1528</v>
      </c>
      <c r="D197" t="s">
        <v>1815</v>
      </c>
      <c r="E197" t="s">
        <v>2020</v>
      </c>
      <c r="F197" s="1" t="s">
        <v>1816</v>
      </c>
      <c r="G197" t="s">
        <v>1817</v>
      </c>
      <c r="I197" t="s">
        <v>1242</v>
      </c>
      <c r="J197" t="s">
        <v>1125</v>
      </c>
      <c r="K197" s="1" t="s">
        <v>1818</v>
      </c>
    </row>
    <row r="198" spans="1:11" ht="12.75">
      <c r="A198">
        <v>198</v>
      </c>
      <c r="B198" t="s">
        <v>1120</v>
      </c>
      <c r="C198" t="s">
        <v>1219</v>
      </c>
      <c r="D198" t="s">
        <v>1812</v>
      </c>
      <c r="E198" t="s">
        <v>1813</v>
      </c>
      <c r="F198" s="1" t="s">
        <v>1814</v>
      </c>
      <c r="G198" t="s">
        <v>2021</v>
      </c>
      <c r="I198" t="s">
        <v>1685</v>
      </c>
      <c r="J198" t="s">
        <v>1125</v>
      </c>
      <c r="K198" s="1" t="s">
        <v>1849</v>
      </c>
    </row>
    <row r="199" spans="1:11" ht="12.75">
      <c r="A199">
        <v>199</v>
      </c>
      <c r="B199" t="s">
        <v>1120</v>
      </c>
      <c r="C199" t="s">
        <v>2022</v>
      </c>
      <c r="D199" t="s">
        <v>1569</v>
      </c>
      <c r="E199" t="s">
        <v>2323</v>
      </c>
      <c r="F199" s="1" t="s">
        <v>2324</v>
      </c>
      <c r="G199" t="s">
        <v>1346</v>
      </c>
      <c r="I199" t="s">
        <v>2323</v>
      </c>
      <c r="J199" t="s">
        <v>1125</v>
      </c>
      <c r="K199" s="1" t="s">
        <v>2325</v>
      </c>
    </row>
    <row r="200" spans="1:11" ht="12.75">
      <c r="A200">
        <v>200</v>
      </c>
      <c r="B200" t="s">
        <v>1120</v>
      </c>
      <c r="C200" t="s">
        <v>1225</v>
      </c>
      <c r="D200" t="s">
        <v>1749</v>
      </c>
      <c r="E200" t="s">
        <v>2172</v>
      </c>
      <c r="F200" s="1" t="s">
        <v>2173</v>
      </c>
      <c r="G200" t="s">
        <v>2023</v>
      </c>
      <c r="I200" t="s">
        <v>2174</v>
      </c>
      <c r="J200" t="s">
        <v>1125</v>
      </c>
      <c r="K200" s="1" t="s">
        <v>2175</v>
      </c>
    </row>
    <row r="201" spans="1:11" ht="12.75">
      <c r="A201">
        <v>201</v>
      </c>
      <c r="B201" t="s">
        <v>1120</v>
      </c>
      <c r="C201" t="s">
        <v>403</v>
      </c>
      <c r="D201" t="s">
        <v>2024</v>
      </c>
      <c r="E201" t="s">
        <v>2327</v>
      </c>
      <c r="F201" s="1" t="s">
        <v>2328</v>
      </c>
      <c r="G201" t="s">
        <v>2329</v>
      </c>
      <c r="I201" t="s">
        <v>2327</v>
      </c>
      <c r="J201" t="s">
        <v>1125</v>
      </c>
      <c r="K201" s="1" t="s">
        <v>2330</v>
      </c>
    </row>
    <row r="202" spans="1:11" ht="12.75">
      <c r="A202">
        <v>202</v>
      </c>
      <c r="B202" t="s">
        <v>1120</v>
      </c>
      <c r="C202" t="s">
        <v>2294</v>
      </c>
      <c r="D202" t="s">
        <v>2025</v>
      </c>
      <c r="E202" t="s">
        <v>2331</v>
      </c>
      <c r="F202" s="1" t="s">
        <v>2332</v>
      </c>
      <c r="G202" t="s">
        <v>2333</v>
      </c>
      <c r="I202" t="s">
        <v>2331</v>
      </c>
      <c r="J202" t="s">
        <v>1125</v>
      </c>
      <c r="K202" s="1" t="s">
        <v>2334</v>
      </c>
    </row>
    <row r="203" spans="1:11" ht="12.75">
      <c r="A203">
        <v>203</v>
      </c>
      <c r="B203" t="s">
        <v>541</v>
      </c>
      <c r="C203" t="s">
        <v>2026</v>
      </c>
      <c r="D203" t="s">
        <v>2027</v>
      </c>
      <c r="E203" t="s">
        <v>2028</v>
      </c>
      <c r="F203" s="1" t="s">
        <v>1806</v>
      </c>
      <c r="G203" t="s">
        <v>1807</v>
      </c>
      <c r="I203" t="s">
        <v>2331</v>
      </c>
      <c r="J203" t="s">
        <v>1125</v>
      </c>
      <c r="K203" s="1" t="s">
        <v>2334</v>
      </c>
    </row>
    <row r="204" spans="1:11" ht="12.75">
      <c r="A204">
        <v>204</v>
      </c>
      <c r="B204" t="s">
        <v>1120</v>
      </c>
      <c r="C204" t="s">
        <v>1126</v>
      </c>
      <c r="D204" t="s">
        <v>2335</v>
      </c>
      <c r="E204" t="s">
        <v>2336</v>
      </c>
      <c r="F204" s="1" t="s">
        <v>2337</v>
      </c>
      <c r="G204" t="s">
        <v>2029</v>
      </c>
      <c r="I204" t="s">
        <v>2338</v>
      </c>
      <c r="J204" t="s">
        <v>1125</v>
      </c>
      <c r="K204" s="1" t="s">
        <v>2339</v>
      </c>
    </row>
    <row r="205" spans="1:11" ht="12.75">
      <c r="A205">
        <v>205</v>
      </c>
      <c r="B205" t="s">
        <v>1120</v>
      </c>
      <c r="C205" t="s">
        <v>1135</v>
      </c>
      <c r="D205" t="s">
        <v>2030</v>
      </c>
      <c r="E205" t="s">
        <v>2340</v>
      </c>
      <c r="F205" s="1" t="s">
        <v>2341</v>
      </c>
      <c r="G205" t="s">
        <v>2342</v>
      </c>
      <c r="I205" t="s">
        <v>2340</v>
      </c>
      <c r="J205" t="s">
        <v>1125</v>
      </c>
      <c r="K205" s="1" t="s">
        <v>1747</v>
      </c>
    </row>
    <row r="206" spans="1:11" ht="12.75">
      <c r="A206">
        <v>206</v>
      </c>
      <c r="B206" t="s">
        <v>1120</v>
      </c>
      <c r="C206" t="s">
        <v>1498</v>
      </c>
      <c r="D206" t="s">
        <v>1347</v>
      </c>
      <c r="E206" t="s">
        <v>3</v>
      </c>
      <c r="F206" s="1" t="s">
        <v>4</v>
      </c>
      <c r="G206" t="s">
        <v>5</v>
      </c>
      <c r="I206" t="s">
        <v>3</v>
      </c>
      <c r="J206" t="s">
        <v>1125</v>
      </c>
      <c r="K206" s="1" t="s">
        <v>6</v>
      </c>
    </row>
    <row r="207" spans="1:11" ht="12.75">
      <c r="A207">
        <v>207</v>
      </c>
      <c r="B207" t="s">
        <v>541</v>
      </c>
      <c r="C207" t="s">
        <v>1954</v>
      </c>
      <c r="D207" t="s">
        <v>2031</v>
      </c>
      <c r="E207" t="s">
        <v>2032</v>
      </c>
      <c r="F207" s="1" t="s">
        <v>1735</v>
      </c>
      <c r="G207" t="s">
        <v>1736</v>
      </c>
      <c r="I207" t="s">
        <v>1737</v>
      </c>
      <c r="J207" t="s">
        <v>1125</v>
      </c>
      <c r="K207" s="1" t="s">
        <v>1732</v>
      </c>
    </row>
    <row r="208" spans="1:11" ht="12.75">
      <c r="A208">
        <v>208</v>
      </c>
      <c r="B208" t="s">
        <v>541</v>
      </c>
      <c r="C208" t="s">
        <v>1219</v>
      </c>
      <c r="D208" t="s">
        <v>1808</v>
      </c>
      <c r="E208" t="s">
        <v>2033</v>
      </c>
      <c r="F208" s="1" t="s">
        <v>1809</v>
      </c>
      <c r="G208" t="s">
        <v>2034</v>
      </c>
      <c r="I208" t="s">
        <v>1810</v>
      </c>
      <c r="J208" t="s">
        <v>1125</v>
      </c>
      <c r="K208" s="1" t="s">
        <v>1811</v>
      </c>
    </row>
    <row r="209" spans="1:11" ht="12.75">
      <c r="A209">
        <v>209</v>
      </c>
      <c r="B209" t="s">
        <v>1120</v>
      </c>
      <c r="C209" t="s">
        <v>1220</v>
      </c>
      <c r="D209" t="s">
        <v>1329</v>
      </c>
      <c r="E209" t="s">
        <v>2176</v>
      </c>
      <c r="F209" s="1" t="s">
        <v>2177</v>
      </c>
      <c r="G209" t="s">
        <v>2035</v>
      </c>
      <c r="I209" t="s">
        <v>1612</v>
      </c>
      <c r="J209" t="s">
        <v>1125</v>
      </c>
      <c r="K209" s="1" t="s">
        <v>1613</v>
      </c>
    </row>
    <row r="210" spans="1:11" ht="12.75">
      <c r="A210">
        <v>210</v>
      </c>
      <c r="B210" t="s">
        <v>541</v>
      </c>
      <c r="C210" t="s">
        <v>1528</v>
      </c>
      <c r="D210" t="s">
        <v>2191</v>
      </c>
      <c r="E210" t="s">
        <v>2036</v>
      </c>
      <c r="F210" s="1" t="s">
        <v>2170</v>
      </c>
      <c r="G210" t="s">
        <v>749</v>
      </c>
      <c r="I210" t="s">
        <v>224</v>
      </c>
      <c r="J210" t="s">
        <v>1125</v>
      </c>
      <c r="K210" s="1" t="s">
        <v>2192</v>
      </c>
    </row>
    <row r="211" spans="1:11" ht="12.75">
      <c r="A211">
        <v>211</v>
      </c>
      <c r="B211" t="s">
        <v>1120</v>
      </c>
      <c r="C211" t="s">
        <v>184</v>
      </c>
      <c r="D211" t="s">
        <v>2037</v>
      </c>
      <c r="E211" t="s">
        <v>2178</v>
      </c>
      <c r="F211" s="1" t="s">
        <v>2179</v>
      </c>
      <c r="G211" t="s">
        <v>2038</v>
      </c>
      <c r="I211" t="s">
        <v>263</v>
      </c>
      <c r="J211" t="s">
        <v>1125</v>
      </c>
      <c r="K211" s="1" t="s">
        <v>2039</v>
      </c>
    </row>
    <row r="212" spans="1:11" ht="12.75">
      <c r="A212">
        <v>212</v>
      </c>
      <c r="B212" t="s">
        <v>1120</v>
      </c>
      <c r="C212" t="s">
        <v>1348</v>
      </c>
      <c r="D212" t="s">
        <v>1349</v>
      </c>
      <c r="E212" t="s">
        <v>7</v>
      </c>
      <c r="F212" s="1" t="s">
        <v>8</v>
      </c>
      <c r="G212" t="s">
        <v>1461</v>
      </c>
      <c r="I212" t="s">
        <v>7</v>
      </c>
      <c r="J212" t="s">
        <v>1125</v>
      </c>
      <c r="K212" s="1" t="s">
        <v>1462</v>
      </c>
    </row>
    <row r="213" spans="1:11" ht="12.75">
      <c r="A213">
        <v>213</v>
      </c>
      <c r="B213" t="s">
        <v>1120</v>
      </c>
      <c r="C213" t="s">
        <v>1126</v>
      </c>
      <c r="D213" t="s">
        <v>2335</v>
      </c>
      <c r="E213" t="s">
        <v>2338</v>
      </c>
      <c r="F213" s="1" t="s">
        <v>1463</v>
      </c>
      <c r="G213" t="s">
        <v>2029</v>
      </c>
      <c r="I213" t="s">
        <v>2338</v>
      </c>
      <c r="J213" t="s">
        <v>1125</v>
      </c>
      <c r="K213" s="1" t="s">
        <v>2339</v>
      </c>
    </row>
    <row r="214" spans="1:11" ht="12.75">
      <c r="A214">
        <v>214</v>
      </c>
      <c r="B214" t="s">
        <v>1120</v>
      </c>
      <c r="C214" t="s">
        <v>1464</v>
      </c>
      <c r="D214" t="s">
        <v>1465</v>
      </c>
      <c r="E214" t="s">
        <v>1466</v>
      </c>
      <c r="F214" s="1" t="s">
        <v>1467</v>
      </c>
      <c r="G214" t="s">
        <v>1468</v>
      </c>
      <c r="I214" t="s">
        <v>1466</v>
      </c>
      <c r="J214" t="s">
        <v>1125</v>
      </c>
      <c r="K214" s="1" t="s">
        <v>1469</v>
      </c>
    </row>
    <row r="215" spans="1:11" ht="12.75">
      <c r="A215">
        <v>215</v>
      </c>
      <c r="B215" t="s">
        <v>1120</v>
      </c>
      <c r="C215" t="s">
        <v>1219</v>
      </c>
      <c r="D215" t="s">
        <v>1470</v>
      </c>
      <c r="E215" t="s">
        <v>1471</v>
      </c>
      <c r="F215" s="1" t="s">
        <v>1472</v>
      </c>
      <c r="G215" t="s">
        <v>2040</v>
      </c>
      <c r="H215" t="s">
        <v>2041</v>
      </c>
      <c r="I215" t="s">
        <v>1471</v>
      </c>
      <c r="J215" t="s">
        <v>1125</v>
      </c>
      <c r="K215" s="1" t="s">
        <v>1473</v>
      </c>
    </row>
    <row r="216" spans="1:11" ht="12.75">
      <c r="A216">
        <v>216</v>
      </c>
      <c r="B216" t="s">
        <v>1120</v>
      </c>
      <c r="C216" t="s">
        <v>1474</v>
      </c>
      <c r="D216" t="s">
        <v>1475</v>
      </c>
      <c r="E216" t="s">
        <v>1476</v>
      </c>
      <c r="F216" s="1" t="s">
        <v>1477</v>
      </c>
      <c r="G216" t="s">
        <v>1478</v>
      </c>
      <c r="I216" t="s">
        <v>1476</v>
      </c>
      <c r="J216" t="s">
        <v>1125</v>
      </c>
      <c r="K216" s="1" t="s">
        <v>1479</v>
      </c>
    </row>
    <row r="217" spans="1:11" ht="12.75">
      <c r="A217">
        <v>217</v>
      </c>
      <c r="B217" t="s">
        <v>1120</v>
      </c>
      <c r="C217" t="s">
        <v>1057</v>
      </c>
      <c r="D217" t="s">
        <v>1390</v>
      </c>
      <c r="E217" t="s">
        <v>1480</v>
      </c>
      <c r="F217" s="1" t="s">
        <v>1481</v>
      </c>
      <c r="G217" t="s">
        <v>1482</v>
      </c>
      <c r="I217" t="s">
        <v>1480</v>
      </c>
      <c r="J217" t="s">
        <v>1125</v>
      </c>
      <c r="K217" s="1" t="s">
        <v>1483</v>
      </c>
    </row>
    <row r="218" spans="1:11" ht="12.75">
      <c r="A218">
        <v>218</v>
      </c>
      <c r="B218" t="s">
        <v>1120</v>
      </c>
      <c r="C218" t="s">
        <v>343</v>
      </c>
      <c r="D218" t="s">
        <v>750</v>
      </c>
      <c r="E218" t="s">
        <v>1484</v>
      </c>
      <c r="F218" s="1" t="s">
        <v>1485</v>
      </c>
      <c r="G218" t="s">
        <v>1486</v>
      </c>
      <c r="I218" t="s">
        <v>1484</v>
      </c>
      <c r="J218" t="s">
        <v>1125</v>
      </c>
      <c r="K218" s="1" t="s">
        <v>1487</v>
      </c>
    </row>
    <row r="219" spans="1:11" ht="12.75">
      <c r="A219">
        <v>219</v>
      </c>
      <c r="B219" t="s">
        <v>1120</v>
      </c>
      <c r="C219" t="s">
        <v>421</v>
      </c>
      <c r="D219" t="s">
        <v>422</v>
      </c>
      <c r="E219" t="s">
        <v>2180</v>
      </c>
      <c r="F219" s="1" t="s">
        <v>2181</v>
      </c>
      <c r="G219" t="s">
        <v>2042</v>
      </c>
      <c r="I219" t="s">
        <v>2182</v>
      </c>
      <c r="J219" t="s">
        <v>1125</v>
      </c>
      <c r="K219" s="1" t="s">
        <v>2183</v>
      </c>
    </row>
    <row r="220" spans="1:11" ht="12.75">
      <c r="A220">
        <v>220</v>
      </c>
      <c r="B220" t="s">
        <v>1120</v>
      </c>
      <c r="C220" t="s">
        <v>751</v>
      </c>
      <c r="D220" t="s">
        <v>752</v>
      </c>
      <c r="E220" t="s">
        <v>1489</v>
      </c>
      <c r="F220" s="1" t="s">
        <v>1490</v>
      </c>
      <c r="G220" t="s">
        <v>2043</v>
      </c>
      <c r="I220" t="s">
        <v>1489</v>
      </c>
      <c r="J220" t="s">
        <v>1125</v>
      </c>
      <c r="K220" s="1" t="s">
        <v>1491</v>
      </c>
    </row>
    <row r="221" spans="1:11" ht="12.75">
      <c r="A221">
        <v>221</v>
      </c>
      <c r="B221" t="s">
        <v>1120</v>
      </c>
      <c r="C221" t="s">
        <v>1219</v>
      </c>
      <c r="D221" t="s">
        <v>1350</v>
      </c>
      <c r="E221" t="s">
        <v>1494</v>
      </c>
      <c r="F221" s="1" t="s">
        <v>1495</v>
      </c>
      <c r="G221" t="s">
        <v>1496</v>
      </c>
      <c r="I221" t="s">
        <v>1494</v>
      </c>
      <c r="J221" t="s">
        <v>1125</v>
      </c>
      <c r="K221" s="1" t="s">
        <v>1497</v>
      </c>
    </row>
    <row r="222" spans="1:11" ht="12.75">
      <c r="A222">
        <v>222</v>
      </c>
      <c r="B222" t="s">
        <v>1120</v>
      </c>
      <c r="C222" t="s">
        <v>1254</v>
      </c>
      <c r="D222" t="s">
        <v>1255</v>
      </c>
      <c r="E222" t="s">
        <v>1498</v>
      </c>
      <c r="F222" s="1" t="s">
        <v>1499</v>
      </c>
      <c r="G222" t="s">
        <v>323</v>
      </c>
      <c r="I222" t="s">
        <v>1256</v>
      </c>
      <c r="J222" t="s">
        <v>1125</v>
      </c>
      <c r="K222" s="1" t="s">
        <v>324</v>
      </c>
    </row>
    <row r="223" spans="1:11" ht="12.75">
      <c r="A223">
        <v>223</v>
      </c>
      <c r="B223" t="s">
        <v>1120</v>
      </c>
      <c r="C223" t="s">
        <v>1219</v>
      </c>
      <c r="D223" t="s">
        <v>2044</v>
      </c>
      <c r="E223" t="s">
        <v>1502</v>
      </c>
      <c r="F223" s="1" t="s">
        <v>1503</v>
      </c>
      <c r="G223" t="s">
        <v>1504</v>
      </c>
      <c r="I223" t="s">
        <v>1502</v>
      </c>
      <c r="J223" t="s">
        <v>1125</v>
      </c>
      <c r="K223" s="1" t="s">
        <v>2045</v>
      </c>
    </row>
    <row r="224" spans="1:11" ht="12.75">
      <c r="A224">
        <v>224</v>
      </c>
      <c r="B224" t="s">
        <v>1120</v>
      </c>
      <c r="C224" t="s">
        <v>285</v>
      </c>
      <c r="D224" t="s">
        <v>2046</v>
      </c>
      <c r="E224" t="s">
        <v>1505</v>
      </c>
      <c r="F224" s="1" t="s">
        <v>1506</v>
      </c>
      <c r="G224" t="s">
        <v>1507</v>
      </c>
      <c r="I224" t="s">
        <v>1505</v>
      </c>
      <c r="J224" t="s">
        <v>1125</v>
      </c>
      <c r="K224" s="1" t="s">
        <v>1508</v>
      </c>
    </row>
    <row r="225" spans="1:11" ht="12.75">
      <c r="A225">
        <v>225</v>
      </c>
      <c r="B225" t="s">
        <v>1120</v>
      </c>
      <c r="C225" t="s">
        <v>1314</v>
      </c>
      <c r="D225" t="s">
        <v>2047</v>
      </c>
      <c r="E225" t="s">
        <v>1509</v>
      </c>
      <c r="F225" s="1" t="s">
        <v>1510</v>
      </c>
      <c r="G225" t="s">
        <v>1511</v>
      </c>
      <c r="H225" t="s">
        <v>1512</v>
      </c>
      <c r="I225" t="s">
        <v>1509</v>
      </c>
      <c r="J225" t="s">
        <v>1125</v>
      </c>
      <c r="K225" s="1" t="s">
        <v>1513</v>
      </c>
    </row>
    <row r="226" spans="1:11" ht="12.75">
      <c r="A226">
        <v>226</v>
      </c>
      <c r="B226" t="s">
        <v>1120</v>
      </c>
      <c r="C226" t="s">
        <v>1135</v>
      </c>
      <c r="D226" t="s">
        <v>2048</v>
      </c>
      <c r="E226" t="s">
        <v>1514</v>
      </c>
      <c r="F226" s="1" t="s">
        <v>1515</v>
      </c>
      <c r="G226" t="s">
        <v>1516</v>
      </c>
      <c r="I226" t="s">
        <v>1514</v>
      </c>
      <c r="J226" t="s">
        <v>1125</v>
      </c>
      <c r="K226" s="1" t="s">
        <v>1517</v>
      </c>
    </row>
    <row r="227" spans="1:11" ht="12.75">
      <c r="A227">
        <v>227</v>
      </c>
      <c r="B227" t="s">
        <v>1120</v>
      </c>
      <c r="C227" t="s">
        <v>394</v>
      </c>
      <c r="D227" t="s">
        <v>2049</v>
      </c>
      <c r="E227" t="s">
        <v>2050</v>
      </c>
      <c r="F227" s="1" t="s">
        <v>1052</v>
      </c>
      <c r="G227" t="s">
        <v>2051</v>
      </c>
      <c r="I227" t="s">
        <v>2286</v>
      </c>
      <c r="J227" t="s">
        <v>1125</v>
      </c>
      <c r="K227" s="1" t="s">
        <v>2052</v>
      </c>
    </row>
    <row r="228" spans="1:11" ht="12.75">
      <c r="A228">
        <v>228</v>
      </c>
      <c r="B228" t="s">
        <v>1120</v>
      </c>
      <c r="C228" t="s">
        <v>331</v>
      </c>
      <c r="D228" t="s">
        <v>1363</v>
      </c>
      <c r="E228" t="s">
        <v>919</v>
      </c>
      <c r="F228" s="1" t="s">
        <v>920</v>
      </c>
      <c r="G228" t="s">
        <v>1976</v>
      </c>
      <c r="I228" t="s">
        <v>163</v>
      </c>
      <c r="J228" t="s">
        <v>1125</v>
      </c>
      <c r="K228" s="1" t="s">
        <v>164</v>
      </c>
    </row>
    <row r="229" spans="1:11" ht="12.75">
      <c r="A229">
        <v>229</v>
      </c>
      <c r="B229" t="s">
        <v>1120</v>
      </c>
      <c r="C229" t="s">
        <v>467</v>
      </c>
      <c r="D229" t="s">
        <v>2053</v>
      </c>
      <c r="E229" t="s">
        <v>1519</v>
      </c>
      <c r="F229" s="1" t="s">
        <v>1520</v>
      </c>
      <c r="G229" t="s">
        <v>1522</v>
      </c>
      <c r="I229" t="s">
        <v>1519</v>
      </c>
      <c r="J229" t="s">
        <v>1125</v>
      </c>
      <c r="K229" s="1" t="s">
        <v>2054</v>
      </c>
    </row>
    <row r="230" spans="1:11" ht="12.75">
      <c r="A230">
        <v>230</v>
      </c>
      <c r="B230" t="s">
        <v>1120</v>
      </c>
      <c r="C230" t="s">
        <v>1220</v>
      </c>
      <c r="D230" t="s">
        <v>2211</v>
      </c>
      <c r="E230" t="s">
        <v>2055</v>
      </c>
      <c r="F230" s="1" t="s">
        <v>1053</v>
      </c>
      <c r="G230" t="s">
        <v>1054</v>
      </c>
      <c r="I230" t="s">
        <v>493</v>
      </c>
      <c r="J230" t="s">
        <v>1125</v>
      </c>
      <c r="K230" s="1" t="s">
        <v>496</v>
      </c>
    </row>
    <row r="231" spans="1:11" ht="12.75">
      <c r="A231">
        <v>231</v>
      </c>
      <c r="B231" t="s">
        <v>1120</v>
      </c>
      <c r="C231" t="s">
        <v>1126</v>
      </c>
      <c r="D231" t="s">
        <v>112</v>
      </c>
      <c r="E231" t="s">
        <v>2184</v>
      </c>
      <c r="F231" s="1" t="s">
        <v>2185</v>
      </c>
      <c r="G231" t="s">
        <v>2056</v>
      </c>
      <c r="I231" t="s">
        <v>1660</v>
      </c>
      <c r="J231" t="s">
        <v>1125</v>
      </c>
      <c r="K231" s="1" t="s">
        <v>1663</v>
      </c>
    </row>
    <row r="232" spans="1:11" ht="12.75">
      <c r="A232">
        <v>232</v>
      </c>
      <c r="B232" t="s">
        <v>541</v>
      </c>
      <c r="C232" t="s">
        <v>343</v>
      </c>
      <c r="D232" t="s">
        <v>2057</v>
      </c>
      <c r="E232" t="s">
        <v>2058</v>
      </c>
      <c r="F232" s="1" t="s">
        <v>1819</v>
      </c>
      <c r="G232" t="s">
        <v>2059</v>
      </c>
      <c r="I232" t="s">
        <v>2323</v>
      </c>
      <c r="J232" t="s">
        <v>1125</v>
      </c>
      <c r="K232" s="1" t="s">
        <v>2325</v>
      </c>
    </row>
    <row r="233" spans="1:11" ht="12.75">
      <c r="A233">
        <v>233</v>
      </c>
      <c r="B233" t="s">
        <v>1120</v>
      </c>
      <c r="C233" t="s">
        <v>343</v>
      </c>
      <c r="D233" t="s">
        <v>2060</v>
      </c>
      <c r="E233" t="s">
        <v>1524</v>
      </c>
      <c r="F233" s="1" t="s">
        <v>1525</v>
      </c>
      <c r="G233" t="s">
        <v>1526</v>
      </c>
      <c r="I233" t="s">
        <v>1524</v>
      </c>
      <c r="J233" t="s">
        <v>1125</v>
      </c>
      <c r="K233" s="1" t="s">
        <v>1527</v>
      </c>
    </row>
    <row r="234" spans="1:11" ht="12.75">
      <c r="A234">
        <v>234</v>
      </c>
      <c r="B234" t="s">
        <v>1120</v>
      </c>
      <c r="C234" t="s">
        <v>1219</v>
      </c>
      <c r="D234" t="s">
        <v>753</v>
      </c>
      <c r="E234" t="s">
        <v>1529</v>
      </c>
      <c r="F234" s="1" t="s">
        <v>1530</v>
      </c>
      <c r="G234" t="s">
        <v>1531</v>
      </c>
      <c r="I234" t="s">
        <v>1529</v>
      </c>
      <c r="J234" t="s">
        <v>1125</v>
      </c>
      <c r="K234" s="1" t="s">
        <v>1532</v>
      </c>
    </row>
    <row r="235" spans="1:11" ht="12.75">
      <c r="A235">
        <v>235</v>
      </c>
      <c r="B235" t="s">
        <v>1120</v>
      </c>
      <c r="C235" t="s">
        <v>2061</v>
      </c>
      <c r="D235" t="s">
        <v>1329</v>
      </c>
      <c r="E235" t="s">
        <v>921</v>
      </c>
      <c r="F235" s="1" t="s">
        <v>922</v>
      </c>
      <c r="G235" t="s">
        <v>923</v>
      </c>
      <c r="I235" t="s">
        <v>924</v>
      </c>
      <c r="J235" t="s">
        <v>1125</v>
      </c>
      <c r="K235" s="1" t="s">
        <v>925</v>
      </c>
    </row>
    <row r="236" spans="1:11" ht="12.75">
      <c r="A236">
        <v>236</v>
      </c>
      <c r="B236" t="s">
        <v>1120</v>
      </c>
      <c r="C236" t="s">
        <v>331</v>
      </c>
      <c r="D236" t="s">
        <v>926</v>
      </c>
      <c r="E236" t="s">
        <v>927</v>
      </c>
      <c r="F236" s="1" t="s">
        <v>928</v>
      </c>
      <c r="G236" t="s">
        <v>929</v>
      </c>
      <c r="I236" t="s">
        <v>930</v>
      </c>
      <c r="J236" t="s">
        <v>1125</v>
      </c>
      <c r="K236" s="1" t="s">
        <v>931</v>
      </c>
    </row>
    <row r="237" spans="1:11" ht="12.75">
      <c r="A237">
        <v>237</v>
      </c>
      <c r="B237" t="s">
        <v>1120</v>
      </c>
      <c r="C237" t="s">
        <v>1057</v>
      </c>
      <c r="D237" t="s">
        <v>1058</v>
      </c>
      <c r="E237" t="s">
        <v>2062</v>
      </c>
      <c r="F237" s="1" t="s">
        <v>1059</v>
      </c>
      <c r="G237" t="s">
        <v>1060</v>
      </c>
      <c r="I237" t="s">
        <v>1630</v>
      </c>
      <c r="J237" t="s">
        <v>1125</v>
      </c>
      <c r="K237" s="1" t="s">
        <v>1633</v>
      </c>
    </row>
    <row r="238" spans="1:11" ht="12.75">
      <c r="A238">
        <v>238</v>
      </c>
      <c r="B238" t="s">
        <v>1120</v>
      </c>
      <c r="C238" t="s">
        <v>1204</v>
      </c>
      <c r="D238" t="s">
        <v>1351</v>
      </c>
      <c r="E238" t="s">
        <v>1533</v>
      </c>
      <c r="F238" s="1" t="s">
        <v>1534</v>
      </c>
      <c r="G238" t="s">
        <v>1535</v>
      </c>
      <c r="I238" t="s">
        <v>1533</v>
      </c>
      <c r="J238" t="s">
        <v>1125</v>
      </c>
      <c r="K238" s="1" t="s">
        <v>1536</v>
      </c>
    </row>
    <row r="239" spans="1:11" ht="12.75">
      <c r="A239">
        <v>239</v>
      </c>
      <c r="B239" t="s">
        <v>1120</v>
      </c>
      <c r="C239" t="s">
        <v>331</v>
      </c>
      <c r="D239" t="s">
        <v>332</v>
      </c>
      <c r="E239" t="s">
        <v>687</v>
      </c>
      <c r="F239" s="1" t="s">
        <v>688</v>
      </c>
      <c r="G239" t="s">
        <v>335</v>
      </c>
      <c r="I239" t="s">
        <v>336</v>
      </c>
      <c r="J239" t="s">
        <v>1125</v>
      </c>
      <c r="K239" s="1" t="s">
        <v>337</v>
      </c>
    </row>
    <row r="240" spans="1:11" ht="12.75">
      <c r="A240">
        <v>240</v>
      </c>
      <c r="B240" t="s">
        <v>1120</v>
      </c>
      <c r="C240" t="s">
        <v>1296</v>
      </c>
      <c r="D240" t="s">
        <v>754</v>
      </c>
      <c r="E240" t="s">
        <v>1537</v>
      </c>
      <c r="F240" s="1" t="s">
        <v>1538</v>
      </c>
      <c r="G240" t="s">
        <v>1539</v>
      </c>
      <c r="I240" t="s">
        <v>1537</v>
      </c>
      <c r="J240" t="s">
        <v>1125</v>
      </c>
      <c r="K240" s="1" t="s">
        <v>1540</v>
      </c>
    </row>
    <row r="241" spans="1:11" ht="12.75">
      <c r="A241">
        <v>241</v>
      </c>
      <c r="B241" t="s">
        <v>541</v>
      </c>
      <c r="C241" t="s">
        <v>1177</v>
      </c>
      <c r="D241" t="s">
        <v>1773</v>
      </c>
      <c r="E241" t="s">
        <v>2063</v>
      </c>
      <c r="F241" s="1" t="s">
        <v>1774</v>
      </c>
      <c r="G241" t="s">
        <v>1392</v>
      </c>
      <c r="I241" t="s">
        <v>1757</v>
      </c>
      <c r="J241" t="s">
        <v>1125</v>
      </c>
      <c r="K241" s="1" t="s">
        <v>1725</v>
      </c>
    </row>
    <row r="242" spans="1:11" ht="12.75">
      <c r="A242">
        <v>242</v>
      </c>
      <c r="B242" t="s">
        <v>1120</v>
      </c>
      <c r="C242" t="s">
        <v>2064</v>
      </c>
      <c r="D242" t="s">
        <v>2065</v>
      </c>
      <c r="E242" t="s">
        <v>1541</v>
      </c>
      <c r="F242" s="1" t="s">
        <v>1542</v>
      </c>
      <c r="G242" t="s">
        <v>1543</v>
      </c>
      <c r="H242" t="s">
        <v>2066</v>
      </c>
      <c r="I242" t="s">
        <v>1541</v>
      </c>
      <c r="J242" t="s">
        <v>1125</v>
      </c>
      <c r="K242" s="1" t="s">
        <v>1821</v>
      </c>
    </row>
    <row r="243" spans="1:11" ht="12.75">
      <c r="A243">
        <v>243</v>
      </c>
      <c r="B243" t="s">
        <v>541</v>
      </c>
      <c r="C243" t="s">
        <v>2067</v>
      </c>
      <c r="D243" t="s">
        <v>1314</v>
      </c>
      <c r="E243" t="s">
        <v>2068</v>
      </c>
      <c r="F243" s="1" t="s">
        <v>1820</v>
      </c>
      <c r="G243" t="s">
        <v>2345</v>
      </c>
      <c r="I243" t="s">
        <v>224</v>
      </c>
      <c r="J243" t="s">
        <v>1125</v>
      </c>
      <c r="K243" s="1" t="s">
        <v>2346</v>
      </c>
    </row>
    <row r="244" spans="1:11" ht="12.75">
      <c r="A244">
        <v>244</v>
      </c>
      <c r="B244" t="s">
        <v>1120</v>
      </c>
      <c r="C244" t="s">
        <v>2321</v>
      </c>
      <c r="D244" t="s">
        <v>724</v>
      </c>
      <c r="E244" t="s">
        <v>932</v>
      </c>
      <c r="F244" s="1" t="s">
        <v>933</v>
      </c>
      <c r="G244" t="s">
        <v>472</v>
      </c>
      <c r="I244" t="s">
        <v>468</v>
      </c>
      <c r="J244" t="s">
        <v>1125</v>
      </c>
      <c r="K244" s="1" t="s">
        <v>473</v>
      </c>
    </row>
    <row r="245" spans="1:11" ht="12.75">
      <c r="A245">
        <v>245</v>
      </c>
      <c r="B245" t="s">
        <v>1120</v>
      </c>
      <c r="C245" t="s">
        <v>1177</v>
      </c>
      <c r="D245" t="s">
        <v>1072</v>
      </c>
      <c r="E245" t="s">
        <v>1544</v>
      </c>
      <c r="F245" s="1" t="s">
        <v>1545</v>
      </c>
      <c r="G245" t="s">
        <v>1546</v>
      </c>
      <c r="I245" t="s">
        <v>1544</v>
      </c>
      <c r="J245" t="s">
        <v>1125</v>
      </c>
      <c r="K245" s="1" t="s">
        <v>1547</v>
      </c>
    </row>
    <row r="246" spans="1:11" ht="12.75">
      <c r="A246">
        <v>246</v>
      </c>
      <c r="B246" t="s">
        <v>1120</v>
      </c>
      <c r="C246" t="s">
        <v>1548</v>
      </c>
      <c r="D246" t="s">
        <v>1270</v>
      </c>
      <c r="E246" t="s">
        <v>1549</v>
      </c>
      <c r="F246" s="1" t="s">
        <v>1550</v>
      </c>
      <c r="G246" t="s">
        <v>1551</v>
      </c>
      <c r="I246" t="s">
        <v>1552</v>
      </c>
      <c r="J246" t="s">
        <v>1125</v>
      </c>
      <c r="K246" s="1" t="s">
        <v>1553</v>
      </c>
    </row>
    <row r="247" spans="1:11" ht="12.75">
      <c r="A247">
        <v>247</v>
      </c>
      <c r="B247" t="s">
        <v>1120</v>
      </c>
      <c r="C247" t="s">
        <v>2069</v>
      </c>
      <c r="D247" t="s">
        <v>2070</v>
      </c>
      <c r="E247" t="s">
        <v>1554</v>
      </c>
      <c r="F247" s="1" t="s">
        <v>1555</v>
      </c>
      <c r="G247" t="s">
        <v>1556</v>
      </c>
      <c r="I247" t="s">
        <v>1554</v>
      </c>
      <c r="J247" t="s">
        <v>1125</v>
      </c>
      <c r="K247" s="1" t="s">
        <v>2200</v>
      </c>
    </row>
    <row r="248" spans="1:11" ht="12.75">
      <c r="A248">
        <v>248</v>
      </c>
      <c r="B248" t="s">
        <v>1120</v>
      </c>
      <c r="C248" t="s">
        <v>331</v>
      </c>
      <c r="D248" t="s">
        <v>2071</v>
      </c>
      <c r="E248" t="s">
        <v>2072</v>
      </c>
      <c r="F248" s="1" t="s">
        <v>1095</v>
      </c>
      <c r="G248" t="s">
        <v>1096</v>
      </c>
      <c r="I248" t="s">
        <v>281</v>
      </c>
      <c r="J248" t="s">
        <v>1125</v>
      </c>
      <c r="K248" s="1" t="s">
        <v>284</v>
      </c>
    </row>
    <row r="249" spans="1:11" ht="12.75">
      <c r="A249">
        <v>249</v>
      </c>
      <c r="B249" t="s">
        <v>1120</v>
      </c>
      <c r="C249" t="s">
        <v>1220</v>
      </c>
      <c r="D249" t="s">
        <v>1557</v>
      </c>
      <c r="E249" t="s">
        <v>499</v>
      </c>
      <c r="F249" s="1" t="s">
        <v>1558</v>
      </c>
      <c r="G249" t="s">
        <v>1559</v>
      </c>
      <c r="H249" t="s">
        <v>1560</v>
      </c>
      <c r="I249" t="s">
        <v>499</v>
      </c>
      <c r="J249" t="s">
        <v>1125</v>
      </c>
      <c r="K249" s="1" t="s">
        <v>393</v>
      </c>
    </row>
    <row r="250" spans="1:11" ht="12.75">
      <c r="A250">
        <v>250</v>
      </c>
      <c r="B250" t="s">
        <v>1120</v>
      </c>
      <c r="C250" t="s">
        <v>304</v>
      </c>
      <c r="D250" t="s">
        <v>1672</v>
      </c>
      <c r="E250" t="s">
        <v>1565</v>
      </c>
      <c r="F250" s="1" t="s">
        <v>1566</v>
      </c>
      <c r="G250" t="s">
        <v>1567</v>
      </c>
      <c r="I250" t="s">
        <v>1565</v>
      </c>
      <c r="J250" t="s">
        <v>1125</v>
      </c>
      <c r="K250" s="1" t="s">
        <v>1568</v>
      </c>
    </row>
    <row r="251" spans="1:11" ht="12.75">
      <c r="A251">
        <v>251</v>
      </c>
      <c r="B251" t="s">
        <v>1120</v>
      </c>
      <c r="C251" t="s">
        <v>1220</v>
      </c>
      <c r="D251" t="s">
        <v>2073</v>
      </c>
      <c r="E251" t="s">
        <v>1570</v>
      </c>
      <c r="F251" s="1" t="s">
        <v>1571</v>
      </c>
      <c r="G251" t="s">
        <v>1572</v>
      </c>
      <c r="I251" t="s">
        <v>1573</v>
      </c>
      <c r="J251" t="s">
        <v>1125</v>
      </c>
      <c r="K251" s="1" t="s">
        <v>1574</v>
      </c>
    </row>
    <row r="252" spans="1:11" ht="12.75">
      <c r="A252">
        <v>252</v>
      </c>
      <c r="B252" t="s">
        <v>1120</v>
      </c>
      <c r="C252" t="s">
        <v>1356</v>
      </c>
      <c r="D252" t="s">
        <v>1357</v>
      </c>
      <c r="E252" t="s">
        <v>1589</v>
      </c>
      <c r="F252" s="1" t="s">
        <v>1590</v>
      </c>
      <c r="G252" t="s">
        <v>1591</v>
      </c>
      <c r="I252" t="s">
        <v>1589</v>
      </c>
      <c r="J252" t="s">
        <v>1125</v>
      </c>
      <c r="K252" s="1" t="s">
        <v>1592</v>
      </c>
    </row>
    <row r="253" spans="1:11" ht="12.75">
      <c r="A253">
        <v>253</v>
      </c>
      <c r="B253" t="s">
        <v>541</v>
      </c>
      <c r="C253" t="s">
        <v>2074</v>
      </c>
      <c r="D253" t="s">
        <v>2075</v>
      </c>
      <c r="E253" t="s">
        <v>2076</v>
      </c>
      <c r="F253" s="1" t="s">
        <v>1822</v>
      </c>
      <c r="G253" t="s">
        <v>1403</v>
      </c>
      <c r="H253" t="s">
        <v>1404</v>
      </c>
      <c r="I253" t="s">
        <v>493</v>
      </c>
      <c r="J253" t="s">
        <v>1125</v>
      </c>
      <c r="K253" s="1" t="s">
        <v>496</v>
      </c>
    </row>
    <row r="254" spans="1:11" ht="12.75">
      <c r="A254">
        <v>254</v>
      </c>
      <c r="B254" t="s">
        <v>1120</v>
      </c>
      <c r="C254" t="s">
        <v>1190</v>
      </c>
      <c r="D254" t="s">
        <v>951</v>
      </c>
      <c r="E254" t="s">
        <v>936</v>
      </c>
      <c r="F254" s="1" t="s">
        <v>937</v>
      </c>
      <c r="G254" t="s">
        <v>173</v>
      </c>
      <c r="I254" t="s">
        <v>938</v>
      </c>
      <c r="J254" t="s">
        <v>1125</v>
      </c>
      <c r="K254" s="1" t="s">
        <v>939</v>
      </c>
    </row>
    <row r="255" spans="1:11" ht="12.75">
      <c r="A255">
        <v>255</v>
      </c>
      <c r="B255" t="s">
        <v>1120</v>
      </c>
      <c r="C255" t="s">
        <v>508</v>
      </c>
      <c r="D255" t="s">
        <v>1593</v>
      </c>
      <c r="E255" t="s">
        <v>1594</v>
      </c>
      <c r="F255" s="1" t="s">
        <v>1595</v>
      </c>
      <c r="G255" t="s">
        <v>1596</v>
      </c>
      <c r="I255" t="s">
        <v>1594</v>
      </c>
      <c r="J255" t="s">
        <v>1125</v>
      </c>
      <c r="K255" s="1" t="s">
        <v>2077</v>
      </c>
    </row>
    <row r="256" spans="1:11" ht="12.75">
      <c r="A256">
        <v>256</v>
      </c>
      <c r="B256" t="s">
        <v>1120</v>
      </c>
      <c r="C256" t="s">
        <v>1063</v>
      </c>
      <c r="D256" t="s">
        <v>1178</v>
      </c>
      <c r="E256" t="s">
        <v>2078</v>
      </c>
      <c r="F256" s="1" t="s">
        <v>1064</v>
      </c>
      <c r="G256" t="s">
        <v>1065</v>
      </c>
      <c r="H256" t="s">
        <v>2079</v>
      </c>
      <c r="I256" t="s">
        <v>1498</v>
      </c>
      <c r="J256" t="s">
        <v>1125</v>
      </c>
      <c r="K256" s="1" t="s">
        <v>2080</v>
      </c>
    </row>
    <row r="257" spans="1:11" ht="12.75">
      <c r="A257">
        <v>257</v>
      </c>
      <c r="B257" t="s">
        <v>1120</v>
      </c>
      <c r="C257" t="s">
        <v>1353</v>
      </c>
      <c r="D257" t="s">
        <v>1354</v>
      </c>
      <c r="E257" t="s">
        <v>1561</v>
      </c>
      <c r="F257" s="1" t="s">
        <v>1562</v>
      </c>
      <c r="G257" t="s">
        <v>1563</v>
      </c>
      <c r="I257" t="s">
        <v>1561</v>
      </c>
      <c r="J257" t="s">
        <v>1125</v>
      </c>
      <c r="K257" s="1" t="s">
        <v>1564</v>
      </c>
    </row>
    <row r="258" spans="1:11" ht="12.75">
      <c r="A258">
        <v>258</v>
      </c>
      <c r="B258" t="s">
        <v>1120</v>
      </c>
      <c r="C258" t="s">
        <v>1301</v>
      </c>
      <c r="D258" t="s">
        <v>2081</v>
      </c>
      <c r="E258" t="s">
        <v>2082</v>
      </c>
      <c r="F258" s="1" t="s">
        <v>1696</v>
      </c>
      <c r="G258" t="s">
        <v>1697</v>
      </c>
      <c r="I258" t="s">
        <v>1561</v>
      </c>
      <c r="J258" t="s">
        <v>1125</v>
      </c>
      <c r="K258" s="1" t="s">
        <v>1564</v>
      </c>
    </row>
    <row r="259" spans="1:11" ht="12.75">
      <c r="A259">
        <v>259</v>
      </c>
      <c r="B259" t="s">
        <v>1120</v>
      </c>
      <c r="C259" t="s">
        <v>1488</v>
      </c>
      <c r="D259" t="s">
        <v>2083</v>
      </c>
      <c r="E259" t="s">
        <v>934</v>
      </c>
      <c r="F259" s="1" t="s">
        <v>935</v>
      </c>
      <c r="G259" t="s">
        <v>2084</v>
      </c>
      <c r="I259" t="s">
        <v>213</v>
      </c>
      <c r="J259" t="s">
        <v>1125</v>
      </c>
      <c r="K259" s="1" t="s">
        <v>2085</v>
      </c>
    </row>
    <row r="260" spans="1:11" ht="12.75">
      <c r="A260">
        <v>260</v>
      </c>
      <c r="B260" t="s">
        <v>1120</v>
      </c>
      <c r="C260" t="s">
        <v>1488</v>
      </c>
      <c r="D260" t="s">
        <v>2083</v>
      </c>
      <c r="E260" t="s">
        <v>1575</v>
      </c>
      <c r="F260" s="1" t="s">
        <v>1576</v>
      </c>
      <c r="G260" t="s">
        <v>2084</v>
      </c>
      <c r="I260" t="s">
        <v>213</v>
      </c>
      <c r="J260" t="s">
        <v>1125</v>
      </c>
      <c r="K260" s="1" t="s">
        <v>2085</v>
      </c>
    </row>
    <row r="261" spans="1:11" ht="12.75">
      <c r="A261">
        <v>261</v>
      </c>
      <c r="B261" t="s">
        <v>1120</v>
      </c>
      <c r="C261" t="s">
        <v>2086</v>
      </c>
      <c r="D261" t="s">
        <v>2087</v>
      </c>
      <c r="E261" t="s">
        <v>1577</v>
      </c>
      <c r="F261" s="1" t="s">
        <v>1578</v>
      </c>
      <c r="G261" t="s">
        <v>1579</v>
      </c>
      <c r="I261" t="s">
        <v>1580</v>
      </c>
      <c r="J261" t="s">
        <v>1125</v>
      </c>
      <c r="K261" s="1" t="s">
        <v>1581</v>
      </c>
    </row>
    <row r="262" spans="1:11" ht="12.75">
      <c r="A262">
        <v>262</v>
      </c>
      <c r="B262" t="s">
        <v>1120</v>
      </c>
      <c r="C262" t="s">
        <v>368</v>
      </c>
      <c r="D262" t="s">
        <v>1061</v>
      </c>
      <c r="E262" t="s">
        <v>764</v>
      </c>
      <c r="F262" s="1" t="s">
        <v>1062</v>
      </c>
      <c r="G262" t="s">
        <v>765</v>
      </c>
      <c r="I262" t="s">
        <v>275</v>
      </c>
      <c r="J262" t="s">
        <v>1125</v>
      </c>
      <c r="K262" s="1" t="s">
        <v>278</v>
      </c>
    </row>
    <row r="263" spans="1:11" ht="12.75">
      <c r="A263">
        <v>263</v>
      </c>
      <c r="B263" t="s">
        <v>1120</v>
      </c>
      <c r="C263" t="s">
        <v>1220</v>
      </c>
      <c r="D263" t="s">
        <v>1055</v>
      </c>
      <c r="E263" t="s">
        <v>766</v>
      </c>
      <c r="F263" s="1" t="s">
        <v>1056</v>
      </c>
      <c r="G263" t="s">
        <v>767</v>
      </c>
      <c r="I263" t="s">
        <v>499</v>
      </c>
      <c r="J263" t="s">
        <v>1125</v>
      </c>
      <c r="K263" s="1" t="s">
        <v>393</v>
      </c>
    </row>
    <row r="264" spans="1:11" ht="12.75">
      <c r="A264">
        <v>264</v>
      </c>
      <c r="B264" t="s">
        <v>1120</v>
      </c>
      <c r="C264" t="s">
        <v>368</v>
      </c>
      <c r="D264" t="s">
        <v>480</v>
      </c>
      <c r="E264" t="s">
        <v>1597</v>
      </c>
      <c r="F264" s="1" t="s">
        <v>1598</v>
      </c>
      <c r="G264" t="s">
        <v>1599</v>
      </c>
      <c r="I264" t="s">
        <v>1597</v>
      </c>
      <c r="J264" t="s">
        <v>1125</v>
      </c>
      <c r="K264" s="1" t="s">
        <v>1600</v>
      </c>
    </row>
    <row r="265" spans="1:11" ht="12.75">
      <c r="A265">
        <v>265</v>
      </c>
      <c r="B265" t="s">
        <v>1120</v>
      </c>
      <c r="C265" t="s">
        <v>1601</v>
      </c>
      <c r="D265" t="s">
        <v>1602</v>
      </c>
      <c r="E265" t="s">
        <v>1603</v>
      </c>
      <c r="F265" s="1" t="s">
        <v>1604</v>
      </c>
      <c r="G265" t="s">
        <v>1605</v>
      </c>
      <c r="I265" t="s">
        <v>1603</v>
      </c>
      <c r="J265" t="s">
        <v>1125</v>
      </c>
      <c r="K265" s="1" t="s">
        <v>1606</v>
      </c>
    </row>
    <row r="266" spans="1:11" ht="12.75">
      <c r="A266">
        <v>266</v>
      </c>
      <c r="B266" t="s">
        <v>1120</v>
      </c>
      <c r="C266" t="s">
        <v>1121</v>
      </c>
      <c r="D266" t="s">
        <v>2326</v>
      </c>
      <c r="E266" t="s">
        <v>1607</v>
      </c>
      <c r="F266" s="1" t="s">
        <v>1608</v>
      </c>
      <c r="G266" t="s">
        <v>1609</v>
      </c>
      <c r="H266" t="s">
        <v>768</v>
      </c>
      <c r="I266" t="s">
        <v>1607</v>
      </c>
      <c r="J266" t="s">
        <v>1125</v>
      </c>
      <c r="K266" s="1" t="s">
        <v>769</v>
      </c>
    </row>
    <row r="267" spans="1:11" ht="12.75">
      <c r="A267">
        <v>267</v>
      </c>
      <c r="B267" t="s">
        <v>1120</v>
      </c>
      <c r="C267" t="s">
        <v>1220</v>
      </c>
      <c r="D267" t="s">
        <v>1329</v>
      </c>
      <c r="E267" t="s">
        <v>1610</v>
      </c>
      <c r="F267" s="1" t="s">
        <v>1611</v>
      </c>
      <c r="G267" t="s">
        <v>1358</v>
      </c>
      <c r="H267" t="s">
        <v>770</v>
      </c>
      <c r="I267" t="s">
        <v>1612</v>
      </c>
      <c r="J267" t="s">
        <v>1125</v>
      </c>
      <c r="K267" s="1" t="s">
        <v>1613</v>
      </c>
    </row>
    <row r="268" spans="1:11" ht="12.75">
      <c r="A268">
        <v>268</v>
      </c>
      <c r="B268" t="s">
        <v>1120</v>
      </c>
      <c r="C268" t="s">
        <v>300</v>
      </c>
      <c r="D268" t="s">
        <v>2097</v>
      </c>
      <c r="E268" t="s">
        <v>771</v>
      </c>
      <c r="F268" s="1" t="s">
        <v>1066</v>
      </c>
      <c r="G268" t="s">
        <v>1067</v>
      </c>
      <c r="I268" t="s">
        <v>152</v>
      </c>
      <c r="J268" t="s">
        <v>1125</v>
      </c>
      <c r="K268" s="1" t="s">
        <v>1068</v>
      </c>
    </row>
    <row r="269" spans="1:11" ht="12.75">
      <c r="A269">
        <v>269</v>
      </c>
      <c r="B269" t="s">
        <v>1120</v>
      </c>
      <c r="C269" t="s">
        <v>1126</v>
      </c>
      <c r="D269" t="s">
        <v>2335</v>
      </c>
      <c r="E269" t="s">
        <v>940</v>
      </c>
      <c r="F269" s="1" t="s">
        <v>941</v>
      </c>
      <c r="G269" t="s">
        <v>2029</v>
      </c>
      <c r="I269" t="s">
        <v>2338</v>
      </c>
      <c r="J269" t="s">
        <v>1125</v>
      </c>
      <c r="K269" s="1" t="s">
        <v>2339</v>
      </c>
    </row>
    <row r="270" spans="1:11" ht="12.75">
      <c r="A270">
        <v>270</v>
      </c>
      <c r="B270" t="s">
        <v>1120</v>
      </c>
      <c r="C270" t="s">
        <v>2294</v>
      </c>
      <c r="D270" t="s">
        <v>1614</v>
      </c>
      <c r="E270" t="s">
        <v>1615</v>
      </c>
      <c r="F270" s="1" t="s">
        <v>1616</v>
      </c>
      <c r="G270" t="s">
        <v>1617</v>
      </c>
      <c r="I270" t="s">
        <v>1615</v>
      </c>
      <c r="J270" t="s">
        <v>1125</v>
      </c>
      <c r="K270" s="1" t="s">
        <v>1618</v>
      </c>
    </row>
    <row r="271" spans="1:11" ht="12.75">
      <c r="A271">
        <v>271</v>
      </c>
      <c r="B271" t="s">
        <v>1120</v>
      </c>
      <c r="C271" t="s">
        <v>331</v>
      </c>
      <c r="D271" t="s">
        <v>332</v>
      </c>
      <c r="E271" t="s">
        <v>336</v>
      </c>
      <c r="F271" s="1" t="s">
        <v>1619</v>
      </c>
      <c r="G271" t="s">
        <v>335</v>
      </c>
      <c r="I271" t="s">
        <v>336</v>
      </c>
      <c r="J271" t="s">
        <v>1125</v>
      </c>
      <c r="K271" s="1" t="s">
        <v>337</v>
      </c>
    </row>
    <row r="272" spans="1:11" ht="12.75">
      <c r="A272">
        <v>272</v>
      </c>
      <c r="B272" t="s">
        <v>1120</v>
      </c>
      <c r="C272" t="s">
        <v>1359</v>
      </c>
      <c r="D272" t="s">
        <v>1360</v>
      </c>
      <c r="E272" t="s">
        <v>89</v>
      </c>
      <c r="F272" s="1" t="s">
        <v>90</v>
      </c>
      <c r="G272" t="s">
        <v>91</v>
      </c>
      <c r="I272" t="s">
        <v>89</v>
      </c>
      <c r="J272" t="s">
        <v>1125</v>
      </c>
      <c r="K272" s="1" t="s">
        <v>92</v>
      </c>
    </row>
    <row r="273" spans="1:11" ht="12.75">
      <c r="A273">
        <v>273</v>
      </c>
      <c r="B273" t="s">
        <v>1120</v>
      </c>
      <c r="C273" t="s">
        <v>2232</v>
      </c>
      <c r="D273" t="s">
        <v>2233</v>
      </c>
      <c r="E273" t="s">
        <v>93</v>
      </c>
      <c r="F273" s="1" t="s">
        <v>94</v>
      </c>
      <c r="G273" t="s">
        <v>95</v>
      </c>
      <c r="H273" t="s">
        <v>772</v>
      </c>
      <c r="I273" t="s">
        <v>93</v>
      </c>
      <c r="J273" t="s">
        <v>1125</v>
      </c>
      <c r="K273" s="1" t="s">
        <v>773</v>
      </c>
    </row>
    <row r="274" spans="1:11" ht="12.75">
      <c r="A274">
        <v>274</v>
      </c>
      <c r="B274" t="s">
        <v>1120</v>
      </c>
      <c r="C274" t="s">
        <v>2232</v>
      </c>
      <c r="D274" t="s">
        <v>1069</v>
      </c>
      <c r="E274" t="s">
        <v>774</v>
      </c>
      <c r="F274" s="1" t="s">
        <v>1070</v>
      </c>
      <c r="G274" t="s">
        <v>1071</v>
      </c>
      <c r="I274" t="s">
        <v>93</v>
      </c>
      <c r="J274" t="s">
        <v>1125</v>
      </c>
      <c r="K274" s="1" t="s">
        <v>773</v>
      </c>
    </row>
    <row r="275" spans="1:11" ht="12.75">
      <c r="A275">
        <v>275</v>
      </c>
      <c r="B275" t="s">
        <v>1120</v>
      </c>
      <c r="C275" t="s">
        <v>1488</v>
      </c>
      <c r="D275" t="s">
        <v>755</v>
      </c>
      <c r="E275" t="s">
        <v>99</v>
      </c>
      <c r="F275" s="1" t="s">
        <v>100</v>
      </c>
      <c r="G275" t="s">
        <v>756</v>
      </c>
      <c r="I275" t="s">
        <v>99</v>
      </c>
      <c r="J275" t="s">
        <v>1125</v>
      </c>
      <c r="K275" s="1" t="s">
        <v>775</v>
      </c>
    </row>
    <row r="276" spans="1:11" ht="12.75">
      <c r="A276">
        <v>276</v>
      </c>
      <c r="B276" t="s">
        <v>1120</v>
      </c>
      <c r="C276" t="s">
        <v>555</v>
      </c>
      <c r="D276" t="s">
        <v>556</v>
      </c>
      <c r="E276" t="s">
        <v>101</v>
      </c>
      <c r="F276" s="1" t="s">
        <v>102</v>
      </c>
      <c r="G276" t="s">
        <v>1146</v>
      </c>
      <c r="H276" t="s">
        <v>776</v>
      </c>
      <c r="I276" t="s">
        <v>1144</v>
      </c>
      <c r="J276" t="s">
        <v>1125</v>
      </c>
      <c r="K276" s="1" t="s">
        <v>1147</v>
      </c>
    </row>
    <row r="277" spans="1:11" ht="12.75">
      <c r="A277">
        <v>277</v>
      </c>
      <c r="B277" t="s">
        <v>1120</v>
      </c>
      <c r="C277" t="s">
        <v>1695</v>
      </c>
      <c r="D277" t="s">
        <v>777</v>
      </c>
      <c r="E277" t="s">
        <v>103</v>
      </c>
      <c r="F277" s="1" t="s">
        <v>104</v>
      </c>
      <c r="G277" t="s">
        <v>105</v>
      </c>
      <c r="H277" t="s">
        <v>778</v>
      </c>
      <c r="I277" t="s">
        <v>103</v>
      </c>
      <c r="J277" t="s">
        <v>1125</v>
      </c>
      <c r="K277" s="1" t="s">
        <v>106</v>
      </c>
    </row>
    <row r="278" spans="1:11" ht="12.75">
      <c r="A278">
        <v>278</v>
      </c>
      <c r="B278" t="s">
        <v>1120</v>
      </c>
      <c r="C278" t="s">
        <v>2294</v>
      </c>
      <c r="D278" t="s">
        <v>2295</v>
      </c>
      <c r="E278" t="s">
        <v>942</v>
      </c>
      <c r="F278" s="1" t="s">
        <v>943</v>
      </c>
      <c r="G278" t="s">
        <v>944</v>
      </c>
      <c r="I278" t="s">
        <v>945</v>
      </c>
      <c r="J278" t="s">
        <v>1125</v>
      </c>
      <c r="K278" s="1" t="s">
        <v>946</v>
      </c>
    </row>
    <row r="279" spans="1:11" ht="12.75">
      <c r="A279">
        <v>279</v>
      </c>
      <c r="B279" t="s">
        <v>1120</v>
      </c>
      <c r="C279" t="s">
        <v>368</v>
      </c>
      <c r="D279" t="s">
        <v>107</v>
      </c>
      <c r="E279" t="s">
        <v>108</v>
      </c>
      <c r="F279" s="1" t="s">
        <v>109</v>
      </c>
      <c r="G279" t="s">
        <v>110</v>
      </c>
      <c r="I279" t="s">
        <v>108</v>
      </c>
      <c r="J279" t="s">
        <v>1125</v>
      </c>
      <c r="K279" s="1" t="s">
        <v>111</v>
      </c>
    </row>
    <row r="280" spans="1:11" ht="12.75">
      <c r="A280">
        <v>280</v>
      </c>
      <c r="B280" t="s">
        <v>541</v>
      </c>
      <c r="C280" t="s">
        <v>779</v>
      </c>
      <c r="D280" t="s">
        <v>780</v>
      </c>
      <c r="E280" t="s">
        <v>781</v>
      </c>
      <c r="F280" s="1" t="s">
        <v>2171</v>
      </c>
      <c r="G280" t="s">
        <v>782</v>
      </c>
      <c r="I280" t="s">
        <v>380</v>
      </c>
      <c r="J280" t="s">
        <v>1125</v>
      </c>
      <c r="K280" s="1" t="s">
        <v>382</v>
      </c>
    </row>
    <row r="281" spans="1:11" ht="12.75">
      <c r="A281">
        <v>281</v>
      </c>
      <c r="B281" t="s">
        <v>541</v>
      </c>
      <c r="C281" t="s">
        <v>783</v>
      </c>
      <c r="D281" t="s">
        <v>784</v>
      </c>
      <c r="E281" t="s">
        <v>785</v>
      </c>
      <c r="F281" s="1" t="s">
        <v>2093</v>
      </c>
      <c r="G281" t="s">
        <v>786</v>
      </c>
      <c r="I281" t="s">
        <v>476</v>
      </c>
      <c r="J281" t="s">
        <v>1125</v>
      </c>
      <c r="K281" s="1" t="s">
        <v>479</v>
      </c>
    </row>
    <row r="282" spans="1:11" ht="12.75">
      <c r="A282">
        <v>282</v>
      </c>
      <c r="B282" t="s">
        <v>1120</v>
      </c>
      <c r="C282" t="s">
        <v>787</v>
      </c>
      <c r="D282" t="s">
        <v>788</v>
      </c>
      <c r="E282" t="s">
        <v>947</v>
      </c>
      <c r="F282" s="1" t="s">
        <v>948</v>
      </c>
      <c r="G282" t="s">
        <v>789</v>
      </c>
      <c r="I282" t="s">
        <v>949</v>
      </c>
      <c r="J282" t="s">
        <v>1125</v>
      </c>
      <c r="K282" s="1" t="s">
        <v>950</v>
      </c>
    </row>
    <row r="283" spans="1:11" ht="12.75">
      <c r="A283">
        <v>283</v>
      </c>
      <c r="B283" t="s">
        <v>541</v>
      </c>
      <c r="C283" t="s">
        <v>1154</v>
      </c>
      <c r="D283" t="s">
        <v>790</v>
      </c>
      <c r="E283" t="s">
        <v>791</v>
      </c>
      <c r="F283" s="1" t="s">
        <v>761</v>
      </c>
      <c r="G283" t="s">
        <v>792</v>
      </c>
      <c r="I283" t="s">
        <v>1271</v>
      </c>
      <c r="J283" t="s">
        <v>1125</v>
      </c>
      <c r="K283" s="1" t="s">
        <v>1274</v>
      </c>
    </row>
    <row r="284" spans="1:11" ht="12.75">
      <c r="A284">
        <v>284</v>
      </c>
      <c r="B284" t="s">
        <v>541</v>
      </c>
      <c r="C284" t="s">
        <v>1219</v>
      </c>
      <c r="D284" t="s">
        <v>1828</v>
      </c>
      <c r="E284" t="s">
        <v>793</v>
      </c>
      <c r="F284" s="1" t="s">
        <v>1829</v>
      </c>
      <c r="G284" t="s">
        <v>1406</v>
      </c>
      <c r="I284" t="s">
        <v>221</v>
      </c>
      <c r="J284" t="s">
        <v>1125</v>
      </c>
      <c r="K284" s="1" t="s">
        <v>1407</v>
      </c>
    </row>
    <row r="285" spans="1:11" ht="12.75">
      <c r="A285">
        <v>285</v>
      </c>
      <c r="B285" t="s">
        <v>1120</v>
      </c>
      <c r="C285" t="s">
        <v>1715</v>
      </c>
      <c r="D285" t="s">
        <v>794</v>
      </c>
      <c r="E285" t="s">
        <v>113</v>
      </c>
      <c r="F285" s="1" t="s">
        <v>114</v>
      </c>
      <c r="G285" t="s">
        <v>115</v>
      </c>
      <c r="I285" t="s">
        <v>113</v>
      </c>
      <c r="J285" t="s">
        <v>1125</v>
      </c>
      <c r="K285" s="1" t="s">
        <v>116</v>
      </c>
    </row>
    <row r="286" spans="1:11" ht="12.75">
      <c r="A286">
        <v>286</v>
      </c>
      <c r="B286" t="s">
        <v>1120</v>
      </c>
      <c r="C286" t="s">
        <v>508</v>
      </c>
      <c r="D286" t="s">
        <v>795</v>
      </c>
      <c r="E286" t="s">
        <v>118</v>
      </c>
      <c r="F286" s="1" t="s">
        <v>119</v>
      </c>
      <c r="G286" t="s">
        <v>120</v>
      </c>
      <c r="I286" t="s">
        <v>118</v>
      </c>
      <c r="J286" t="s">
        <v>1125</v>
      </c>
      <c r="K286" s="1" t="s">
        <v>121</v>
      </c>
    </row>
    <row r="287" spans="1:11" ht="12.75">
      <c r="A287">
        <v>287</v>
      </c>
      <c r="B287" t="s">
        <v>1120</v>
      </c>
      <c r="C287" t="s">
        <v>300</v>
      </c>
      <c r="D287" t="s">
        <v>796</v>
      </c>
      <c r="E287" t="s">
        <v>124</v>
      </c>
      <c r="F287" s="1" t="s">
        <v>125</v>
      </c>
      <c r="G287" t="s">
        <v>797</v>
      </c>
      <c r="I287" t="s">
        <v>124</v>
      </c>
      <c r="J287" t="s">
        <v>1125</v>
      </c>
      <c r="K287" s="1" t="s">
        <v>126</v>
      </c>
    </row>
    <row r="288" spans="1:11" ht="12.75">
      <c r="A288">
        <v>288</v>
      </c>
      <c r="B288" t="s">
        <v>1120</v>
      </c>
      <c r="C288" t="s">
        <v>1121</v>
      </c>
      <c r="D288" t="s">
        <v>1971</v>
      </c>
      <c r="E288" t="s">
        <v>127</v>
      </c>
      <c r="F288" s="1" t="s">
        <v>128</v>
      </c>
      <c r="G288" t="s">
        <v>1278</v>
      </c>
      <c r="I288" t="s">
        <v>379</v>
      </c>
      <c r="J288" t="s">
        <v>1125</v>
      </c>
      <c r="K288" s="1" t="s">
        <v>1279</v>
      </c>
    </row>
    <row r="289" spans="1:11" ht="12.75">
      <c r="A289">
        <v>289</v>
      </c>
      <c r="B289" t="s">
        <v>541</v>
      </c>
      <c r="C289" t="s">
        <v>2094</v>
      </c>
      <c r="D289" t="s">
        <v>798</v>
      </c>
      <c r="E289" t="s">
        <v>799</v>
      </c>
      <c r="F289" s="1" t="s">
        <v>1850</v>
      </c>
      <c r="G289" t="s">
        <v>800</v>
      </c>
      <c r="I289" t="s">
        <v>206</v>
      </c>
      <c r="J289" t="s">
        <v>1125</v>
      </c>
      <c r="K289" s="1" t="s">
        <v>209</v>
      </c>
    </row>
    <row r="290" spans="1:11" ht="12.75">
      <c r="A290">
        <v>290</v>
      </c>
      <c r="B290" t="s">
        <v>1120</v>
      </c>
      <c r="C290" t="s">
        <v>2095</v>
      </c>
      <c r="D290" t="s">
        <v>2096</v>
      </c>
      <c r="E290" t="s">
        <v>129</v>
      </c>
      <c r="F290" s="1" t="s">
        <v>130</v>
      </c>
      <c r="G290" t="s">
        <v>1362</v>
      </c>
      <c r="I290" t="s">
        <v>129</v>
      </c>
      <c r="J290" t="s">
        <v>1125</v>
      </c>
      <c r="K290" s="1" t="s">
        <v>131</v>
      </c>
    </row>
    <row r="291" spans="1:11" ht="12.75">
      <c r="A291">
        <v>291</v>
      </c>
      <c r="B291" t="s">
        <v>1120</v>
      </c>
      <c r="C291" t="s">
        <v>2117</v>
      </c>
      <c r="D291" t="s">
        <v>2118</v>
      </c>
      <c r="E291" t="s">
        <v>952</v>
      </c>
      <c r="F291" s="1" t="s">
        <v>953</v>
      </c>
      <c r="G291" t="s">
        <v>954</v>
      </c>
      <c r="I291" t="s">
        <v>955</v>
      </c>
      <c r="J291" t="s">
        <v>1125</v>
      </c>
      <c r="K291" s="1" t="s">
        <v>956</v>
      </c>
    </row>
    <row r="292" spans="1:11" ht="12.75">
      <c r="A292">
        <v>292</v>
      </c>
      <c r="B292" t="s">
        <v>1120</v>
      </c>
      <c r="C292" t="s">
        <v>801</v>
      </c>
      <c r="D292" t="s">
        <v>802</v>
      </c>
      <c r="E292" t="s">
        <v>1017</v>
      </c>
      <c r="F292" s="1" t="s">
        <v>1018</v>
      </c>
      <c r="G292" t="s">
        <v>1019</v>
      </c>
      <c r="H292" t="s">
        <v>803</v>
      </c>
      <c r="I292" t="s">
        <v>1020</v>
      </c>
      <c r="J292" t="s">
        <v>1125</v>
      </c>
      <c r="K292" s="1" t="s">
        <v>804</v>
      </c>
    </row>
    <row r="293" spans="1:11" ht="12.75">
      <c r="A293">
        <v>293</v>
      </c>
      <c r="B293" t="s">
        <v>1120</v>
      </c>
      <c r="C293" t="s">
        <v>1158</v>
      </c>
      <c r="D293" t="s">
        <v>805</v>
      </c>
      <c r="E293" t="s">
        <v>132</v>
      </c>
      <c r="F293" s="1" t="s">
        <v>133</v>
      </c>
      <c r="G293" t="s">
        <v>806</v>
      </c>
      <c r="I293" t="s">
        <v>132</v>
      </c>
      <c r="J293" t="s">
        <v>1125</v>
      </c>
      <c r="K293" s="1" t="s">
        <v>134</v>
      </c>
    </row>
    <row r="294" spans="1:11" ht="12.75">
      <c r="A294">
        <v>294</v>
      </c>
      <c r="B294" t="s">
        <v>1120</v>
      </c>
      <c r="C294" t="s">
        <v>2201</v>
      </c>
      <c r="D294" t="s">
        <v>2202</v>
      </c>
      <c r="E294" t="s">
        <v>963</v>
      </c>
      <c r="F294" s="1" t="s">
        <v>964</v>
      </c>
      <c r="G294" t="s">
        <v>807</v>
      </c>
      <c r="H294" t="s">
        <v>965</v>
      </c>
      <c r="I294" t="s">
        <v>1615</v>
      </c>
      <c r="J294" t="s">
        <v>1125</v>
      </c>
      <c r="K294" s="1" t="s">
        <v>1618</v>
      </c>
    </row>
    <row r="295" spans="1:11" ht="12.75">
      <c r="A295">
        <v>295</v>
      </c>
      <c r="B295" t="s">
        <v>1120</v>
      </c>
      <c r="C295" t="s">
        <v>1158</v>
      </c>
      <c r="D295" t="s">
        <v>349</v>
      </c>
      <c r="E295" t="s">
        <v>135</v>
      </c>
      <c r="F295" s="1" t="s">
        <v>136</v>
      </c>
      <c r="G295" t="s">
        <v>137</v>
      </c>
      <c r="I295" t="s">
        <v>135</v>
      </c>
      <c r="J295" t="s">
        <v>1125</v>
      </c>
      <c r="K295" s="1" t="s">
        <v>138</v>
      </c>
    </row>
    <row r="296" spans="1:11" ht="12.75">
      <c r="A296">
        <v>296</v>
      </c>
      <c r="B296" t="s">
        <v>1120</v>
      </c>
      <c r="C296" t="s">
        <v>139</v>
      </c>
      <c r="D296" t="s">
        <v>140</v>
      </c>
      <c r="E296" t="s">
        <v>141</v>
      </c>
      <c r="F296" s="1" t="s">
        <v>142</v>
      </c>
      <c r="G296" t="s">
        <v>143</v>
      </c>
      <c r="I296" t="s">
        <v>141</v>
      </c>
      <c r="J296" t="s">
        <v>1125</v>
      </c>
      <c r="K296" s="1" t="s">
        <v>144</v>
      </c>
    </row>
    <row r="297" spans="1:11" ht="12.75">
      <c r="A297">
        <v>297</v>
      </c>
      <c r="B297" t="s">
        <v>1120</v>
      </c>
      <c r="C297" t="s">
        <v>2294</v>
      </c>
      <c r="D297" t="s">
        <v>145</v>
      </c>
      <c r="E297" t="s">
        <v>146</v>
      </c>
      <c r="F297" s="1" t="s">
        <v>147</v>
      </c>
      <c r="G297" t="s">
        <v>148</v>
      </c>
      <c r="I297" t="s">
        <v>146</v>
      </c>
      <c r="J297" t="s">
        <v>1125</v>
      </c>
      <c r="K297" s="1" t="s">
        <v>149</v>
      </c>
    </row>
    <row r="298" spans="1:11" ht="12.75">
      <c r="A298">
        <v>298</v>
      </c>
      <c r="B298" t="s">
        <v>1120</v>
      </c>
      <c r="C298" t="s">
        <v>1126</v>
      </c>
      <c r="D298" t="s">
        <v>1280</v>
      </c>
      <c r="E298" t="s">
        <v>150</v>
      </c>
      <c r="F298" s="1" t="s">
        <v>151</v>
      </c>
      <c r="G298" t="s">
        <v>1283</v>
      </c>
      <c r="I298" t="s">
        <v>1284</v>
      </c>
      <c r="J298" t="s">
        <v>1125</v>
      </c>
      <c r="K298" s="1" t="s">
        <v>1285</v>
      </c>
    </row>
    <row r="299" spans="1:11" ht="12.75">
      <c r="A299">
        <v>299</v>
      </c>
      <c r="B299" t="s">
        <v>541</v>
      </c>
      <c r="C299" t="s">
        <v>1838</v>
      </c>
      <c r="D299" t="s">
        <v>1839</v>
      </c>
      <c r="E299" t="s">
        <v>808</v>
      </c>
      <c r="F299" s="1" t="s">
        <v>1840</v>
      </c>
      <c r="G299" t="s">
        <v>1841</v>
      </c>
      <c r="I299" t="s">
        <v>124</v>
      </c>
      <c r="J299" t="s">
        <v>1125</v>
      </c>
      <c r="K299" s="1" t="s">
        <v>126</v>
      </c>
    </row>
    <row r="300" spans="1:11" ht="12.75">
      <c r="A300">
        <v>300</v>
      </c>
      <c r="B300" t="s">
        <v>541</v>
      </c>
      <c r="C300" t="s">
        <v>1834</v>
      </c>
      <c r="D300" t="s">
        <v>1835</v>
      </c>
      <c r="E300" t="s">
        <v>809</v>
      </c>
      <c r="F300" s="1" t="s">
        <v>1836</v>
      </c>
      <c r="G300" t="s">
        <v>1837</v>
      </c>
      <c r="I300" t="s">
        <v>1544</v>
      </c>
      <c r="J300" t="s">
        <v>1125</v>
      </c>
      <c r="K300" s="1" t="s">
        <v>1547</v>
      </c>
    </row>
    <row r="301" spans="1:11" ht="12.75">
      <c r="A301">
        <v>301</v>
      </c>
      <c r="B301" t="s">
        <v>541</v>
      </c>
      <c r="C301" t="s">
        <v>1981</v>
      </c>
      <c r="D301" t="s">
        <v>810</v>
      </c>
      <c r="E301" t="s">
        <v>811</v>
      </c>
      <c r="F301" s="1" t="s">
        <v>1789</v>
      </c>
      <c r="G301" t="s">
        <v>1790</v>
      </c>
      <c r="I301" t="s">
        <v>224</v>
      </c>
      <c r="J301" t="s">
        <v>1125</v>
      </c>
      <c r="K301" s="1" t="s">
        <v>1791</v>
      </c>
    </row>
    <row r="302" spans="1:11" ht="12.75">
      <c r="A302">
        <v>302</v>
      </c>
      <c r="B302" t="s">
        <v>1120</v>
      </c>
      <c r="C302" t="s">
        <v>1126</v>
      </c>
      <c r="D302" t="s">
        <v>2335</v>
      </c>
      <c r="E302" t="s">
        <v>152</v>
      </c>
      <c r="F302" s="1" t="s">
        <v>153</v>
      </c>
      <c r="G302" t="s">
        <v>2029</v>
      </c>
      <c r="I302" t="s">
        <v>2338</v>
      </c>
      <c r="J302" t="s">
        <v>1125</v>
      </c>
      <c r="K302" s="1" t="s">
        <v>2339</v>
      </c>
    </row>
    <row r="303" spans="1:11" ht="12.75">
      <c r="A303">
        <v>303</v>
      </c>
      <c r="B303" t="s">
        <v>1120</v>
      </c>
      <c r="C303" t="s">
        <v>1121</v>
      </c>
      <c r="D303" t="s">
        <v>812</v>
      </c>
      <c r="E303" t="s">
        <v>154</v>
      </c>
      <c r="F303" s="1" t="s">
        <v>155</v>
      </c>
      <c r="G303" t="s">
        <v>156</v>
      </c>
      <c r="I303" t="s">
        <v>154</v>
      </c>
      <c r="J303" t="s">
        <v>1125</v>
      </c>
      <c r="K303" s="1" t="s">
        <v>157</v>
      </c>
    </row>
    <row r="304" spans="1:11" ht="12.75">
      <c r="A304">
        <v>304</v>
      </c>
      <c r="B304" t="s">
        <v>1120</v>
      </c>
      <c r="C304" t="s">
        <v>285</v>
      </c>
      <c r="D304" t="s">
        <v>310</v>
      </c>
      <c r="E304" t="s">
        <v>158</v>
      </c>
      <c r="F304" s="1" t="s">
        <v>159</v>
      </c>
      <c r="G304" t="s">
        <v>813</v>
      </c>
      <c r="H304" t="s">
        <v>814</v>
      </c>
      <c r="I304" t="s">
        <v>158</v>
      </c>
      <c r="J304" t="s">
        <v>1125</v>
      </c>
      <c r="K304" s="1" t="s">
        <v>815</v>
      </c>
    </row>
    <row r="305" spans="1:11" ht="12.75">
      <c r="A305">
        <v>305</v>
      </c>
      <c r="B305" t="s">
        <v>1120</v>
      </c>
      <c r="C305" t="s">
        <v>331</v>
      </c>
      <c r="D305" t="s">
        <v>1363</v>
      </c>
      <c r="E305" t="s">
        <v>161</v>
      </c>
      <c r="F305" s="1" t="s">
        <v>162</v>
      </c>
      <c r="G305" t="s">
        <v>1976</v>
      </c>
      <c r="I305" t="s">
        <v>163</v>
      </c>
      <c r="J305" t="s">
        <v>1125</v>
      </c>
      <c r="K305" s="1" t="s">
        <v>164</v>
      </c>
    </row>
    <row r="306" spans="1:11" ht="12.75">
      <c r="A306">
        <v>306</v>
      </c>
      <c r="B306" t="s">
        <v>541</v>
      </c>
      <c r="C306" t="s">
        <v>816</v>
      </c>
      <c r="D306" t="s">
        <v>726</v>
      </c>
      <c r="E306" t="s">
        <v>817</v>
      </c>
      <c r="F306" s="1" t="s">
        <v>1842</v>
      </c>
      <c r="G306" t="s">
        <v>1843</v>
      </c>
      <c r="I306" t="s">
        <v>1718</v>
      </c>
      <c r="J306" t="s">
        <v>1125</v>
      </c>
      <c r="K306" s="1" t="s">
        <v>1844</v>
      </c>
    </row>
    <row r="307" spans="1:11" ht="12.75">
      <c r="A307">
        <v>307</v>
      </c>
      <c r="B307" t="s">
        <v>541</v>
      </c>
      <c r="C307" t="s">
        <v>1768</v>
      </c>
      <c r="D307" t="s">
        <v>1769</v>
      </c>
      <c r="E307" t="s">
        <v>818</v>
      </c>
      <c r="F307" s="1" t="s">
        <v>1770</v>
      </c>
      <c r="G307" t="s">
        <v>1771</v>
      </c>
      <c r="I307" t="s">
        <v>224</v>
      </c>
      <c r="J307" t="s">
        <v>1125</v>
      </c>
      <c r="K307" s="1" t="s">
        <v>1772</v>
      </c>
    </row>
    <row r="308" spans="1:11" ht="12.75">
      <c r="A308">
        <v>308</v>
      </c>
      <c r="B308" t="s">
        <v>1120</v>
      </c>
      <c r="C308" t="s">
        <v>1126</v>
      </c>
      <c r="D308" t="s">
        <v>819</v>
      </c>
      <c r="E308" t="s">
        <v>165</v>
      </c>
      <c r="F308" s="1" t="s">
        <v>166</v>
      </c>
      <c r="G308" t="s">
        <v>167</v>
      </c>
      <c r="I308" t="s">
        <v>165</v>
      </c>
      <c r="J308" t="s">
        <v>1125</v>
      </c>
      <c r="K308" s="1" t="s">
        <v>168</v>
      </c>
    </row>
    <row r="309" spans="1:11" ht="12.75">
      <c r="A309">
        <v>309</v>
      </c>
      <c r="B309" t="s">
        <v>541</v>
      </c>
      <c r="C309" t="s">
        <v>1748</v>
      </c>
      <c r="D309" t="s">
        <v>1749</v>
      </c>
      <c r="E309" t="s">
        <v>820</v>
      </c>
      <c r="F309" s="1" t="s">
        <v>1845</v>
      </c>
      <c r="G309" t="s">
        <v>821</v>
      </c>
      <c r="H309" t="s">
        <v>2098</v>
      </c>
      <c r="I309" t="s">
        <v>165</v>
      </c>
      <c r="J309" t="s">
        <v>1125</v>
      </c>
      <c r="K309" s="1" t="s">
        <v>168</v>
      </c>
    </row>
    <row r="310" spans="1:11" ht="12.75">
      <c r="A310">
        <v>310</v>
      </c>
      <c r="B310" t="s">
        <v>1120</v>
      </c>
      <c r="C310" t="s">
        <v>1135</v>
      </c>
      <c r="D310" t="s">
        <v>588</v>
      </c>
      <c r="E310" t="s">
        <v>169</v>
      </c>
      <c r="F310" s="1" t="s">
        <v>170</v>
      </c>
      <c r="G310" t="s">
        <v>822</v>
      </c>
      <c r="H310" t="s">
        <v>823</v>
      </c>
      <c r="I310" t="s">
        <v>824</v>
      </c>
      <c r="J310" t="s">
        <v>1125</v>
      </c>
      <c r="K310" s="1" t="s">
        <v>825</v>
      </c>
    </row>
    <row r="311" spans="1:11" ht="12.75">
      <c r="A311">
        <v>311</v>
      </c>
      <c r="B311" t="s">
        <v>1120</v>
      </c>
      <c r="C311" t="s">
        <v>1158</v>
      </c>
      <c r="D311" t="s">
        <v>826</v>
      </c>
      <c r="E311" t="s">
        <v>171</v>
      </c>
      <c r="F311" s="1" t="s">
        <v>172</v>
      </c>
      <c r="G311" t="s">
        <v>173</v>
      </c>
      <c r="I311" t="s">
        <v>171</v>
      </c>
      <c r="J311" t="s">
        <v>1125</v>
      </c>
      <c r="K311" s="1" t="s">
        <v>174</v>
      </c>
    </row>
    <row r="312" spans="1:11" ht="12.75">
      <c r="A312">
        <v>312</v>
      </c>
      <c r="B312" t="s">
        <v>1120</v>
      </c>
      <c r="C312" t="s">
        <v>1738</v>
      </c>
      <c r="D312" t="s">
        <v>1908</v>
      </c>
      <c r="E312" t="s">
        <v>175</v>
      </c>
      <c r="F312" s="1" t="s">
        <v>176</v>
      </c>
      <c r="G312" t="s">
        <v>827</v>
      </c>
      <c r="I312" t="s">
        <v>175</v>
      </c>
      <c r="J312" t="s">
        <v>1125</v>
      </c>
      <c r="K312" s="1" t="s">
        <v>828</v>
      </c>
    </row>
    <row r="313" spans="1:11" ht="12.75">
      <c r="A313">
        <v>313</v>
      </c>
      <c r="B313" t="s">
        <v>1120</v>
      </c>
      <c r="C313" t="s">
        <v>1464</v>
      </c>
      <c r="D313" t="s">
        <v>177</v>
      </c>
      <c r="E313" t="s">
        <v>178</v>
      </c>
      <c r="F313" s="1" t="s">
        <v>179</v>
      </c>
      <c r="G313" t="s">
        <v>180</v>
      </c>
      <c r="I313" t="s">
        <v>178</v>
      </c>
      <c r="J313" t="s">
        <v>1125</v>
      </c>
      <c r="K313" s="1" t="s">
        <v>181</v>
      </c>
    </row>
    <row r="314" spans="1:11" ht="12.75">
      <c r="A314">
        <v>314</v>
      </c>
      <c r="B314" t="s">
        <v>1120</v>
      </c>
      <c r="C314" t="s">
        <v>2099</v>
      </c>
      <c r="D314" t="s">
        <v>2100</v>
      </c>
      <c r="E314" t="s">
        <v>182</v>
      </c>
      <c r="F314" s="1" t="s">
        <v>183</v>
      </c>
      <c r="G314" t="s">
        <v>829</v>
      </c>
      <c r="I314" t="s">
        <v>182</v>
      </c>
      <c r="J314" t="s">
        <v>1125</v>
      </c>
      <c r="K314" s="1" t="s">
        <v>830</v>
      </c>
    </row>
    <row r="315" spans="1:11" ht="12.75">
      <c r="A315">
        <v>315</v>
      </c>
      <c r="B315" t="s">
        <v>541</v>
      </c>
      <c r="C315" t="s">
        <v>1846</v>
      </c>
      <c r="D315" t="s">
        <v>2101</v>
      </c>
      <c r="E315" t="s">
        <v>831</v>
      </c>
      <c r="F315" s="1" t="s">
        <v>1847</v>
      </c>
      <c r="G315" t="s">
        <v>1848</v>
      </c>
      <c r="I315" t="s">
        <v>1685</v>
      </c>
      <c r="J315" t="s">
        <v>1125</v>
      </c>
      <c r="K315" s="1" t="s">
        <v>1849</v>
      </c>
    </row>
    <row r="316" spans="1:11" ht="12.75">
      <c r="A316">
        <v>316</v>
      </c>
      <c r="B316" t="s">
        <v>1120</v>
      </c>
      <c r="C316" t="s">
        <v>1365</v>
      </c>
      <c r="D316" t="s">
        <v>832</v>
      </c>
      <c r="E316" t="s">
        <v>186</v>
      </c>
      <c r="F316" s="1" t="s">
        <v>187</v>
      </c>
      <c r="G316" t="s">
        <v>188</v>
      </c>
      <c r="I316" t="s">
        <v>186</v>
      </c>
      <c r="J316" t="s">
        <v>1125</v>
      </c>
      <c r="K316" s="1" t="s">
        <v>189</v>
      </c>
    </row>
    <row r="317" spans="1:11" ht="12.75">
      <c r="A317">
        <v>317</v>
      </c>
      <c r="B317" t="s">
        <v>1120</v>
      </c>
      <c r="C317" t="s">
        <v>1488</v>
      </c>
      <c r="D317" t="s">
        <v>1072</v>
      </c>
      <c r="E317" t="s">
        <v>833</v>
      </c>
      <c r="F317" s="1" t="s">
        <v>1073</v>
      </c>
      <c r="G317" t="s">
        <v>1074</v>
      </c>
      <c r="I317" t="s">
        <v>1238</v>
      </c>
      <c r="J317" t="s">
        <v>1125</v>
      </c>
      <c r="K317" s="1" t="s">
        <v>1240</v>
      </c>
    </row>
    <row r="318" spans="1:11" ht="12.75">
      <c r="A318">
        <v>318</v>
      </c>
      <c r="B318" t="s">
        <v>1120</v>
      </c>
      <c r="C318" t="s">
        <v>970</v>
      </c>
      <c r="D318" t="s">
        <v>971</v>
      </c>
      <c r="E318" t="s">
        <v>190</v>
      </c>
      <c r="F318" s="1" t="s">
        <v>191</v>
      </c>
      <c r="G318" t="s">
        <v>435</v>
      </c>
      <c r="I318" t="s">
        <v>433</v>
      </c>
      <c r="J318" t="s">
        <v>1125</v>
      </c>
      <c r="K318" s="1" t="s">
        <v>436</v>
      </c>
    </row>
    <row r="319" spans="1:11" ht="12.75">
      <c r="A319">
        <v>319</v>
      </c>
      <c r="B319" t="s">
        <v>1120</v>
      </c>
      <c r="C319" t="s">
        <v>1320</v>
      </c>
      <c r="D319" t="s">
        <v>1321</v>
      </c>
      <c r="E319" t="s">
        <v>192</v>
      </c>
      <c r="F319" s="1" t="s">
        <v>193</v>
      </c>
      <c r="G319" t="s">
        <v>834</v>
      </c>
      <c r="I319" t="s">
        <v>192</v>
      </c>
      <c r="J319" t="s">
        <v>1125</v>
      </c>
      <c r="K319" s="1" t="s">
        <v>194</v>
      </c>
    </row>
    <row r="320" spans="1:11" ht="12.75">
      <c r="A320">
        <v>320</v>
      </c>
      <c r="B320" t="s">
        <v>1120</v>
      </c>
      <c r="C320" t="s">
        <v>195</v>
      </c>
      <c r="D320" t="s">
        <v>196</v>
      </c>
      <c r="E320" t="s">
        <v>197</v>
      </c>
      <c r="F320" s="1" t="s">
        <v>198</v>
      </c>
      <c r="G320" t="s">
        <v>199</v>
      </c>
      <c r="I320" t="s">
        <v>197</v>
      </c>
      <c r="J320" t="s">
        <v>1125</v>
      </c>
      <c r="K320" s="1" t="s">
        <v>835</v>
      </c>
    </row>
    <row r="321" spans="1:11" ht="12.75">
      <c r="A321">
        <v>321</v>
      </c>
      <c r="B321" t="s">
        <v>1120</v>
      </c>
      <c r="C321" t="s">
        <v>2321</v>
      </c>
      <c r="D321" t="s">
        <v>724</v>
      </c>
      <c r="E321" t="s">
        <v>200</v>
      </c>
      <c r="F321" s="1" t="s">
        <v>201</v>
      </c>
      <c r="G321" t="s">
        <v>472</v>
      </c>
      <c r="I321" t="s">
        <v>468</v>
      </c>
      <c r="J321" t="s">
        <v>1125</v>
      </c>
      <c r="K321" s="1" t="s">
        <v>473</v>
      </c>
    </row>
    <row r="322" spans="1:11" ht="12.75">
      <c r="A322">
        <v>322</v>
      </c>
      <c r="B322" t="s">
        <v>541</v>
      </c>
      <c r="C322" t="s">
        <v>1229</v>
      </c>
      <c r="D322" t="s">
        <v>1230</v>
      </c>
      <c r="E322" t="s">
        <v>836</v>
      </c>
      <c r="F322" s="1" t="s">
        <v>1231</v>
      </c>
      <c r="G322" t="s">
        <v>1232</v>
      </c>
      <c r="I322" t="s">
        <v>1302</v>
      </c>
      <c r="J322" t="s">
        <v>1125</v>
      </c>
      <c r="K322" s="1" t="s">
        <v>1233</v>
      </c>
    </row>
    <row r="323" spans="1:11" ht="12.75">
      <c r="A323">
        <v>323</v>
      </c>
      <c r="B323" t="s">
        <v>1120</v>
      </c>
      <c r="C323" t="s">
        <v>1121</v>
      </c>
      <c r="D323" t="s">
        <v>1971</v>
      </c>
      <c r="E323" t="s">
        <v>966</v>
      </c>
      <c r="F323" s="1" t="s">
        <v>969</v>
      </c>
      <c r="G323" t="s">
        <v>1278</v>
      </c>
      <c r="I323" t="s">
        <v>379</v>
      </c>
      <c r="J323" t="s">
        <v>1125</v>
      </c>
      <c r="K323" s="1" t="s">
        <v>1279</v>
      </c>
    </row>
    <row r="324" spans="1:11" ht="12.75">
      <c r="A324">
        <v>324</v>
      </c>
      <c r="B324" t="s">
        <v>541</v>
      </c>
      <c r="C324" t="s">
        <v>1383</v>
      </c>
      <c r="D324" t="s">
        <v>1384</v>
      </c>
      <c r="E324" t="s">
        <v>837</v>
      </c>
      <c r="F324" s="1" t="s">
        <v>1723</v>
      </c>
      <c r="G324" t="s">
        <v>1724</v>
      </c>
      <c r="I324" t="s">
        <v>1242</v>
      </c>
      <c r="J324" t="s">
        <v>1125</v>
      </c>
      <c r="K324" s="1" t="s">
        <v>1725</v>
      </c>
    </row>
    <row r="325" spans="1:11" ht="12.75">
      <c r="A325">
        <v>325</v>
      </c>
      <c r="B325" t="s">
        <v>1120</v>
      </c>
      <c r="C325" t="s">
        <v>1158</v>
      </c>
      <c r="D325" t="s">
        <v>1364</v>
      </c>
      <c r="E325" t="s">
        <v>202</v>
      </c>
      <c r="F325" s="1" t="s">
        <v>203</v>
      </c>
      <c r="G325" t="s">
        <v>204</v>
      </c>
      <c r="I325" t="s">
        <v>202</v>
      </c>
      <c r="J325" t="s">
        <v>1125</v>
      </c>
      <c r="K325" s="1" t="s">
        <v>205</v>
      </c>
    </row>
    <row r="326" spans="1:11" ht="12.75">
      <c r="A326">
        <v>326</v>
      </c>
      <c r="B326" t="s">
        <v>1120</v>
      </c>
      <c r="C326" t="s">
        <v>195</v>
      </c>
      <c r="D326" t="s">
        <v>672</v>
      </c>
      <c r="E326" t="s">
        <v>206</v>
      </c>
      <c r="F326" s="1" t="s">
        <v>207</v>
      </c>
      <c r="G326" t="s">
        <v>208</v>
      </c>
      <c r="I326" t="s">
        <v>206</v>
      </c>
      <c r="J326" t="s">
        <v>1125</v>
      </c>
      <c r="K326" s="1" t="s">
        <v>209</v>
      </c>
    </row>
    <row r="327" spans="1:11" ht="12.75">
      <c r="A327">
        <v>327</v>
      </c>
      <c r="B327" t="s">
        <v>1120</v>
      </c>
      <c r="C327" t="s">
        <v>219</v>
      </c>
      <c r="D327" t="s">
        <v>220</v>
      </c>
      <c r="E327" t="s">
        <v>221</v>
      </c>
      <c r="F327" s="1" t="s">
        <v>222</v>
      </c>
      <c r="G327" t="s">
        <v>223</v>
      </c>
      <c r="I327" t="s">
        <v>221</v>
      </c>
      <c r="J327" t="s">
        <v>1125</v>
      </c>
      <c r="K327" s="1" t="s">
        <v>1407</v>
      </c>
    </row>
    <row r="328" spans="1:11" ht="12.75">
      <c r="A328">
        <v>328</v>
      </c>
      <c r="B328" t="s">
        <v>1120</v>
      </c>
      <c r="C328" t="s">
        <v>1220</v>
      </c>
      <c r="D328" t="s">
        <v>710</v>
      </c>
      <c r="E328" t="s">
        <v>838</v>
      </c>
      <c r="F328" s="1" t="s">
        <v>1050</v>
      </c>
      <c r="G328" t="s">
        <v>1051</v>
      </c>
      <c r="I328" t="s">
        <v>506</v>
      </c>
      <c r="J328" t="s">
        <v>1125</v>
      </c>
      <c r="K328" s="1" t="s">
        <v>1722</v>
      </c>
    </row>
    <row r="329" spans="1:11" ht="12.75">
      <c r="A329">
        <v>329</v>
      </c>
      <c r="B329" t="s">
        <v>541</v>
      </c>
      <c r="C329" t="s">
        <v>839</v>
      </c>
      <c r="D329" t="s">
        <v>840</v>
      </c>
      <c r="E329" t="s">
        <v>841</v>
      </c>
      <c r="F329" s="1" t="s">
        <v>1851</v>
      </c>
      <c r="G329" t="s">
        <v>2187</v>
      </c>
      <c r="I329" t="s">
        <v>1603</v>
      </c>
      <c r="J329" t="s">
        <v>1125</v>
      </c>
      <c r="K329" s="1" t="s">
        <v>1606</v>
      </c>
    </row>
    <row r="330" spans="1:11" ht="12.75">
      <c r="A330">
        <v>330</v>
      </c>
      <c r="B330" t="s">
        <v>1120</v>
      </c>
      <c r="C330" t="s">
        <v>1488</v>
      </c>
      <c r="D330" t="s">
        <v>842</v>
      </c>
      <c r="E330" t="s">
        <v>843</v>
      </c>
      <c r="F330" s="1" t="s">
        <v>1078</v>
      </c>
      <c r="G330" t="s">
        <v>1079</v>
      </c>
      <c r="I330" t="s">
        <v>1286</v>
      </c>
      <c r="J330" t="s">
        <v>1125</v>
      </c>
      <c r="K330" s="1" t="s">
        <v>1288</v>
      </c>
    </row>
    <row r="331" spans="1:11" ht="12.75">
      <c r="A331">
        <v>331</v>
      </c>
      <c r="B331" t="s">
        <v>1120</v>
      </c>
      <c r="C331" t="s">
        <v>1365</v>
      </c>
      <c r="D331" t="s">
        <v>1366</v>
      </c>
      <c r="E331" t="s">
        <v>210</v>
      </c>
      <c r="F331" s="1" t="s">
        <v>211</v>
      </c>
      <c r="G331" t="s">
        <v>1901</v>
      </c>
      <c r="I331" t="s">
        <v>212</v>
      </c>
      <c r="J331" t="s">
        <v>1125</v>
      </c>
      <c r="K331" s="1" t="s">
        <v>455</v>
      </c>
    </row>
    <row r="332" spans="1:11" ht="12.75">
      <c r="A332">
        <v>332</v>
      </c>
      <c r="B332" t="s">
        <v>1120</v>
      </c>
      <c r="C332" t="s">
        <v>1488</v>
      </c>
      <c r="D332" t="s">
        <v>2083</v>
      </c>
      <c r="E332" t="s">
        <v>213</v>
      </c>
      <c r="F332" s="1" t="s">
        <v>214</v>
      </c>
      <c r="G332" t="s">
        <v>2084</v>
      </c>
      <c r="I332" t="s">
        <v>213</v>
      </c>
      <c r="J332" t="s">
        <v>1125</v>
      </c>
      <c r="K332" s="1" t="s">
        <v>2085</v>
      </c>
    </row>
    <row r="333" spans="1:11" ht="12.75">
      <c r="A333">
        <v>333</v>
      </c>
      <c r="B333" t="s">
        <v>1120</v>
      </c>
      <c r="C333" t="s">
        <v>1834</v>
      </c>
      <c r="D333" t="s">
        <v>1367</v>
      </c>
      <c r="E333" t="s">
        <v>215</v>
      </c>
      <c r="F333" s="1" t="s">
        <v>216</v>
      </c>
      <c r="G333" t="s">
        <v>217</v>
      </c>
      <c r="I333" t="s">
        <v>215</v>
      </c>
      <c r="J333" t="s">
        <v>1125</v>
      </c>
      <c r="K333" s="1" t="s">
        <v>218</v>
      </c>
    </row>
    <row r="334" spans="1:11" ht="12.75">
      <c r="A334">
        <v>334</v>
      </c>
      <c r="B334" t="s">
        <v>1120</v>
      </c>
      <c r="C334" t="s">
        <v>844</v>
      </c>
      <c r="D334" t="s">
        <v>845</v>
      </c>
      <c r="E334" t="s">
        <v>846</v>
      </c>
      <c r="F334" s="1" t="s">
        <v>1075</v>
      </c>
      <c r="G334" t="s">
        <v>1076</v>
      </c>
      <c r="I334" t="s">
        <v>1077</v>
      </c>
      <c r="J334" t="s">
        <v>1125</v>
      </c>
      <c r="K334" s="1" t="s">
        <v>847</v>
      </c>
    </row>
    <row r="335" spans="1:11" ht="12.75">
      <c r="A335">
        <v>335</v>
      </c>
      <c r="B335" t="s">
        <v>1120</v>
      </c>
      <c r="C335" t="s">
        <v>331</v>
      </c>
      <c r="D335" t="s">
        <v>848</v>
      </c>
      <c r="E335" t="s">
        <v>972</v>
      </c>
      <c r="F335" s="1" t="s">
        <v>973</v>
      </c>
      <c r="G335" t="s">
        <v>849</v>
      </c>
      <c r="I335" t="s">
        <v>974</v>
      </c>
      <c r="J335" t="s">
        <v>1125</v>
      </c>
      <c r="K335" s="1" t="s">
        <v>850</v>
      </c>
    </row>
    <row r="336" spans="1:11" ht="12.75">
      <c r="A336">
        <v>336</v>
      </c>
      <c r="B336" t="s">
        <v>1120</v>
      </c>
      <c r="C336" t="s">
        <v>508</v>
      </c>
      <c r="D336" t="s">
        <v>2103</v>
      </c>
      <c r="E336" t="s">
        <v>851</v>
      </c>
      <c r="F336" s="1" t="s">
        <v>1080</v>
      </c>
      <c r="G336" t="s">
        <v>1081</v>
      </c>
      <c r="I336" t="s">
        <v>1082</v>
      </c>
      <c r="J336" t="s">
        <v>1125</v>
      </c>
      <c r="K336" s="1" t="s">
        <v>1083</v>
      </c>
    </row>
    <row r="337" spans="1:11" ht="12.75">
      <c r="A337">
        <v>337</v>
      </c>
      <c r="B337" t="s">
        <v>1120</v>
      </c>
      <c r="C337" t="s">
        <v>1121</v>
      </c>
      <c r="D337" t="s">
        <v>389</v>
      </c>
      <c r="E337" t="s">
        <v>975</v>
      </c>
      <c r="F337" s="1" t="s">
        <v>976</v>
      </c>
      <c r="G337" t="s">
        <v>1262</v>
      </c>
      <c r="I337" t="s">
        <v>1263</v>
      </c>
      <c r="J337" t="s">
        <v>1125</v>
      </c>
      <c r="K337" s="1" t="s">
        <v>1264</v>
      </c>
    </row>
    <row r="338" spans="1:11" ht="12.75">
      <c r="A338">
        <v>338</v>
      </c>
      <c r="B338" t="s">
        <v>1120</v>
      </c>
      <c r="C338" t="s">
        <v>2203</v>
      </c>
      <c r="D338" t="s">
        <v>2204</v>
      </c>
      <c r="E338" t="s">
        <v>977</v>
      </c>
      <c r="F338" s="1" t="s">
        <v>978</v>
      </c>
      <c r="G338" t="s">
        <v>979</v>
      </c>
      <c r="I338" t="s">
        <v>1702</v>
      </c>
      <c r="J338" t="s">
        <v>1125</v>
      </c>
      <c r="K338" s="1" t="s">
        <v>852</v>
      </c>
    </row>
    <row r="339" spans="1:11" ht="12.75">
      <c r="A339">
        <v>339</v>
      </c>
      <c r="B339" t="s">
        <v>541</v>
      </c>
      <c r="C339" t="s">
        <v>1214</v>
      </c>
      <c r="D339" t="s">
        <v>1710</v>
      </c>
      <c r="E339" t="s">
        <v>1215</v>
      </c>
      <c r="F339" s="1" t="s">
        <v>1216</v>
      </c>
      <c r="G339" t="s">
        <v>1217</v>
      </c>
      <c r="I339" t="s">
        <v>1685</v>
      </c>
      <c r="J339" t="s">
        <v>1125</v>
      </c>
      <c r="K339" s="1" t="s">
        <v>1218</v>
      </c>
    </row>
    <row r="340" spans="1:11" ht="12.75">
      <c r="A340">
        <v>340</v>
      </c>
      <c r="B340" t="s">
        <v>1120</v>
      </c>
      <c r="C340" t="s">
        <v>1528</v>
      </c>
      <c r="D340" t="s">
        <v>853</v>
      </c>
      <c r="E340" t="s">
        <v>224</v>
      </c>
      <c r="F340" s="1" t="s">
        <v>225</v>
      </c>
      <c r="G340" t="s">
        <v>854</v>
      </c>
      <c r="H340" t="s">
        <v>855</v>
      </c>
      <c r="I340" t="s">
        <v>224</v>
      </c>
      <c r="J340" t="s">
        <v>1125</v>
      </c>
      <c r="K340" s="1" t="s">
        <v>856</v>
      </c>
    </row>
    <row r="341" spans="1:11" ht="12.75">
      <c r="A341">
        <v>341</v>
      </c>
      <c r="B341" t="s">
        <v>1120</v>
      </c>
      <c r="C341" t="s">
        <v>857</v>
      </c>
      <c r="D341" t="s">
        <v>858</v>
      </c>
      <c r="E341" t="s">
        <v>226</v>
      </c>
      <c r="F341" s="1" t="s">
        <v>227</v>
      </c>
      <c r="G341" t="s">
        <v>228</v>
      </c>
      <c r="I341" t="s">
        <v>226</v>
      </c>
      <c r="J341" t="s">
        <v>1125</v>
      </c>
      <c r="K341" s="1" t="s">
        <v>229</v>
      </c>
    </row>
    <row r="342" spans="1:11" ht="12.75">
      <c r="A342">
        <v>342</v>
      </c>
      <c r="B342" t="s">
        <v>1120</v>
      </c>
      <c r="C342" t="s">
        <v>195</v>
      </c>
      <c r="D342" t="s">
        <v>859</v>
      </c>
      <c r="E342" t="s">
        <v>230</v>
      </c>
      <c r="F342" s="1" t="s">
        <v>231</v>
      </c>
      <c r="G342" t="s">
        <v>232</v>
      </c>
      <c r="I342" t="s">
        <v>230</v>
      </c>
      <c r="J342" t="s">
        <v>1125</v>
      </c>
      <c r="K342" s="1" t="s">
        <v>233</v>
      </c>
    </row>
    <row r="343" spans="1:11" ht="12.75">
      <c r="A343">
        <v>343</v>
      </c>
      <c r="B343" t="s">
        <v>1120</v>
      </c>
      <c r="C343" t="s">
        <v>1296</v>
      </c>
      <c r="D343" t="s">
        <v>715</v>
      </c>
      <c r="E343" t="s">
        <v>234</v>
      </c>
      <c r="F343" s="1" t="s">
        <v>235</v>
      </c>
      <c r="G343" t="s">
        <v>607</v>
      </c>
      <c r="I343" t="s">
        <v>342</v>
      </c>
      <c r="J343" t="s">
        <v>1125</v>
      </c>
      <c r="K343" s="1" t="s">
        <v>601</v>
      </c>
    </row>
    <row r="344" spans="1:11" ht="12.75">
      <c r="A344">
        <v>344</v>
      </c>
      <c r="B344" t="s">
        <v>541</v>
      </c>
      <c r="C344" t="s">
        <v>2188</v>
      </c>
      <c r="D344" t="s">
        <v>2189</v>
      </c>
      <c r="E344" t="s">
        <v>860</v>
      </c>
      <c r="F344" s="1" t="s">
        <v>1852</v>
      </c>
      <c r="G344" t="s">
        <v>1853</v>
      </c>
      <c r="I344" t="s">
        <v>1189</v>
      </c>
      <c r="J344" t="s">
        <v>1125</v>
      </c>
      <c r="K344" s="1" t="s">
        <v>1854</v>
      </c>
    </row>
    <row r="345" spans="1:11" ht="12.75">
      <c r="A345">
        <v>345</v>
      </c>
      <c r="B345" t="s">
        <v>1120</v>
      </c>
      <c r="C345" t="s">
        <v>1121</v>
      </c>
      <c r="D345" t="s">
        <v>236</v>
      </c>
      <c r="E345" t="s">
        <v>237</v>
      </c>
      <c r="F345" s="1" t="s">
        <v>238</v>
      </c>
      <c r="G345" t="s">
        <v>861</v>
      </c>
      <c r="I345" t="s">
        <v>237</v>
      </c>
      <c r="J345" t="s">
        <v>1125</v>
      </c>
      <c r="K345" s="1" t="s">
        <v>239</v>
      </c>
    </row>
    <row r="346" spans="1:11" ht="12.75">
      <c r="A346">
        <v>346</v>
      </c>
      <c r="B346" t="s">
        <v>1120</v>
      </c>
      <c r="C346" t="s">
        <v>406</v>
      </c>
      <c r="D346" t="s">
        <v>407</v>
      </c>
      <c r="E346" t="s">
        <v>240</v>
      </c>
      <c r="F346" s="1" t="s">
        <v>241</v>
      </c>
      <c r="G346" t="s">
        <v>410</v>
      </c>
      <c r="I346" t="s">
        <v>411</v>
      </c>
      <c r="J346" t="s">
        <v>1125</v>
      </c>
      <c r="K346" s="1" t="s">
        <v>427</v>
      </c>
    </row>
    <row r="347" spans="1:11" ht="12.75">
      <c r="A347">
        <v>347</v>
      </c>
      <c r="B347" t="s">
        <v>1120</v>
      </c>
      <c r="C347" t="s">
        <v>1523</v>
      </c>
      <c r="D347" t="s">
        <v>862</v>
      </c>
      <c r="E347" t="s">
        <v>242</v>
      </c>
      <c r="F347" s="1" t="s">
        <v>243</v>
      </c>
      <c r="G347" t="s">
        <v>863</v>
      </c>
      <c r="I347" t="s">
        <v>242</v>
      </c>
      <c r="J347" t="s">
        <v>1125</v>
      </c>
      <c r="K347" s="1" t="s">
        <v>244</v>
      </c>
    </row>
    <row r="348" spans="1:11" ht="12.75">
      <c r="A348">
        <v>348</v>
      </c>
      <c r="B348" t="s">
        <v>1120</v>
      </c>
      <c r="C348" t="s">
        <v>309</v>
      </c>
      <c r="D348" t="s">
        <v>117</v>
      </c>
      <c r="E348" t="s">
        <v>245</v>
      </c>
      <c r="F348" s="1" t="s">
        <v>246</v>
      </c>
      <c r="G348" t="s">
        <v>247</v>
      </c>
      <c r="I348" t="s">
        <v>245</v>
      </c>
      <c r="J348" t="s">
        <v>1125</v>
      </c>
      <c r="K348" s="1" t="s">
        <v>864</v>
      </c>
    </row>
    <row r="349" spans="1:11" ht="12.75">
      <c r="A349">
        <v>349</v>
      </c>
      <c r="B349" t="s">
        <v>1120</v>
      </c>
      <c r="C349" t="s">
        <v>248</v>
      </c>
      <c r="D349" t="s">
        <v>249</v>
      </c>
      <c r="E349" t="s">
        <v>250</v>
      </c>
      <c r="F349" s="1" t="s">
        <v>251</v>
      </c>
      <c r="G349" t="s">
        <v>1368</v>
      </c>
      <c r="I349" t="s">
        <v>250</v>
      </c>
      <c r="J349" t="s">
        <v>1125</v>
      </c>
      <c r="K349" s="1" t="s">
        <v>252</v>
      </c>
    </row>
    <row r="350" spans="1:11" ht="12.75">
      <c r="A350">
        <v>350</v>
      </c>
      <c r="B350" t="s">
        <v>1120</v>
      </c>
      <c r="C350" t="s">
        <v>1296</v>
      </c>
      <c r="D350" t="s">
        <v>715</v>
      </c>
      <c r="E350" t="s">
        <v>980</v>
      </c>
      <c r="F350" s="1" t="s">
        <v>981</v>
      </c>
      <c r="G350" t="s">
        <v>600</v>
      </c>
      <c r="I350" t="s">
        <v>342</v>
      </c>
      <c r="J350" t="s">
        <v>1125</v>
      </c>
      <c r="K350" s="1" t="s">
        <v>601</v>
      </c>
    </row>
    <row r="351" spans="1:11" ht="12.75">
      <c r="A351">
        <v>351</v>
      </c>
      <c r="B351" t="s">
        <v>1120</v>
      </c>
      <c r="C351" t="s">
        <v>1301</v>
      </c>
      <c r="D351" t="s">
        <v>1369</v>
      </c>
      <c r="E351" t="s">
        <v>253</v>
      </c>
      <c r="F351" s="1" t="s">
        <v>254</v>
      </c>
      <c r="G351" t="s">
        <v>865</v>
      </c>
      <c r="I351" t="s">
        <v>253</v>
      </c>
      <c r="J351" t="s">
        <v>1125</v>
      </c>
      <c r="K351" s="1" t="s">
        <v>255</v>
      </c>
    </row>
    <row r="352" spans="1:11" ht="12.75">
      <c r="A352">
        <v>352</v>
      </c>
      <c r="B352" t="s">
        <v>1120</v>
      </c>
      <c r="C352" t="s">
        <v>256</v>
      </c>
      <c r="D352" t="s">
        <v>257</v>
      </c>
      <c r="E352" t="s">
        <v>258</v>
      </c>
      <c r="F352" s="1" t="s">
        <v>259</v>
      </c>
      <c r="G352" t="s">
        <v>1371</v>
      </c>
      <c r="I352" t="s">
        <v>258</v>
      </c>
      <c r="J352" t="s">
        <v>1125</v>
      </c>
      <c r="K352" s="1" t="s">
        <v>260</v>
      </c>
    </row>
    <row r="353" spans="1:11" ht="12.75">
      <c r="A353">
        <v>353</v>
      </c>
      <c r="B353" t="s">
        <v>1120</v>
      </c>
      <c r="C353" t="s">
        <v>1220</v>
      </c>
      <c r="D353" t="s">
        <v>1329</v>
      </c>
      <c r="E353" t="s">
        <v>261</v>
      </c>
      <c r="F353" s="1" t="s">
        <v>262</v>
      </c>
      <c r="G353" t="s">
        <v>1358</v>
      </c>
      <c r="H353" t="s">
        <v>770</v>
      </c>
      <c r="I353" t="s">
        <v>1612</v>
      </c>
      <c r="J353" t="s">
        <v>1125</v>
      </c>
      <c r="K353" s="1" t="s">
        <v>1613</v>
      </c>
    </row>
    <row r="354" spans="1:11" ht="12.75">
      <c r="A354">
        <v>354</v>
      </c>
      <c r="B354" t="s">
        <v>1120</v>
      </c>
      <c r="C354" t="s">
        <v>1254</v>
      </c>
      <c r="D354" t="s">
        <v>1255</v>
      </c>
      <c r="E354" t="s">
        <v>263</v>
      </c>
      <c r="F354" s="1" t="s">
        <v>264</v>
      </c>
      <c r="G354" t="s">
        <v>323</v>
      </c>
      <c r="I354" t="s">
        <v>1256</v>
      </c>
      <c r="J354" t="s">
        <v>1125</v>
      </c>
      <c r="K354" s="1" t="s">
        <v>324</v>
      </c>
    </row>
    <row r="355" spans="1:11" ht="12.75">
      <c r="A355">
        <v>355</v>
      </c>
      <c r="B355" t="s">
        <v>1120</v>
      </c>
      <c r="C355" t="s">
        <v>1365</v>
      </c>
      <c r="D355" t="s">
        <v>2104</v>
      </c>
      <c r="E355" t="s">
        <v>866</v>
      </c>
      <c r="F355" s="1" t="s">
        <v>1084</v>
      </c>
      <c r="G355" t="s">
        <v>1085</v>
      </c>
      <c r="I355" t="s">
        <v>509</v>
      </c>
      <c r="J355" t="s">
        <v>1125</v>
      </c>
      <c r="K355" s="1" t="s">
        <v>511</v>
      </c>
    </row>
    <row r="356" spans="1:11" ht="12.75">
      <c r="A356">
        <v>356</v>
      </c>
      <c r="B356" t="s">
        <v>1120</v>
      </c>
      <c r="C356" t="s">
        <v>2205</v>
      </c>
      <c r="D356" t="s">
        <v>2206</v>
      </c>
      <c r="E356" t="s">
        <v>982</v>
      </c>
      <c r="F356" s="1" t="s">
        <v>983</v>
      </c>
      <c r="G356" t="s">
        <v>1007</v>
      </c>
      <c r="I356" t="s">
        <v>1008</v>
      </c>
      <c r="J356" t="s">
        <v>1125</v>
      </c>
      <c r="K356" s="1" t="s">
        <v>1009</v>
      </c>
    </row>
    <row r="357" spans="1:11" ht="12.75">
      <c r="A357">
        <v>357</v>
      </c>
      <c r="B357" t="s">
        <v>1120</v>
      </c>
      <c r="C357" t="s">
        <v>2105</v>
      </c>
      <c r="D357" t="s">
        <v>432</v>
      </c>
      <c r="E357" t="s">
        <v>265</v>
      </c>
      <c r="F357" s="1" t="s">
        <v>266</v>
      </c>
      <c r="G357" t="s">
        <v>267</v>
      </c>
      <c r="I357" t="s">
        <v>265</v>
      </c>
      <c r="J357" t="s">
        <v>1125</v>
      </c>
      <c r="K357" s="1" t="s">
        <v>268</v>
      </c>
    </row>
    <row r="358" spans="1:11" ht="12.75">
      <c r="A358">
        <v>358</v>
      </c>
      <c r="B358" t="s">
        <v>1120</v>
      </c>
      <c r="C358" t="s">
        <v>867</v>
      </c>
      <c r="D358" t="s">
        <v>868</v>
      </c>
      <c r="E358" t="s">
        <v>269</v>
      </c>
      <c r="F358" s="1" t="s">
        <v>270</v>
      </c>
      <c r="G358" t="s">
        <v>869</v>
      </c>
      <c r="I358" t="s">
        <v>269</v>
      </c>
      <c r="J358" t="s">
        <v>1125</v>
      </c>
      <c r="K358" s="1" t="s">
        <v>271</v>
      </c>
    </row>
    <row r="359" spans="1:11" ht="12.75">
      <c r="A359">
        <v>359</v>
      </c>
      <c r="B359" t="s">
        <v>1120</v>
      </c>
      <c r="C359" t="s">
        <v>1220</v>
      </c>
      <c r="D359" t="s">
        <v>1329</v>
      </c>
      <c r="E359" t="s">
        <v>1010</v>
      </c>
      <c r="F359" s="1" t="s">
        <v>1011</v>
      </c>
      <c r="G359" t="s">
        <v>1358</v>
      </c>
      <c r="I359" t="s">
        <v>1612</v>
      </c>
      <c r="J359" t="s">
        <v>1125</v>
      </c>
      <c r="K359" s="1" t="s">
        <v>1613</v>
      </c>
    </row>
    <row r="360" spans="1:11" ht="12.75">
      <c r="A360">
        <v>360</v>
      </c>
      <c r="B360" t="s">
        <v>1120</v>
      </c>
      <c r="C360" t="s">
        <v>1177</v>
      </c>
      <c r="D360" t="s">
        <v>2106</v>
      </c>
      <c r="E360" t="s">
        <v>870</v>
      </c>
      <c r="F360" s="1" t="s">
        <v>1086</v>
      </c>
      <c r="G360" t="s">
        <v>871</v>
      </c>
      <c r="I360" t="s">
        <v>1248</v>
      </c>
      <c r="J360" t="s">
        <v>1125</v>
      </c>
      <c r="K360" s="1" t="s">
        <v>595</v>
      </c>
    </row>
    <row r="361" spans="1:11" ht="12.75">
      <c r="A361">
        <v>361</v>
      </c>
      <c r="B361" t="s">
        <v>1120</v>
      </c>
      <c r="C361" t="s">
        <v>1296</v>
      </c>
      <c r="D361" t="s">
        <v>1372</v>
      </c>
      <c r="E361" t="s">
        <v>272</v>
      </c>
      <c r="F361" s="1" t="s">
        <v>273</v>
      </c>
      <c r="G361" t="s">
        <v>2107</v>
      </c>
      <c r="I361" t="s">
        <v>272</v>
      </c>
      <c r="J361" t="s">
        <v>1125</v>
      </c>
      <c r="K361" s="1" t="s">
        <v>274</v>
      </c>
    </row>
    <row r="362" spans="1:11" ht="12.75">
      <c r="A362">
        <v>362</v>
      </c>
      <c r="B362" t="s">
        <v>1120</v>
      </c>
      <c r="C362" t="s">
        <v>1241</v>
      </c>
      <c r="D362" t="s">
        <v>2207</v>
      </c>
      <c r="E362" t="s">
        <v>1012</v>
      </c>
      <c r="F362" s="1" t="s">
        <v>1013</v>
      </c>
      <c r="G362" t="s">
        <v>1014</v>
      </c>
      <c r="H362" t="s">
        <v>872</v>
      </c>
      <c r="I362" t="s">
        <v>1015</v>
      </c>
      <c r="J362" t="s">
        <v>1125</v>
      </c>
      <c r="K362" s="1" t="s">
        <v>1016</v>
      </c>
    </row>
    <row r="363" spans="1:11" ht="12.75">
      <c r="A363">
        <v>363</v>
      </c>
      <c r="B363" t="s">
        <v>1120</v>
      </c>
      <c r="C363" t="s">
        <v>2321</v>
      </c>
      <c r="D363" t="s">
        <v>873</v>
      </c>
      <c r="E363" t="s">
        <v>275</v>
      </c>
      <c r="F363" s="1" t="s">
        <v>276</v>
      </c>
      <c r="G363" t="s">
        <v>277</v>
      </c>
      <c r="I363" t="s">
        <v>275</v>
      </c>
      <c r="J363" t="s">
        <v>1125</v>
      </c>
      <c r="K363" s="1" t="s">
        <v>278</v>
      </c>
    </row>
    <row r="364" spans="1:11" ht="12.75">
      <c r="A364">
        <v>364</v>
      </c>
      <c r="B364" t="s">
        <v>1120</v>
      </c>
      <c r="C364" t="s">
        <v>1296</v>
      </c>
      <c r="D364" t="s">
        <v>715</v>
      </c>
      <c r="E364" t="s">
        <v>279</v>
      </c>
      <c r="F364" s="1" t="s">
        <v>280</v>
      </c>
      <c r="G364" t="s">
        <v>607</v>
      </c>
      <c r="I364" t="s">
        <v>342</v>
      </c>
      <c r="J364" t="s">
        <v>1125</v>
      </c>
      <c r="K364" s="1" t="s">
        <v>601</v>
      </c>
    </row>
    <row r="365" spans="1:11" ht="12.75">
      <c r="A365">
        <v>365</v>
      </c>
      <c r="B365" t="s">
        <v>1120</v>
      </c>
      <c r="C365" t="s">
        <v>2291</v>
      </c>
      <c r="D365" t="s">
        <v>710</v>
      </c>
      <c r="E365" t="s">
        <v>281</v>
      </c>
      <c r="F365" s="1" t="s">
        <v>282</v>
      </c>
      <c r="G365" t="s">
        <v>283</v>
      </c>
      <c r="I365" t="s">
        <v>281</v>
      </c>
      <c r="J365" t="s">
        <v>1125</v>
      </c>
      <c r="K365" s="1" t="s">
        <v>284</v>
      </c>
    </row>
    <row r="366" spans="1:11" ht="12.75">
      <c r="A366">
        <v>366</v>
      </c>
      <c r="B366" t="s">
        <v>1120</v>
      </c>
      <c r="C366" t="s">
        <v>1204</v>
      </c>
      <c r="D366" t="s">
        <v>1375</v>
      </c>
      <c r="E366" t="s">
        <v>286</v>
      </c>
      <c r="F366" s="1" t="s">
        <v>287</v>
      </c>
      <c r="G366" t="s">
        <v>288</v>
      </c>
      <c r="I366" t="s">
        <v>286</v>
      </c>
      <c r="J366" t="s">
        <v>1125</v>
      </c>
      <c r="K366" s="1" t="s">
        <v>874</v>
      </c>
    </row>
    <row r="367" spans="1:11" ht="12.75">
      <c r="A367">
        <v>367</v>
      </c>
      <c r="B367" t="s">
        <v>1120</v>
      </c>
      <c r="C367" t="s">
        <v>1135</v>
      </c>
      <c r="D367" t="s">
        <v>2108</v>
      </c>
      <c r="E367" t="s">
        <v>289</v>
      </c>
      <c r="F367" s="1" t="s">
        <v>290</v>
      </c>
      <c r="G367" t="s">
        <v>291</v>
      </c>
      <c r="I367" t="s">
        <v>289</v>
      </c>
      <c r="J367" t="s">
        <v>1125</v>
      </c>
      <c r="K367" s="1" t="s">
        <v>292</v>
      </c>
    </row>
    <row r="368" spans="1:11" ht="12.75">
      <c r="A368">
        <v>368</v>
      </c>
      <c r="B368" t="s">
        <v>1120</v>
      </c>
      <c r="C368" t="s">
        <v>389</v>
      </c>
      <c r="D368" t="s">
        <v>875</v>
      </c>
      <c r="E368" t="s">
        <v>293</v>
      </c>
      <c r="F368" s="1" t="s">
        <v>294</v>
      </c>
      <c r="G368" t="s">
        <v>295</v>
      </c>
      <c r="I368" t="s">
        <v>293</v>
      </c>
      <c r="J368" t="s">
        <v>1125</v>
      </c>
      <c r="K368" s="1" t="s">
        <v>296</v>
      </c>
    </row>
    <row r="369" spans="1:11" ht="12.75">
      <c r="A369">
        <v>369</v>
      </c>
      <c r="B369" t="s">
        <v>1120</v>
      </c>
      <c r="C369" t="s">
        <v>122</v>
      </c>
      <c r="D369" t="s">
        <v>123</v>
      </c>
      <c r="E369" t="s">
        <v>297</v>
      </c>
      <c r="F369" s="1" t="s">
        <v>298</v>
      </c>
      <c r="G369" t="s">
        <v>299</v>
      </c>
      <c r="I369" t="s">
        <v>297</v>
      </c>
      <c r="J369" t="s">
        <v>1125</v>
      </c>
      <c r="K369" s="1" t="s">
        <v>876</v>
      </c>
    </row>
    <row r="370" spans="1:11" ht="12.75">
      <c r="A370">
        <v>370</v>
      </c>
      <c r="B370" t="s">
        <v>1120</v>
      </c>
      <c r="C370" t="s">
        <v>300</v>
      </c>
      <c r="D370" t="s">
        <v>301</v>
      </c>
      <c r="E370" t="s">
        <v>302</v>
      </c>
      <c r="F370" s="1" t="s">
        <v>303</v>
      </c>
      <c r="G370" t="s">
        <v>877</v>
      </c>
      <c r="I370" t="s">
        <v>302</v>
      </c>
      <c r="J370" t="s">
        <v>1125</v>
      </c>
      <c r="K370" s="1" t="s">
        <v>878</v>
      </c>
    </row>
    <row r="371" spans="1:11" ht="12.75">
      <c r="A371">
        <v>371</v>
      </c>
      <c r="B371" t="s">
        <v>1120</v>
      </c>
      <c r="C371" t="s">
        <v>2109</v>
      </c>
      <c r="D371" t="s">
        <v>2110</v>
      </c>
      <c r="E371" t="s">
        <v>305</v>
      </c>
      <c r="F371" s="1" t="s">
        <v>306</v>
      </c>
      <c r="G371" t="s">
        <v>307</v>
      </c>
      <c r="I371" t="s">
        <v>305</v>
      </c>
      <c r="J371" t="s">
        <v>1125</v>
      </c>
      <c r="K371" s="1" t="s">
        <v>308</v>
      </c>
    </row>
    <row r="372" spans="1:11" ht="12.75">
      <c r="A372">
        <v>372</v>
      </c>
      <c r="B372" t="s">
        <v>1120</v>
      </c>
      <c r="C372" t="s">
        <v>862</v>
      </c>
      <c r="D372" t="s">
        <v>879</v>
      </c>
      <c r="E372" t="s">
        <v>311</v>
      </c>
      <c r="F372" s="1" t="s">
        <v>312</v>
      </c>
      <c r="G372" t="s">
        <v>313</v>
      </c>
      <c r="I372" t="s">
        <v>311</v>
      </c>
      <c r="J372" t="s">
        <v>1125</v>
      </c>
      <c r="K372" s="1" t="s">
        <v>880</v>
      </c>
    </row>
    <row r="373" spans="1:11" ht="12.75">
      <c r="A373">
        <v>373</v>
      </c>
      <c r="B373" t="s">
        <v>1120</v>
      </c>
      <c r="C373" t="s">
        <v>331</v>
      </c>
      <c r="D373" t="s">
        <v>332</v>
      </c>
      <c r="E373" t="s">
        <v>314</v>
      </c>
      <c r="F373" s="1" t="s">
        <v>315</v>
      </c>
      <c r="G373" t="s">
        <v>335</v>
      </c>
      <c r="I373" t="s">
        <v>336</v>
      </c>
      <c r="J373" t="s">
        <v>1125</v>
      </c>
      <c r="K373" s="1" t="s">
        <v>337</v>
      </c>
    </row>
    <row r="374" spans="1:11" ht="12.75">
      <c r="A374">
        <v>374</v>
      </c>
      <c r="B374" t="s">
        <v>1120</v>
      </c>
      <c r="C374" t="s">
        <v>1241</v>
      </c>
      <c r="D374" t="s">
        <v>321</v>
      </c>
      <c r="E374" t="s">
        <v>322</v>
      </c>
      <c r="F374" s="1" t="s">
        <v>1621</v>
      </c>
      <c r="G374" t="s">
        <v>1622</v>
      </c>
      <c r="I374" t="s">
        <v>322</v>
      </c>
      <c r="J374" t="s">
        <v>1125</v>
      </c>
      <c r="K374" s="1" t="s">
        <v>32</v>
      </c>
    </row>
    <row r="375" spans="1:11" ht="12.75">
      <c r="A375">
        <v>375</v>
      </c>
      <c r="B375" t="s">
        <v>1120</v>
      </c>
      <c r="C375" t="s">
        <v>368</v>
      </c>
      <c r="D375" t="s">
        <v>2111</v>
      </c>
      <c r="E375" t="s">
        <v>1623</v>
      </c>
      <c r="F375" s="1" t="s">
        <v>1624</v>
      </c>
      <c r="G375" t="s">
        <v>1625</v>
      </c>
      <c r="I375" t="s">
        <v>1623</v>
      </c>
      <c r="J375" t="s">
        <v>1125</v>
      </c>
      <c r="K375" s="1" t="s">
        <v>1626</v>
      </c>
    </row>
    <row r="376" spans="1:11" ht="12.75">
      <c r="A376">
        <v>376</v>
      </c>
      <c r="B376" t="s">
        <v>1120</v>
      </c>
      <c r="C376" t="s">
        <v>1642</v>
      </c>
      <c r="D376" t="s">
        <v>1643</v>
      </c>
      <c r="E376" t="s">
        <v>1644</v>
      </c>
      <c r="F376" s="1" t="s">
        <v>1645</v>
      </c>
      <c r="G376" t="s">
        <v>1646</v>
      </c>
      <c r="I376" t="s">
        <v>1644</v>
      </c>
      <c r="J376" t="s">
        <v>1125</v>
      </c>
      <c r="K376" s="1" t="s">
        <v>1647</v>
      </c>
    </row>
    <row r="377" spans="1:11" ht="12.75">
      <c r="A377">
        <v>377</v>
      </c>
      <c r="B377" t="s">
        <v>1120</v>
      </c>
      <c r="C377" t="s">
        <v>516</v>
      </c>
      <c r="D377" t="s">
        <v>517</v>
      </c>
      <c r="E377" t="s">
        <v>316</v>
      </c>
      <c r="F377" s="1" t="s">
        <v>317</v>
      </c>
      <c r="G377" t="s">
        <v>320</v>
      </c>
      <c r="H377" t="s">
        <v>319</v>
      </c>
      <c r="I377" t="s">
        <v>316</v>
      </c>
      <c r="J377" t="s">
        <v>1125</v>
      </c>
      <c r="K377" s="1" t="s">
        <v>881</v>
      </c>
    </row>
    <row r="378" spans="1:11" ht="12.75">
      <c r="A378">
        <v>378</v>
      </c>
      <c r="B378" t="s">
        <v>1120</v>
      </c>
      <c r="C378" t="s">
        <v>192</v>
      </c>
      <c r="D378" t="s">
        <v>882</v>
      </c>
      <c r="E378" t="s">
        <v>1627</v>
      </c>
      <c r="F378" s="1" t="s">
        <v>1628</v>
      </c>
      <c r="G378" t="s">
        <v>1629</v>
      </c>
      <c r="I378" t="s">
        <v>1627</v>
      </c>
      <c r="J378" t="s">
        <v>1125</v>
      </c>
      <c r="K378" s="1" t="s">
        <v>883</v>
      </c>
    </row>
    <row r="379" spans="1:11" ht="12.75">
      <c r="A379">
        <v>379</v>
      </c>
      <c r="B379" t="s">
        <v>1120</v>
      </c>
      <c r="C379" t="s">
        <v>476</v>
      </c>
      <c r="D379" t="s">
        <v>2112</v>
      </c>
      <c r="E379" t="s">
        <v>1630</v>
      </c>
      <c r="F379" s="1" t="s">
        <v>1631</v>
      </c>
      <c r="G379" t="s">
        <v>1632</v>
      </c>
      <c r="I379" t="s">
        <v>1630</v>
      </c>
      <c r="J379" t="s">
        <v>1125</v>
      </c>
      <c r="K379" s="1" t="s">
        <v>1633</v>
      </c>
    </row>
    <row r="380" spans="1:11" ht="12.75">
      <c r="A380">
        <v>380</v>
      </c>
      <c r="B380" t="s">
        <v>1120</v>
      </c>
      <c r="C380" t="s">
        <v>1365</v>
      </c>
      <c r="D380" t="s">
        <v>1366</v>
      </c>
      <c r="E380" t="s">
        <v>212</v>
      </c>
      <c r="F380" s="1" t="s">
        <v>1634</v>
      </c>
      <c r="G380" t="s">
        <v>1901</v>
      </c>
      <c r="I380" t="s">
        <v>212</v>
      </c>
      <c r="J380" t="s">
        <v>1125</v>
      </c>
      <c r="K380" s="1" t="s">
        <v>455</v>
      </c>
    </row>
    <row r="381" spans="1:11" ht="12.75">
      <c r="A381">
        <v>381</v>
      </c>
      <c r="B381" t="s">
        <v>1120</v>
      </c>
      <c r="C381" t="s">
        <v>884</v>
      </c>
      <c r="D381" t="s">
        <v>885</v>
      </c>
      <c r="E381" t="s">
        <v>1635</v>
      </c>
      <c r="F381" s="1" t="s">
        <v>1636</v>
      </c>
      <c r="G381" t="s">
        <v>1637</v>
      </c>
      <c r="I381" t="s">
        <v>1635</v>
      </c>
      <c r="J381" t="s">
        <v>1125</v>
      </c>
      <c r="K381" s="1" t="s">
        <v>1638</v>
      </c>
    </row>
    <row r="382" spans="1:11" ht="12.75">
      <c r="A382">
        <v>382</v>
      </c>
      <c r="B382" t="s">
        <v>1120</v>
      </c>
      <c r="C382" t="s">
        <v>467</v>
      </c>
      <c r="D382" t="s">
        <v>1639</v>
      </c>
      <c r="E382" t="s">
        <v>1640</v>
      </c>
      <c r="F382" s="1" t="s">
        <v>1641</v>
      </c>
      <c r="G382" t="s">
        <v>886</v>
      </c>
      <c r="I382" t="s">
        <v>1640</v>
      </c>
      <c r="J382" t="s">
        <v>1125</v>
      </c>
      <c r="K382" s="1" t="s">
        <v>887</v>
      </c>
    </row>
    <row r="383" spans="1:11" ht="12.75">
      <c r="A383">
        <v>383</v>
      </c>
      <c r="B383" t="s">
        <v>1120</v>
      </c>
      <c r="C383" t="s">
        <v>1121</v>
      </c>
      <c r="D383" t="s">
        <v>1373</v>
      </c>
      <c r="E383" t="s">
        <v>1649</v>
      </c>
      <c r="F383" s="1" t="s">
        <v>1650</v>
      </c>
      <c r="G383" t="s">
        <v>1374</v>
      </c>
      <c r="I383" t="s">
        <v>1649</v>
      </c>
      <c r="J383" t="s">
        <v>1125</v>
      </c>
      <c r="K383" s="1" t="s">
        <v>1651</v>
      </c>
    </row>
    <row r="384" spans="1:11" ht="12.75">
      <c r="A384">
        <v>384</v>
      </c>
      <c r="B384" t="s">
        <v>1120</v>
      </c>
      <c r="C384" t="s">
        <v>1135</v>
      </c>
      <c r="D384" t="s">
        <v>888</v>
      </c>
      <c r="E384" t="s">
        <v>1652</v>
      </c>
      <c r="F384" s="1" t="s">
        <v>1653</v>
      </c>
      <c r="G384" t="s">
        <v>1654</v>
      </c>
      <c r="I384" t="s">
        <v>1652</v>
      </c>
      <c r="J384" t="s">
        <v>1125</v>
      </c>
      <c r="K384" s="1" t="s">
        <v>1655</v>
      </c>
    </row>
    <row r="385" spans="1:11" ht="12.75">
      <c r="A385">
        <v>385</v>
      </c>
      <c r="B385" t="s">
        <v>1120</v>
      </c>
      <c r="C385" t="s">
        <v>406</v>
      </c>
      <c r="D385" t="s">
        <v>407</v>
      </c>
      <c r="E385" t="s">
        <v>1656</v>
      </c>
      <c r="F385" s="1" t="s">
        <v>1657</v>
      </c>
      <c r="G385" t="s">
        <v>410</v>
      </c>
      <c r="I385" t="s">
        <v>411</v>
      </c>
      <c r="J385" t="s">
        <v>1125</v>
      </c>
      <c r="K385" s="1" t="s">
        <v>427</v>
      </c>
    </row>
    <row r="386" spans="1:11" ht="12.75">
      <c r="A386">
        <v>386</v>
      </c>
      <c r="B386" t="s">
        <v>1120</v>
      </c>
      <c r="C386" t="s">
        <v>1121</v>
      </c>
      <c r="D386" t="s">
        <v>1021</v>
      </c>
      <c r="E386" t="s">
        <v>1022</v>
      </c>
      <c r="F386" s="1" t="s">
        <v>1023</v>
      </c>
      <c r="G386" t="s">
        <v>2113</v>
      </c>
      <c r="I386" t="s">
        <v>1024</v>
      </c>
      <c r="J386" t="s">
        <v>1125</v>
      </c>
      <c r="K386" s="1" t="s">
        <v>889</v>
      </c>
    </row>
    <row r="387" spans="1:11" ht="12.75">
      <c r="A387">
        <v>387</v>
      </c>
      <c r="B387" t="s">
        <v>1120</v>
      </c>
      <c r="C387" t="s">
        <v>1126</v>
      </c>
      <c r="D387" t="s">
        <v>890</v>
      </c>
      <c r="E387" t="s">
        <v>891</v>
      </c>
      <c r="F387" s="1" t="s">
        <v>1088</v>
      </c>
      <c r="G387" t="s">
        <v>892</v>
      </c>
      <c r="I387" t="s">
        <v>1302</v>
      </c>
      <c r="J387" t="s">
        <v>1125</v>
      </c>
      <c r="K387" s="1" t="s">
        <v>1801</v>
      </c>
    </row>
    <row r="388" spans="1:11" ht="12.75">
      <c r="A388">
        <v>388</v>
      </c>
      <c r="B388" t="s">
        <v>1120</v>
      </c>
      <c r="C388" t="s">
        <v>1365</v>
      </c>
      <c r="D388" t="s">
        <v>1366</v>
      </c>
      <c r="E388" t="s">
        <v>1658</v>
      </c>
      <c r="F388" s="1" t="s">
        <v>1659</v>
      </c>
      <c r="G388" t="s">
        <v>1901</v>
      </c>
      <c r="I388" t="s">
        <v>212</v>
      </c>
      <c r="J388" t="s">
        <v>1125</v>
      </c>
      <c r="K388" s="1" t="s">
        <v>455</v>
      </c>
    </row>
    <row r="389" spans="1:11" ht="12.75">
      <c r="A389">
        <v>389</v>
      </c>
      <c r="B389" t="s">
        <v>1120</v>
      </c>
      <c r="C389" t="s">
        <v>1997</v>
      </c>
      <c r="D389" t="s">
        <v>1998</v>
      </c>
      <c r="E389" t="s">
        <v>1660</v>
      </c>
      <c r="F389" s="1" t="s">
        <v>1661</v>
      </c>
      <c r="G389" t="s">
        <v>1662</v>
      </c>
      <c r="I389" t="s">
        <v>1660</v>
      </c>
      <c r="J389" t="s">
        <v>1125</v>
      </c>
      <c r="K389" s="1" t="s">
        <v>1663</v>
      </c>
    </row>
    <row r="390" spans="1:11" ht="12.75">
      <c r="A390">
        <v>390</v>
      </c>
      <c r="B390" t="s">
        <v>1120</v>
      </c>
      <c r="C390" t="s">
        <v>1419</v>
      </c>
      <c r="D390" t="s">
        <v>893</v>
      </c>
      <c r="E390" t="s">
        <v>1665</v>
      </c>
      <c r="F390" s="1" t="s">
        <v>1666</v>
      </c>
      <c r="G390" t="s">
        <v>1667</v>
      </c>
      <c r="I390" t="s">
        <v>1665</v>
      </c>
      <c r="J390" t="s">
        <v>1125</v>
      </c>
      <c r="K390" s="1" t="s">
        <v>1668</v>
      </c>
    </row>
    <row r="391" spans="1:11" ht="12.75">
      <c r="A391">
        <v>391</v>
      </c>
      <c r="B391" t="s">
        <v>1120</v>
      </c>
      <c r="C391" t="s">
        <v>894</v>
      </c>
      <c r="D391" t="s">
        <v>895</v>
      </c>
      <c r="E391" t="s">
        <v>1669</v>
      </c>
      <c r="F391" s="1" t="s">
        <v>1670</v>
      </c>
      <c r="G391" t="s">
        <v>1671</v>
      </c>
      <c r="I391" t="s">
        <v>1669</v>
      </c>
      <c r="J391" t="s">
        <v>1125</v>
      </c>
      <c r="K391" s="1" t="s">
        <v>896</v>
      </c>
    </row>
    <row r="392" spans="1:11" ht="12.75">
      <c r="A392">
        <v>392</v>
      </c>
      <c r="B392" t="s">
        <v>1120</v>
      </c>
      <c r="C392" t="s">
        <v>1126</v>
      </c>
      <c r="D392" t="s">
        <v>1664</v>
      </c>
      <c r="E392" t="s">
        <v>1673</v>
      </c>
      <c r="F392" s="1" t="s">
        <v>1674</v>
      </c>
      <c r="G392" t="s">
        <v>897</v>
      </c>
      <c r="I392" t="s">
        <v>1673</v>
      </c>
      <c r="J392" t="s">
        <v>1125</v>
      </c>
      <c r="K392" s="1" t="s">
        <v>898</v>
      </c>
    </row>
    <row r="393" spans="1:11" ht="12.75">
      <c r="A393">
        <v>393</v>
      </c>
      <c r="B393" t="s">
        <v>1120</v>
      </c>
      <c r="C393" t="s">
        <v>122</v>
      </c>
      <c r="D393" t="s">
        <v>1376</v>
      </c>
      <c r="E393" t="s">
        <v>1675</v>
      </c>
      <c r="F393" s="1" t="s">
        <v>1676</v>
      </c>
      <c r="G393" t="s">
        <v>1677</v>
      </c>
      <c r="I393" t="s">
        <v>1675</v>
      </c>
      <c r="J393" t="s">
        <v>1125</v>
      </c>
      <c r="K393" s="1" t="s">
        <v>1678</v>
      </c>
    </row>
    <row r="394" spans="1:11" ht="12.75">
      <c r="A394">
        <v>394</v>
      </c>
      <c r="B394" t="s">
        <v>1120</v>
      </c>
      <c r="C394" t="s">
        <v>1679</v>
      </c>
      <c r="D394" t="s">
        <v>1680</v>
      </c>
      <c r="E394" t="s">
        <v>1681</v>
      </c>
      <c r="F394" s="1" t="s">
        <v>1682</v>
      </c>
      <c r="G394" t="s">
        <v>1683</v>
      </c>
      <c r="I394" t="s">
        <v>1681</v>
      </c>
      <c r="J394" t="s">
        <v>1125</v>
      </c>
      <c r="K394" s="1" t="s">
        <v>1684</v>
      </c>
    </row>
    <row r="395" spans="1:11" ht="12.75">
      <c r="A395">
        <v>395</v>
      </c>
      <c r="B395" t="s">
        <v>1120</v>
      </c>
      <c r="C395" t="s">
        <v>899</v>
      </c>
      <c r="D395" t="s">
        <v>900</v>
      </c>
      <c r="E395" t="s">
        <v>1685</v>
      </c>
      <c r="F395" s="1" t="s">
        <v>1686</v>
      </c>
      <c r="G395" t="s">
        <v>1687</v>
      </c>
      <c r="I395" t="s">
        <v>1685</v>
      </c>
      <c r="J395" t="s">
        <v>1125</v>
      </c>
      <c r="K395" s="1" t="s">
        <v>1688</v>
      </c>
    </row>
    <row r="396" spans="1:11" ht="12.75">
      <c r="A396">
        <v>396</v>
      </c>
      <c r="B396" t="s">
        <v>1120</v>
      </c>
      <c r="C396" t="s">
        <v>1548</v>
      </c>
      <c r="D396" t="s">
        <v>2114</v>
      </c>
      <c r="E396" t="s">
        <v>1689</v>
      </c>
      <c r="F396" s="1" t="s">
        <v>1690</v>
      </c>
      <c r="G396" t="s">
        <v>1691</v>
      </c>
      <c r="I396" t="s">
        <v>1689</v>
      </c>
      <c r="J396" t="s">
        <v>1125</v>
      </c>
      <c r="K396" s="1" t="s">
        <v>1692</v>
      </c>
    </row>
    <row r="397" spans="1:11" ht="12.75">
      <c r="A397">
        <v>397</v>
      </c>
      <c r="B397" t="s">
        <v>1120</v>
      </c>
      <c r="C397" t="s">
        <v>285</v>
      </c>
      <c r="D397" t="s">
        <v>901</v>
      </c>
      <c r="E397" t="s">
        <v>902</v>
      </c>
      <c r="F397" s="1" t="s">
        <v>903</v>
      </c>
      <c r="G397" t="s">
        <v>904</v>
      </c>
      <c r="H397" t="s">
        <v>1945</v>
      </c>
      <c r="I397" t="s">
        <v>1533</v>
      </c>
      <c r="J397" t="s">
        <v>1125</v>
      </c>
      <c r="K397" s="1" t="s">
        <v>1536</v>
      </c>
    </row>
    <row r="398" spans="1:11" ht="12.75">
      <c r="A398">
        <v>398</v>
      </c>
      <c r="B398" t="s">
        <v>1120</v>
      </c>
      <c r="C398" t="s">
        <v>905</v>
      </c>
      <c r="D398" t="s">
        <v>906</v>
      </c>
      <c r="E398" t="s">
        <v>14</v>
      </c>
      <c r="F398" s="1" t="s">
        <v>907</v>
      </c>
      <c r="G398" t="s">
        <v>908</v>
      </c>
      <c r="I398" t="s">
        <v>2340</v>
      </c>
      <c r="J398" t="s">
        <v>1125</v>
      </c>
      <c r="K398" s="1" t="s">
        <v>1747</v>
      </c>
    </row>
    <row r="399" spans="1:11" ht="12.75">
      <c r="A399">
        <v>399</v>
      </c>
      <c r="B399" t="s">
        <v>1120</v>
      </c>
      <c r="C399" t="s">
        <v>285</v>
      </c>
      <c r="D399" t="s">
        <v>15</v>
      </c>
      <c r="E399" t="s">
        <v>16</v>
      </c>
      <c r="F399" s="1" t="s">
        <v>909</v>
      </c>
      <c r="G399" t="s">
        <v>17</v>
      </c>
      <c r="I399" t="s">
        <v>509</v>
      </c>
      <c r="J399" t="s">
        <v>1125</v>
      </c>
      <c r="K399" s="1" t="s">
        <v>511</v>
      </c>
    </row>
    <row r="400" spans="1:11" ht="12.75">
      <c r="A400">
        <v>400</v>
      </c>
      <c r="B400" t="s">
        <v>1120</v>
      </c>
      <c r="C400" t="s">
        <v>331</v>
      </c>
      <c r="D400" t="s">
        <v>1028</v>
      </c>
      <c r="E400" t="s">
        <v>18</v>
      </c>
      <c r="F400" s="1" t="s">
        <v>19</v>
      </c>
      <c r="G400" t="s">
        <v>1030</v>
      </c>
      <c r="I400" t="s">
        <v>1031</v>
      </c>
      <c r="J400" t="s">
        <v>1125</v>
      </c>
      <c r="K400" s="1" t="s">
        <v>20</v>
      </c>
    </row>
    <row r="401" spans="1:11" ht="12.75">
      <c r="A401">
        <v>401</v>
      </c>
      <c r="B401" t="s">
        <v>1120</v>
      </c>
      <c r="C401" t="s">
        <v>910</v>
      </c>
      <c r="D401" t="s">
        <v>911</v>
      </c>
      <c r="E401" t="s">
        <v>21</v>
      </c>
      <c r="F401" s="1" t="s">
        <v>912</v>
      </c>
      <c r="G401" t="s">
        <v>1914</v>
      </c>
      <c r="I401" t="s">
        <v>404</v>
      </c>
      <c r="J401" t="s">
        <v>1125</v>
      </c>
      <c r="K401" s="1" t="s">
        <v>22</v>
      </c>
    </row>
    <row r="402" spans="1:11" ht="12.75">
      <c r="A402">
        <v>402</v>
      </c>
      <c r="B402" t="s">
        <v>1120</v>
      </c>
      <c r="C402" t="s">
        <v>394</v>
      </c>
      <c r="D402" t="s">
        <v>913</v>
      </c>
      <c r="E402" t="s">
        <v>29</v>
      </c>
      <c r="F402" s="1" t="s">
        <v>914</v>
      </c>
      <c r="G402" t="s">
        <v>30</v>
      </c>
      <c r="I402" t="s">
        <v>518</v>
      </c>
      <c r="J402" t="s">
        <v>1125</v>
      </c>
      <c r="K402" s="1" t="s">
        <v>520</v>
      </c>
    </row>
    <row r="403" spans="1:11" ht="12.75">
      <c r="A403">
        <v>403</v>
      </c>
      <c r="B403" t="s">
        <v>1120</v>
      </c>
      <c r="C403" t="s">
        <v>331</v>
      </c>
      <c r="D403" t="s">
        <v>9</v>
      </c>
      <c r="E403" t="s">
        <v>33</v>
      </c>
      <c r="F403" s="1" t="s">
        <v>915</v>
      </c>
      <c r="G403" t="s">
        <v>34</v>
      </c>
      <c r="I403" t="s">
        <v>230</v>
      </c>
      <c r="J403" t="s">
        <v>1125</v>
      </c>
      <c r="K403" s="1" t="s">
        <v>233</v>
      </c>
    </row>
    <row r="404" spans="1:11" ht="12.75">
      <c r="A404">
        <v>404</v>
      </c>
      <c r="B404" t="s">
        <v>1120</v>
      </c>
      <c r="C404" t="s">
        <v>1751</v>
      </c>
      <c r="D404" t="s">
        <v>23</v>
      </c>
      <c r="E404" t="s">
        <v>24</v>
      </c>
      <c r="F404" s="1" t="s">
        <v>916</v>
      </c>
      <c r="G404" t="s">
        <v>25</v>
      </c>
      <c r="H404" t="s">
        <v>26</v>
      </c>
      <c r="I404" t="s">
        <v>27</v>
      </c>
      <c r="J404" t="s">
        <v>1125</v>
      </c>
      <c r="K404" s="1" t="s">
        <v>28</v>
      </c>
    </row>
    <row r="405" spans="1:11" ht="12.75">
      <c r="A405">
        <v>405</v>
      </c>
      <c r="B405" t="s">
        <v>1120</v>
      </c>
      <c r="C405" t="s">
        <v>917</v>
      </c>
      <c r="D405" t="s">
        <v>1950</v>
      </c>
      <c r="E405" t="s">
        <v>31</v>
      </c>
      <c r="F405" s="1" t="s">
        <v>918</v>
      </c>
      <c r="G405" t="s">
        <v>1855</v>
      </c>
      <c r="I405" t="s">
        <v>1685</v>
      </c>
      <c r="J405" t="s">
        <v>1125</v>
      </c>
      <c r="K405" s="1" t="s">
        <v>1856</v>
      </c>
    </row>
    <row r="406" spans="1:11" ht="12.75">
      <c r="A406">
        <v>406</v>
      </c>
      <c r="B406" t="s">
        <v>1120</v>
      </c>
      <c r="C406" t="s">
        <v>1857</v>
      </c>
      <c r="D406" t="s">
        <v>1858</v>
      </c>
      <c r="E406" t="s">
        <v>35</v>
      </c>
      <c r="F406" s="1" t="s">
        <v>1859</v>
      </c>
      <c r="G406" t="s">
        <v>722</v>
      </c>
      <c r="I406" t="s">
        <v>286</v>
      </c>
      <c r="J406" t="s">
        <v>1125</v>
      </c>
      <c r="K406" s="1" t="s">
        <v>723</v>
      </c>
    </row>
    <row r="407" spans="1:11" ht="12.75">
      <c r="A407">
        <v>407</v>
      </c>
      <c r="B407" t="s">
        <v>1120</v>
      </c>
      <c r="C407" t="s">
        <v>1158</v>
      </c>
      <c r="D407" t="s">
        <v>36</v>
      </c>
      <c r="E407" t="s">
        <v>1408</v>
      </c>
      <c r="F407" s="1" t="s">
        <v>1860</v>
      </c>
      <c r="G407" t="s">
        <v>1861</v>
      </c>
      <c r="I407" t="s">
        <v>192</v>
      </c>
      <c r="J407" t="s">
        <v>1125</v>
      </c>
      <c r="K407" s="1" t="s">
        <v>194</v>
      </c>
    </row>
    <row r="408" spans="1:11" ht="12.75">
      <c r="A408">
        <v>408</v>
      </c>
      <c r="B408" t="s">
        <v>1120</v>
      </c>
      <c r="C408" t="s">
        <v>1121</v>
      </c>
      <c r="D408" t="s">
        <v>1862</v>
      </c>
      <c r="E408" t="s">
        <v>1409</v>
      </c>
      <c r="F408" s="1" t="s">
        <v>1863</v>
      </c>
      <c r="G408" t="s">
        <v>1864</v>
      </c>
      <c r="I408" t="s">
        <v>1489</v>
      </c>
      <c r="J408" t="s">
        <v>1125</v>
      </c>
      <c r="K408" s="1" t="s">
        <v>1491</v>
      </c>
    </row>
    <row r="409" spans="1:11" ht="12.75">
      <c r="A409">
        <v>409</v>
      </c>
      <c r="B409" t="s">
        <v>1120</v>
      </c>
      <c r="C409" t="s">
        <v>2321</v>
      </c>
      <c r="D409" t="s">
        <v>1410</v>
      </c>
      <c r="E409" t="s">
        <v>1411</v>
      </c>
      <c r="F409" s="1" t="s">
        <v>1865</v>
      </c>
      <c r="G409" t="s">
        <v>1412</v>
      </c>
      <c r="I409" t="s">
        <v>1561</v>
      </c>
      <c r="J409" t="s">
        <v>1125</v>
      </c>
      <c r="K409" s="1" t="s">
        <v>1564</v>
      </c>
    </row>
    <row r="410" spans="1:11" ht="12.75">
      <c r="A410">
        <v>410</v>
      </c>
      <c r="B410" t="s">
        <v>1120</v>
      </c>
      <c r="C410" t="s">
        <v>1866</v>
      </c>
      <c r="D410" t="s">
        <v>1867</v>
      </c>
      <c r="E410" t="s">
        <v>742</v>
      </c>
      <c r="F410" s="1" t="s">
        <v>1868</v>
      </c>
      <c r="G410" t="s">
        <v>722</v>
      </c>
      <c r="H410" t="s">
        <v>1404</v>
      </c>
      <c r="I410" t="s">
        <v>286</v>
      </c>
      <c r="J410" t="s">
        <v>1125</v>
      </c>
      <c r="K410" s="1" t="s">
        <v>723</v>
      </c>
    </row>
    <row r="411" spans="1:11" ht="12.75">
      <c r="A411">
        <v>411</v>
      </c>
      <c r="B411" t="s">
        <v>1120</v>
      </c>
      <c r="C411" t="s">
        <v>516</v>
      </c>
      <c r="D411" t="s">
        <v>747</v>
      </c>
      <c r="E411" t="s">
        <v>1413</v>
      </c>
      <c r="F411" s="1" t="s">
        <v>1869</v>
      </c>
      <c r="G411" t="s">
        <v>1414</v>
      </c>
      <c r="I411" t="s">
        <v>1644</v>
      </c>
      <c r="J411" t="s">
        <v>1125</v>
      </c>
      <c r="K411" s="1" t="s">
        <v>1647</v>
      </c>
    </row>
    <row r="412" spans="1:11" ht="12.75">
      <c r="A412">
        <v>412</v>
      </c>
      <c r="B412" t="s">
        <v>1120</v>
      </c>
      <c r="C412" t="s">
        <v>1620</v>
      </c>
      <c r="D412" t="s">
        <v>1870</v>
      </c>
      <c r="E412" t="s">
        <v>1415</v>
      </c>
      <c r="F412" s="1" t="s">
        <v>1871</v>
      </c>
      <c r="G412" t="s">
        <v>1872</v>
      </c>
      <c r="I412" t="s">
        <v>1238</v>
      </c>
      <c r="J412" t="s">
        <v>1125</v>
      </c>
      <c r="K412" s="1" t="s">
        <v>1240</v>
      </c>
    </row>
    <row r="413" spans="1:11" ht="12.75">
      <c r="A413">
        <v>413</v>
      </c>
      <c r="B413" t="s">
        <v>1120</v>
      </c>
      <c r="C413" t="s">
        <v>1873</v>
      </c>
      <c r="D413" t="s">
        <v>1874</v>
      </c>
      <c r="E413" t="s">
        <v>1416</v>
      </c>
      <c r="F413" s="1" t="s">
        <v>1417</v>
      </c>
      <c r="G413" t="s">
        <v>1418</v>
      </c>
      <c r="I413" t="s">
        <v>265</v>
      </c>
      <c r="J413" t="s">
        <v>1125</v>
      </c>
      <c r="K413" s="1" t="s">
        <v>268</v>
      </c>
    </row>
    <row r="414" spans="1:11" ht="12.75">
      <c r="A414">
        <v>414</v>
      </c>
      <c r="B414" t="s">
        <v>1120</v>
      </c>
      <c r="C414" t="s">
        <v>1419</v>
      </c>
      <c r="D414" t="s">
        <v>1350</v>
      </c>
      <c r="E414" t="s">
        <v>1420</v>
      </c>
      <c r="F414" s="1" t="s">
        <v>1875</v>
      </c>
      <c r="G414" t="s">
        <v>1421</v>
      </c>
      <c r="I414" t="s">
        <v>154</v>
      </c>
      <c r="J414" t="s">
        <v>1125</v>
      </c>
      <c r="K414" s="1" t="s">
        <v>157</v>
      </c>
    </row>
    <row r="415" spans="1:11" ht="12.75">
      <c r="A415">
        <v>415</v>
      </c>
      <c r="B415" t="s">
        <v>1120</v>
      </c>
      <c r="C415" t="s">
        <v>1219</v>
      </c>
      <c r="D415" t="s">
        <v>1422</v>
      </c>
      <c r="E415" t="s">
        <v>1423</v>
      </c>
      <c r="F415" s="1" t="s">
        <v>1424</v>
      </c>
      <c r="G415" t="s">
        <v>1876</v>
      </c>
      <c r="I415" t="s">
        <v>1235</v>
      </c>
      <c r="J415" t="s">
        <v>1125</v>
      </c>
      <c r="K415" s="1" t="s">
        <v>1237</v>
      </c>
    </row>
    <row r="416" spans="1:11" ht="12.75">
      <c r="A416">
        <v>416</v>
      </c>
      <c r="B416" t="s">
        <v>1120</v>
      </c>
      <c r="C416" t="s">
        <v>1057</v>
      </c>
      <c r="D416" t="s">
        <v>1425</v>
      </c>
      <c r="E416" t="s">
        <v>1426</v>
      </c>
      <c r="F416" s="1" t="s">
        <v>1877</v>
      </c>
      <c r="G416" t="s">
        <v>1427</v>
      </c>
      <c r="H416" t="s">
        <v>1428</v>
      </c>
      <c r="I416" t="s">
        <v>103</v>
      </c>
      <c r="J416" t="s">
        <v>1125</v>
      </c>
      <c r="K416" s="1" t="s">
        <v>106</v>
      </c>
    </row>
    <row r="417" spans="1:11" ht="12.75">
      <c r="A417">
        <v>417</v>
      </c>
      <c r="B417" t="s">
        <v>1120</v>
      </c>
      <c r="C417" t="s">
        <v>1121</v>
      </c>
      <c r="D417" t="s">
        <v>1429</v>
      </c>
      <c r="E417" t="s">
        <v>1430</v>
      </c>
      <c r="F417" s="1" t="s">
        <v>1878</v>
      </c>
      <c r="G417" t="s">
        <v>1879</v>
      </c>
      <c r="I417" t="s">
        <v>1597</v>
      </c>
      <c r="J417" t="s">
        <v>1125</v>
      </c>
      <c r="K417" s="1" t="s">
        <v>1600</v>
      </c>
    </row>
    <row r="418" spans="1:11" ht="12.75">
      <c r="A418">
        <v>418</v>
      </c>
      <c r="B418" t="s">
        <v>1120</v>
      </c>
      <c r="C418" t="s">
        <v>107</v>
      </c>
      <c r="D418" t="s">
        <v>1367</v>
      </c>
      <c r="E418" t="s">
        <v>1431</v>
      </c>
      <c r="F418" s="1" t="s">
        <v>1880</v>
      </c>
      <c r="G418" t="s">
        <v>1432</v>
      </c>
      <c r="I418" t="s">
        <v>1494</v>
      </c>
      <c r="J418" t="s">
        <v>1125</v>
      </c>
      <c r="K418" s="1" t="s">
        <v>1497</v>
      </c>
    </row>
    <row r="419" spans="1:11" ht="12.75">
      <c r="A419">
        <v>419</v>
      </c>
      <c r="B419" t="s">
        <v>1120</v>
      </c>
      <c r="C419" t="s">
        <v>1433</v>
      </c>
      <c r="D419" t="s">
        <v>1434</v>
      </c>
      <c r="E419" t="s">
        <v>1435</v>
      </c>
      <c r="F419" s="1" t="s">
        <v>1881</v>
      </c>
      <c r="G419" t="s">
        <v>1882</v>
      </c>
      <c r="H419" t="s">
        <v>1883</v>
      </c>
      <c r="I419" t="s">
        <v>226</v>
      </c>
      <c r="J419" t="s">
        <v>1125</v>
      </c>
      <c r="K419" s="1" t="s">
        <v>229</v>
      </c>
    </row>
    <row r="420" spans="1:11" ht="12.75">
      <c r="A420">
        <v>420</v>
      </c>
      <c r="B420" t="s">
        <v>1120</v>
      </c>
      <c r="C420" t="s">
        <v>1439</v>
      </c>
      <c r="D420" t="s">
        <v>1440</v>
      </c>
      <c r="E420" t="s">
        <v>1441</v>
      </c>
      <c r="F420" s="1" t="s">
        <v>1884</v>
      </c>
      <c r="G420" t="s">
        <v>1442</v>
      </c>
      <c r="I420" t="s">
        <v>1163</v>
      </c>
      <c r="J420" t="s">
        <v>1125</v>
      </c>
      <c r="K420" s="1" t="s">
        <v>1166</v>
      </c>
    </row>
    <row r="421" spans="1:11" ht="12.75">
      <c r="A421">
        <v>421</v>
      </c>
      <c r="B421" t="s">
        <v>1120</v>
      </c>
      <c r="C421" t="s">
        <v>1804</v>
      </c>
      <c r="D421" t="s">
        <v>2102</v>
      </c>
      <c r="E421" t="s">
        <v>1436</v>
      </c>
      <c r="F421" s="1" t="s">
        <v>1885</v>
      </c>
      <c r="G421" t="s">
        <v>1437</v>
      </c>
      <c r="H421" t="s">
        <v>1438</v>
      </c>
      <c r="I421" t="s">
        <v>380</v>
      </c>
      <c r="J421" t="s">
        <v>1125</v>
      </c>
      <c r="K421" s="1" t="s">
        <v>382</v>
      </c>
    </row>
    <row r="422" spans="1:11" ht="12.75">
      <c r="A422">
        <v>422</v>
      </c>
      <c r="B422" t="s">
        <v>1120</v>
      </c>
      <c r="C422" t="s">
        <v>1204</v>
      </c>
      <c r="D422" t="s">
        <v>1886</v>
      </c>
      <c r="E422" t="s">
        <v>1443</v>
      </c>
      <c r="F422" s="1" t="s">
        <v>1887</v>
      </c>
      <c r="G422" t="s">
        <v>1444</v>
      </c>
      <c r="I422" t="s">
        <v>1445</v>
      </c>
      <c r="J422" t="s">
        <v>1125</v>
      </c>
      <c r="K422" s="1" t="s">
        <v>1446</v>
      </c>
    </row>
    <row r="423" spans="1:11" ht="12.75">
      <c r="A423">
        <v>423</v>
      </c>
      <c r="B423" t="s">
        <v>1120</v>
      </c>
      <c r="C423" t="s">
        <v>508</v>
      </c>
      <c r="D423" t="s">
        <v>1447</v>
      </c>
      <c r="E423" t="s">
        <v>1448</v>
      </c>
      <c r="F423" s="1" t="s">
        <v>1888</v>
      </c>
      <c r="G423" t="s">
        <v>1449</v>
      </c>
      <c r="I423" t="s">
        <v>250</v>
      </c>
      <c r="J423" t="s">
        <v>1125</v>
      </c>
      <c r="K423" s="1" t="s">
        <v>252</v>
      </c>
    </row>
    <row r="424" spans="1:11" ht="12.75">
      <c r="A424">
        <v>424</v>
      </c>
      <c r="B424" t="s">
        <v>1120</v>
      </c>
      <c r="C424" t="s">
        <v>331</v>
      </c>
      <c r="D424" t="s">
        <v>1450</v>
      </c>
      <c r="E424" t="s">
        <v>1451</v>
      </c>
      <c r="F424" s="1" t="s">
        <v>1889</v>
      </c>
      <c r="G424" t="s">
        <v>1452</v>
      </c>
      <c r="I424" t="s">
        <v>1307</v>
      </c>
      <c r="J424" t="s">
        <v>1125</v>
      </c>
      <c r="K424" s="1" t="s">
        <v>1453</v>
      </c>
    </row>
    <row r="425" spans="1:11" ht="12.75">
      <c r="A425">
        <v>425</v>
      </c>
      <c r="B425" t="s">
        <v>1120</v>
      </c>
      <c r="C425" t="s">
        <v>2016</v>
      </c>
      <c r="D425" t="s">
        <v>2335</v>
      </c>
      <c r="E425" t="s">
        <v>1454</v>
      </c>
      <c r="F425" s="1" t="s">
        <v>1890</v>
      </c>
      <c r="G425" t="s">
        <v>1455</v>
      </c>
      <c r="I425" t="s">
        <v>1541</v>
      </c>
      <c r="J425" t="s">
        <v>1125</v>
      </c>
      <c r="K425" s="1" t="s">
        <v>1047</v>
      </c>
    </row>
    <row r="426" spans="1:11" ht="12.75">
      <c r="A426">
        <v>426</v>
      </c>
      <c r="B426" t="s">
        <v>1120</v>
      </c>
      <c r="C426" t="s">
        <v>2193</v>
      </c>
      <c r="D426" t="s">
        <v>1891</v>
      </c>
      <c r="E426" t="s">
        <v>1456</v>
      </c>
      <c r="F426" s="1" t="s">
        <v>1892</v>
      </c>
      <c r="G426" t="s">
        <v>1457</v>
      </c>
      <c r="I426" t="s">
        <v>215</v>
      </c>
      <c r="J426" t="s">
        <v>1125</v>
      </c>
      <c r="K426" s="1" t="s">
        <v>218</v>
      </c>
    </row>
    <row r="427" spans="1:11" ht="12.75">
      <c r="A427">
        <v>427</v>
      </c>
      <c r="B427" t="s">
        <v>1120</v>
      </c>
      <c r="C427" t="s">
        <v>1121</v>
      </c>
      <c r="D427" t="s">
        <v>2322</v>
      </c>
      <c r="E427" t="s">
        <v>1458</v>
      </c>
      <c r="F427" s="1" t="s">
        <v>1893</v>
      </c>
      <c r="G427" t="s">
        <v>1459</v>
      </c>
      <c r="I427" t="s">
        <v>423</v>
      </c>
      <c r="J427" t="s">
        <v>1125</v>
      </c>
      <c r="K427" s="1" t="s">
        <v>1460</v>
      </c>
    </row>
  </sheetData>
  <sheetProtection/>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7"/>
  <dimension ref="A1:P84"/>
  <sheetViews>
    <sheetView showGridLines="0" showZeros="0" zoomScalePageLayoutView="0" workbookViewId="0" topLeftCell="A1">
      <selection activeCell="A1" sqref="A1:K1"/>
    </sheetView>
  </sheetViews>
  <sheetFormatPr defaultColWidth="9.140625" defaultRowHeight="12.75"/>
  <cols>
    <col min="1" max="1" width="3.140625" style="15" customWidth="1"/>
    <col min="2" max="2" width="3.28125" style="15" customWidth="1"/>
    <col min="3" max="10" width="9.140625" style="15" customWidth="1"/>
    <col min="11" max="11" width="13.421875" style="15" customWidth="1"/>
    <col min="12" max="12" width="0.2890625" style="15" customWidth="1"/>
    <col min="13" max="13" width="10.57421875" style="15" hidden="1" customWidth="1"/>
    <col min="14" max="15" width="9.140625" style="15" hidden="1" customWidth="1"/>
    <col min="16" max="16" width="6.57421875" style="15" hidden="1" customWidth="1"/>
    <col min="17" max="16384" width="9.140625" style="15" customWidth="1"/>
  </cols>
  <sheetData>
    <row r="1" spans="1:12" ht="27" customHeight="1">
      <c r="A1" s="292" t="s">
        <v>986</v>
      </c>
      <c r="B1" s="292"/>
      <c r="C1" s="292"/>
      <c r="D1" s="292"/>
      <c r="E1" s="292"/>
      <c r="F1" s="292"/>
      <c r="G1" s="292"/>
      <c r="H1" s="292"/>
      <c r="I1" s="292"/>
      <c r="J1" s="292"/>
      <c r="K1" s="292"/>
      <c r="L1" s="14"/>
    </row>
    <row r="2" spans="1:12" ht="135" customHeight="1">
      <c r="A2" s="295" t="s">
        <v>2252</v>
      </c>
      <c r="B2" s="296"/>
      <c r="C2" s="296"/>
      <c r="D2" s="296"/>
      <c r="E2" s="296"/>
      <c r="F2" s="296"/>
      <c r="G2" s="296"/>
      <c r="H2" s="296"/>
      <c r="I2" s="296"/>
      <c r="J2" s="296"/>
      <c r="K2" s="296"/>
      <c r="L2" s="14"/>
    </row>
    <row r="3" spans="1:11" ht="15.75">
      <c r="A3" s="217" t="s">
        <v>1401</v>
      </c>
      <c r="B3" s="293"/>
      <c r="C3" s="293"/>
      <c r="D3" s="293"/>
      <c r="E3" s="293"/>
      <c r="F3" s="293"/>
      <c r="G3" s="293"/>
      <c r="H3" s="293"/>
      <c r="I3" s="293"/>
      <c r="J3" s="293"/>
      <c r="K3" s="293"/>
    </row>
    <row r="4" spans="1:11" ht="39.75" customHeight="1">
      <c r="A4" s="294" t="s">
        <v>2249</v>
      </c>
      <c r="B4" s="294"/>
      <c r="C4" s="294"/>
      <c r="D4" s="294"/>
      <c r="E4" s="294"/>
      <c r="F4" s="294"/>
      <c r="G4" s="294"/>
      <c r="H4" s="294"/>
      <c r="I4" s="294"/>
      <c r="J4" s="294"/>
      <c r="K4" s="294"/>
    </row>
    <row r="5" spans="1:11" ht="27.75" customHeight="1">
      <c r="A5" s="278" t="s">
        <v>757</v>
      </c>
      <c r="B5" s="278"/>
      <c r="C5" s="278"/>
      <c r="D5" s="278"/>
      <c r="E5" s="278"/>
      <c r="F5" s="278"/>
      <c r="G5" s="278"/>
      <c r="H5" s="278"/>
      <c r="I5" s="278"/>
      <c r="J5" s="278"/>
      <c r="K5" s="278"/>
    </row>
    <row r="6" spans="1:11" ht="12.75">
      <c r="A6" s="287" t="s">
        <v>758</v>
      </c>
      <c r="B6" s="287"/>
      <c r="C6" s="287"/>
      <c r="D6" s="287"/>
      <c r="E6" s="287"/>
      <c r="F6" s="287"/>
      <c r="G6" s="287"/>
      <c r="H6" s="287"/>
      <c r="I6" s="287"/>
      <c r="J6" s="287"/>
      <c r="K6" s="138"/>
    </row>
    <row r="7" spans="1:11" ht="15" customHeight="1">
      <c r="A7" s="289" t="s">
        <v>760</v>
      </c>
      <c r="B7" s="289"/>
      <c r="C7" s="289"/>
      <c r="D7" s="289"/>
      <c r="E7" s="289"/>
      <c r="F7" s="289"/>
      <c r="G7" s="289"/>
      <c r="H7" s="289"/>
      <c r="I7" s="289"/>
      <c r="J7" s="289"/>
      <c r="K7" s="289"/>
    </row>
    <row r="8" spans="1:11" s="144" customFormat="1" ht="42.75" customHeight="1">
      <c r="A8" s="288" t="s">
        <v>2250</v>
      </c>
      <c r="B8" s="288"/>
      <c r="C8" s="288"/>
      <c r="D8" s="288"/>
      <c r="E8" s="288"/>
      <c r="F8" s="288"/>
      <c r="G8" s="288"/>
      <c r="H8" s="288"/>
      <c r="I8" s="288"/>
      <c r="J8" s="288"/>
      <c r="K8" s="288"/>
    </row>
    <row r="9" spans="1:11" s="145" customFormat="1" ht="18.75" customHeight="1">
      <c r="A9" s="148" t="s">
        <v>49</v>
      </c>
      <c r="B9" s="291" t="s">
        <v>10</v>
      </c>
      <c r="C9" s="291"/>
      <c r="D9" s="291"/>
      <c r="E9" s="291"/>
      <c r="F9" s="291"/>
      <c r="G9" s="291"/>
      <c r="H9" s="291"/>
      <c r="I9" s="291"/>
      <c r="J9" s="291"/>
      <c r="K9" s="291"/>
    </row>
    <row r="10" spans="2:12" s="138" customFormat="1" ht="87.75" customHeight="1">
      <c r="B10" s="260"/>
      <c r="C10" s="261"/>
      <c r="D10" s="261"/>
      <c r="E10" s="261"/>
      <c r="F10" s="261"/>
      <c r="G10" s="261"/>
      <c r="H10" s="261"/>
      <c r="I10" s="261"/>
      <c r="J10" s="261"/>
      <c r="K10" s="262"/>
      <c r="L10" s="162"/>
    </row>
    <row r="11" spans="1:11" s="145" customFormat="1" ht="18.75" customHeight="1">
      <c r="A11" s="148" t="s">
        <v>37</v>
      </c>
      <c r="B11" s="263" t="s">
        <v>2158</v>
      </c>
      <c r="C11" s="263"/>
      <c r="D11" s="263"/>
      <c r="E11" s="263"/>
      <c r="F11" s="263"/>
      <c r="G11" s="263"/>
      <c r="H11" s="263"/>
      <c r="I11" s="263"/>
      <c r="J11" s="263"/>
      <c r="K11" s="263"/>
    </row>
    <row r="12" spans="2:12" s="138" customFormat="1" ht="87.75" customHeight="1">
      <c r="B12" s="260"/>
      <c r="C12" s="261"/>
      <c r="D12" s="261"/>
      <c r="E12" s="261"/>
      <c r="F12" s="261"/>
      <c r="G12" s="261"/>
      <c r="H12" s="261"/>
      <c r="I12" s="261"/>
      <c r="J12" s="261"/>
      <c r="K12" s="262"/>
      <c r="L12" s="162"/>
    </row>
    <row r="13" spans="1:11" s="145" customFormat="1" ht="18.75" customHeight="1">
      <c r="A13" s="148" t="s">
        <v>1099</v>
      </c>
      <c r="B13" s="263" t="s">
        <v>1006</v>
      </c>
      <c r="C13" s="263"/>
      <c r="D13" s="263"/>
      <c r="E13" s="263"/>
      <c r="F13" s="263"/>
      <c r="G13" s="263"/>
      <c r="H13" s="263"/>
      <c r="I13" s="263"/>
      <c r="J13" s="263"/>
      <c r="K13" s="263"/>
    </row>
    <row r="14" spans="1:12" s="138" customFormat="1" ht="82.5" customHeight="1">
      <c r="A14" s="145"/>
      <c r="B14" s="260"/>
      <c r="C14" s="261"/>
      <c r="D14" s="261"/>
      <c r="E14" s="261"/>
      <c r="F14" s="261"/>
      <c r="G14" s="261"/>
      <c r="H14" s="261"/>
      <c r="I14" s="261"/>
      <c r="J14" s="261"/>
      <c r="K14" s="262"/>
      <c r="L14" s="162"/>
    </row>
    <row r="15" spans="1:12" s="147" customFormat="1" ht="23.25" customHeight="1">
      <c r="A15" s="290" t="s">
        <v>11</v>
      </c>
      <c r="B15" s="290"/>
      <c r="C15" s="290"/>
      <c r="D15" s="290"/>
      <c r="E15" s="290"/>
      <c r="F15" s="290"/>
      <c r="G15" s="290"/>
      <c r="H15" s="290"/>
      <c r="I15" s="290"/>
      <c r="J15" s="290"/>
      <c r="K15" s="290"/>
      <c r="L15" s="146"/>
    </row>
    <row r="16" spans="1:11" s="145" customFormat="1" ht="18.75" customHeight="1">
      <c r="A16" s="148" t="s">
        <v>49</v>
      </c>
      <c r="B16" s="263" t="s">
        <v>12</v>
      </c>
      <c r="C16" s="263"/>
      <c r="D16" s="263"/>
      <c r="E16" s="263"/>
      <c r="F16" s="263"/>
      <c r="G16" s="263"/>
      <c r="H16" s="263"/>
      <c r="I16" s="263"/>
      <c r="J16" s="263"/>
      <c r="K16" s="263"/>
    </row>
    <row r="17" spans="1:12" s="138" customFormat="1" ht="78.75" customHeight="1">
      <c r="A17" s="145"/>
      <c r="B17" s="260"/>
      <c r="C17" s="261"/>
      <c r="D17" s="261"/>
      <c r="E17" s="261"/>
      <c r="F17" s="261"/>
      <c r="G17" s="261"/>
      <c r="H17" s="261"/>
      <c r="I17" s="261"/>
      <c r="J17" s="261"/>
      <c r="K17" s="262"/>
      <c r="L17" s="162"/>
    </row>
    <row r="18" spans="1:11" s="145" customFormat="1" ht="18.75" customHeight="1">
      <c r="A18" s="148" t="s">
        <v>37</v>
      </c>
      <c r="B18" s="263" t="s">
        <v>87</v>
      </c>
      <c r="C18" s="263"/>
      <c r="D18" s="263"/>
      <c r="E18" s="263"/>
      <c r="F18" s="263"/>
      <c r="G18" s="263"/>
      <c r="H18" s="263"/>
      <c r="I18" s="263"/>
      <c r="J18" s="263"/>
      <c r="K18" s="263"/>
    </row>
    <row r="19" spans="1:12" s="138" customFormat="1" ht="87" customHeight="1">
      <c r="A19" s="145"/>
      <c r="B19" s="260"/>
      <c r="C19" s="261"/>
      <c r="D19" s="261"/>
      <c r="E19" s="261"/>
      <c r="F19" s="261"/>
      <c r="G19" s="261"/>
      <c r="H19" s="261"/>
      <c r="I19" s="261"/>
      <c r="J19" s="261"/>
      <c r="K19" s="262"/>
      <c r="L19" s="162"/>
    </row>
    <row r="20" spans="2:12" ht="14.25" customHeight="1">
      <c r="B20" s="57"/>
      <c r="C20" s="58"/>
      <c r="D20" s="58"/>
      <c r="E20" s="58"/>
      <c r="F20" s="58"/>
      <c r="G20" s="58"/>
      <c r="H20" s="58"/>
      <c r="I20" s="58"/>
      <c r="J20" s="58"/>
      <c r="K20" s="58"/>
      <c r="L20" s="56"/>
    </row>
    <row r="21" spans="2:12" s="55" customFormat="1" ht="15.75" customHeight="1">
      <c r="B21" s="281" t="s">
        <v>318</v>
      </c>
      <c r="C21" s="282"/>
      <c r="D21" s="282"/>
      <c r="E21" s="282"/>
      <c r="F21" s="282"/>
      <c r="G21" s="282"/>
      <c r="H21" s="282"/>
      <c r="I21" s="282"/>
      <c r="J21" s="283">
        <f>CoverSheet!O16</f>
        <v>0</v>
      </c>
      <c r="K21" s="284"/>
      <c r="L21" s="62"/>
    </row>
    <row r="22" spans="2:12" s="55" customFormat="1" ht="51" customHeight="1">
      <c r="B22" s="279" t="s">
        <v>2253</v>
      </c>
      <c r="C22" s="280"/>
      <c r="D22" s="280"/>
      <c r="E22" s="280"/>
      <c r="F22" s="280"/>
      <c r="G22" s="280"/>
      <c r="H22" s="280"/>
      <c r="I22" s="280"/>
      <c r="J22" s="285">
        <f>J21*0.5</f>
        <v>0</v>
      </c>
      <c r="K22" s="286"/>
      <c r="L22" s="63"/>
    </row>
    <row r="23" spans="2:12" s="56" customFormat="1" ht="26.25" customHeight="1">
      <c r="B23" s="266" t="s">
        <v>1103</v>
      </c>
      <c r="C23" s="267"/>
      <c r="D23" s="267"/>
      <c r="E23" s="267"/>
      <c r="F23" s="267"/>
      <c r="G23" s="267"/>
      <c r="H23" s="267"/>
      <c r="I23" s="268"/>
      <c r="J23" s="264"/>
      <c r="K23" s="265"/>
      <c r="L23" s="65"/>
    </row>
    <row r="24" spans="2:12" s="56" customFormat="1" ht="26.25" customHeight="1" hidden="1">
      <c r="B24" s="273" t="s">
        <v>1899</v>
      </c>
      <c r="C24" s="273"/>
      <c r="D24" s="273"/>
      <c r="E24" s="273"/>
      <c r="F24" s="273"/>
      <c r="G24" s="273"/>
      <c r="H24" s="273"/>
      <c r="I24" s="273"/>
      <c r="J24" s="269" t="e">
        <f>#REF!</f>
        <v>#REF!</v>
      </c>
      <c r="K24" s="270"/>
      <c r="L24" s="65"/>
    </row>
    <row r="25" spans="2:12" s="56" customFormat="1" ht="25.5" customHeight="1" hidden="1">
      <c r="B25" s="275" t="s">
        <v>1898</v>
      </c>
      <c r="C25" s="276"/>
      <c r="D25" s="276"/>
      <c r="E25" s="276"/>
      <c r="F25" s="276"/>
      <c r="G25" s="276"/>
      <c r="H25" s="276"/>
      <c r="I25" s="277"/>
      <c r="J25" s="269" t="e">
        <f>#REF!</f>
        <v>#REF!</v>
      </c>
      <c r="K25" s="270"/>
      <c r="L25" s="65"/>
    </row>
    <row r="26" spans="2:12" s="55" customFormat="1" ht="12.75" customHeight="1">
      <c r="B26" s="59"/>
      <c r="C26" s="58"/>
      <c r="D26" s="58"/>
      <c r="E26" s="58"/>
      <c r="F26" s="58"/>
      <c r="G26" s="58"/>
      <c r="H26" s="58"/>
      <c r="I26" s="58"/>
      <c r="J26" s="58"/>
      <c r="K26" s="58"/>
      <c r="L26" s="56"/>
    </row>
    <row r="27" spans="1:13" s="107" customFormat="1" ht="22.5" customHeight="1">
      <c r="A27" s="108" t="s">
        <v>968</v>
      </c>
      <c r="B27" s="297" t="s">
        <v>759</v>
      </c>
      <c r="C27" s="297"/>
      <c r="D27" s="297"/>
      <c r="E27" s="297"/>
      <c r="F27" s="109"/>
      <c r="H27" s="111" t="s">
        <v>625</v>
      </c>
      <c r="I27" s="111" t="s">
        <v>48</v>
      </c>
      <c r="J27" s="111" t="s">
        <v>1101</v>
      </c>
      <c r="K27" s="111" t="s">
        <v>1897</v>
      </c>
      <c r="L27" s="109"/>
      <c r="M27" s="110"/>
    </row>
    <row r="28" spans="2:14" s="113" customFormat="1" ht="12.75" customHeight="1">
      <c r="B28" s="114">
        <v>1</v>
      </c>
      <c r="C28" s="298" t="s">
        <v>1585</v>
      </c>
      <c r="D28" s="298"/>
      <c r="E28" s="298"/>
      <c r="F28" s="115"/>
      <c r="H28" s="115"/>
      <c r="I28" s="115"/>
      <c r="J28" s="115"/>
      <c r="K28" s="115"/>
      <c r="L28" s="115"/>
      <c r="M28" s="112"/>
      <c r="N28" s="163"/>
    </row>
    <row r="29" spans="3:15" s="113" customFormat="1" ht="12">
      <c r="C29" s="272" t="s">
        <v>2155</v>
      </c>
      <c r="D29" s="272"/>
      <c r="E29" s="272"/>
      <c r="H29" s="175"/>
      <c r="I29" s="174"/>
      <c r="K29" s="150"/>
      <c r="N29" s="118" t="b">
        <v>0</v>
      </c>
      <c r="O29" s="119">
        <f>IF(N29,K29,0)</f>
        <v>0</v>
      </c>
    </row>
    <row r="30" spans="3:16" s="113" customFormat="1" ht="12">
      <c r="C30" s="272" t="s">
        <v>1583</v>
      </c>
      <c r="D30" s="272"/>
      <c r="E30" s="272"/>
      <c r="H30" s="175"/>
      <c r="I30" s="174"/>
      <c r="K30" s="150"/>
      <c r="N30" s="118" t="b">
        <v>0</v>
      </c>
      <c r="O30" s="119">
        <f>IF(N30,K30,0)</f>
        <v>0</v>
      </c>
      <c r="P30" s="120"/>
    </row>
    <row r="31" spans="3:15" s="113" customFormat="1" ht="12">
      <c r="C31" s="272" t="s">
        <v>2156</v>
      </c>
      <c r="D31" s="272"/>
      <c r="E31" s="272"/>
      <c r="F31" s="116"/>
      <c r="G31" s="120"/>
      <c r="H31" s="120"/>
      <c r="I31" s="161"/>
      <c r="K31" s="151"/>
      <c r="L31" s="121"/>
      <c r="N31" s="118" t="b">
        <v>0</v>
      </c>
      <c r="O31" s="119">
        <f>IF(N31,K31,0)</f>
        <v>0</v>
      </c>
    </row>
    <row r="32" spans="3:15" s="113" customFormat="1" ht="12">
      <c r="C32" s="112"/>
      <c r="D32" s="116"/>
      <c r="E32" s="116"/>
      <c r="F32" s="116"/>
      <c r="I32" s="116"/>
      <c r="K32" s="122"/>
      <c r="L32" s="121"/>
      <c r="N32" s="125"/>
      <c r="O32" s="123">
        <f>SUM(O29:O31)</f>
        <v>0</v>
      </c>
    </row>
    <row r="33" spans="2:15" s="113" customFormat="1" ht="12">
      <c r="B33" s="124">
        <v>2</v>
      </c>
      <c r="C33" s="271" t="s">
        <v>1584</v>
      </c>
      <c r="D33" s="271"/>
      <c r="E33" s="271"/>
      <c r="F33" s="271"/>
      <c r="I33" s="116"/>
      <c r="K33" s="122"/>
      <c r="L33" s="121"/>
      <c r="N33" s="125"/>
      <c r="O33" s="123"/>
    </row>
    <row r="34" spans="3:15" s="113" customFormat="1" ht="12">
      <c r="C34" s="300"/>
      <c r="D34" s="300"/>
      <c r="E34" s="300"/>
      <c r="F34" s="116"/>
      <c r="H34" s="175"/>
      <c r="I34" s="174"/>
      <c r="K34" s="151"/>
      <c r="L34" s="121"/>
      <c r="N34" s="118" t="b">
        <v>0</v>
      </c>
      <c r="O34" s="119">
        <f>IF(N34,K34,0)</f>
        <v>0</v>
      </c>
    </row>
    <row r="35" spans="3:15" s="113" customFormat="1" ht="12">
      <c r="C35" s="301"/>
      <c r="D35" s="301"/>
      <c r="E35" s="301"/>
      <c r="F35" s="116"/>
      <c r="H35" s="175"/>
      <c r="I35" s="174"/>
      <c r="K35" s="151"/>
      <c r="L35" s="121"/>
      <c r="N35" s="118" t="b">
        <v>0</v>
      </c>
      <c r="O35" s="119">
        <f>IF(N35,K35,0)</f>
        <v>0</v>
      </c>
    </row>
    <row r="36" spans="3:15" s="113" customFormat="1" ht="12">
      <c r="C36" s="301"/>
      <c r="D36" s="301"/>
      <c r="E36" s="301"/>
      <c r="F36" s="116"/>
      <c r="H36" s="175"/>
      <c r="I36" s="174"/>
      <c r="K36" s="151"/>
      <c r="L36" s="121"/>
      <c r="N36" s="118" t="b">
        <v>0</v>
      </c>
      <c r="O36" s="119">
        <f>IF(N36,K36,0)</f>
        <v>0</v>
      </c>
    </row>
    <row r="37" spans="3:15" s="113" customFormat="1" ht="12">
      <c r="C37" s="299" t="s">
        <v>1586</v>
      </c>
      <c r="D37" s="299"/>
      <c r="E37" s="299"/>
      <c r="F37" s="116"/>
      <c r="G37" s="120"/>
      <c r="H37" s="120"/>
      <c r="I37" s="160"/>
      <c r="K37" s="151"/>
      <c r="L37" s="121"/>
      <c r="N37" s="125" t="b">
        <v>0</v>
      </c>
      <c r="O37" s="119">
        <f>IF(N37,K37,0)</f>
        <v>0</v>
      </c>
    </row>
    <row r="38" spans="3:15" s="113" customFormat="1" ht="12">
      <c r="C38" s="116"/>
      <c r="D38" s="116"/>
      <c r="E38" s="116"/>
      <c r="F38" s="116"/>
      <c r="I38" s="116"/>
      <c r="K38" s="122"/>
      <c r="L38" s="121"/>
      <c r="N38" s="125"/>
      <c r="O38" s="123">
        <f>SUM(O34:O37)</f>
        <v>0</v>
      </c>
    </row>
    <row r="39" spans="2:15" s="113" customFormat="1" ht="12">
      <c r="B39" s="124">
        <v>3</v>
      </c>
      <c r="C39" s="271" t="s">
        <v>1100</v>
      </c>
      <c r="D39" s="271"/>
      <c r="E39" s="116"/>
      <c r="F39" s="116"/>
      <c r="H39" s="116"/>
      <c r="I39" s="116"/>
      <c r="K39" s="122"/>
      <c r="L39" s="121"/>
      <c r="N39" s="163"/>
      <c r="O39" s="119"/>
    </row>
    <row r="40" spans="3:15" s="113" customFormat="1" ht="12">
      <c r="C40" s="272" t="s">
        <v>1587</v>
      </c>
      <c r="D40" s="272"/>
      <c r="E40" s="272"/>
      <c r="F40" s="116"/>
      <c r="H40" s="175"/>
      <c r="I40" s="174"/>
      <c r="K40" s="151"/>
      <c r="L40" s="121"/>
      <c r="N40" s="118" t="b">
        <v>0</v>
      </c>
      <c r="O40" s="119">
        <f>IF(N40,K40,0)</f>
        <v>0</v>
      </c>
    </row>
    <row r="41" spans="3:15" s="113" customFormat="1" ht="12">
      <c r="C41" s="272" t="s">
        <v>1588</v>
      </c>
      <c r="D41" s="272"/>
      <c r="E41" s="272"/>
      <c r="F41" s="116"/>
      <c r="H41" s="175"/>
      <c r="I41" s="174"/>
      <c r="K41" s="151"/>
      <c r="L41" s="121"/>
      <c r="N41" s="118" t="b">
        <v>0</v>
      </c>
      <c r="O41" s="119">
        <f>IF(N41,K41,0)</f>
        <v>0</v>
      </c>
    </row>
    <row r="42" spans="3:15" s="113" customFormat="1" ht="12">
      <c r="C42" s="272" t="s">
        <v>1102</v>
      </c>
      <c r="D42" s="272"/>
      <c r="E42" s="272"/>
      <c r="F42" s="116"/>
      <c r="H42" s="175"/>
      <c r="I42" s="174"/>
      <c r="K42" s="151"/>
      <c r="L42" s="121"/>
      <c r="N42" s="118" t="b">
        <v>0</v>
      </c>
      <c r="O42" s="119">
        <f>IF(N42,K42,0)</f>
        <v>0</v>
      </c>
    </row>
    <row r="43" spans="3:15" s="113" customFormat="1" ht="12">
      <c r="C43" s="272" t="s">
        <v>2156</v>
      </c>
      <c r="D43" s="272"/>
      <c r="E43" s="272"/>
      <c r="F43" s="116"/>
      <c r="H43" s="116"/>
      <c r="I43" s="160"/>
      <c r="K43" s="151"/>
      <c r="L43" s="121"/>
      <c r="N43" s="118" t="b">
        <v>0</v>
      </c>
      <c r="O43" s="119">
        <f>IF(N43,K43,0)</f>
        <v>0</v>
      </c>
    </row>
    <row r="44" spans="3:15" s="113" customFormat="1" ht="12">
      <c r="C44" s="116"/>
      <c r="D44" s="116"/>
      <c r="E44" s="116"/>
      <c r="F44" s="116"/>
      <c r="H44" s="116"/>
      <c r="I44" s="116"/>
      <c r="K44" s="122"/>
      <c r="L44" s="121"/>
      <c r="O44" s="113">
        <f>SUM(O40:O43)</f>
        <v>0</v>
      </c>
    </row>
    <row r="45" spans="2:12" s="113" customFormat="1" ht="12">
      <c r="B45" s="126">
        <v>4</v>
      </c>
      <c r="C45" s="274" t="s">
        <v>997</v>
      </c>
      <c r="D45" s="274"/>
      <c r="E45" s="274"/>
      <c r="F45" s="274"/>
      <c r="G45" s="274"/>
      <c r="H45" s="274"/>
      <c r="I45" s="274"/>
      <c r="J45" s="274"/>
      <c r="K45" s="122"/>
      <c r="L45" s="121"/>
    </row>
    <row r="46" spans="2:12" s="113" customFormat="1" ht="12">
      <c r="B46" s="126"/>
      <c r="C46" s="274" t="s">
        <v>998</v>
      </c>
      <c r="D46" s="274"/>
      <c r="E46" s="274"/>
      <c r="F46" s="274"/>
      <c r="G46" s="274"/>
      <c r="H46" s="274"/>
      <c r="I46" s="274"/>
      <c r="J46" s="128"/>
      <c r="K46" s="129">
        <f>ROUND((O32+O38+O44)*0.09,0)</f>
        <v>0</v>
      </c>
      <c r="L46" s="121"/>
    </row>
    <row r="47" spans="2:12" s="113" customFormat="1" ht="12">
      <c r="B47" s="126"/>
      <c r="C47" s="127" t="s">
        <v>999</v>
      </c>
      <c r="D47" s="128"/>
      <c r="E47" s="128"/>
      <c r="F47" s="128"/>
      <c r="G47" s="128"/>
      <c r="H47" s="128"/>
      <c r="I47" s="128"/>
      <c r="J47" s="128"/>
      <c r="K47" s="130"/>
      <c r="L47" s="121"/>
    </row>
    <row r="48" spans="3:12" s="113" customFormat="1" ht="12">
      <c r="C48" s="112"/>
      <c r="D48" s="116"/>
      <c r="E48" s="116"/>
      <c r="F48" s="116"/>
      <c r="G48" s="116"/>
      <c r="H48" s="116"/>
      <c r="I48" s="116"/>
      <c r="K48" s="131"/>
      <c r="L48" s="121"/>
    </row>
    <row r="49" spans="2:11" s="113" customFormat="1" ht="12">
      <c r="B49" s="124">
        <v>5</v>
      </c>
      <c r="C49" s="132" t="s">
        <v>1000</v>
      </c>
      <c r="H49" s="124" t="s">
        <v>1275</v>
      </c>
      <c r="I49" s="124" t="s">
        <v>39</v>
      </c>
      <c r="K49" s="133"/>
    </row>
    <row r="50" spans="3:11" s="113" customFormat="1" ht="12">
      <c r="C50" s="132"/>
      <c r="D50" s="113" t="s">
        <v>957</v>
      </c>
      <c r="H50" s="159"/>
      <c r="I50" s="152"/>
      <c r="K50" s="149"/>
    </row>
    <row r="51" spans="3:11" s="113" customFormat="1" ht="12">
      <c r="C51" s="132"/>
      <c r="D51" s="113" t="s">
        <v>958</v>
      </c>
      <c r="H51" s="159"/>
      <c r="I51" s="152"/>
      <c r="K51" s="149"/>
    </row>
    <row r="52" spans="3:11" s="113" customFormat="1" ht="12">
      <c r="C52" s="132"/>
      <c r="D52" s="113" t="s">
        <v>959</v>
      </c>
      <c r="H52" s="159"/>
      <c r="I52" s="152"/>
      <c r="K52" s="149"/>
    </row>
    <row r="53" spans="3:11" s="113" customFormat="1" ht="12">
      <c r="C53" s="132"/>
      <c r="D53" s="113" t="s">
        <v>960</v>
      </c>
      <c r="H53" s="159"/>
      <c r="I53" s="152"/>
      <c r="K53" s="149"/>
    </row>
    <row r="54" spans="3:11" s="113" customFormat="1" ht="12">
      <c r="C54" s="132"/>
      <c r="D54" s="113" t="s">
        <v>961</v>
      </c>
      <c r="H54" s="159"/>
      <c r="I54" s="152"/>
      <c r="K54" s="149"/>
    </row>
    <row r="55" spans="3:11" s="113" customFormat="1" ht="12">
      <c r="C55" s="132"/>
      <c r="D55" s="113" t="s">
        <v>962</v>
      </c>
      <c r="H55" s="159"/>
      <c r="I55" s="152"/>
      <c r="K55" s="149"/>
    </row>
    <row r="56" spans="3:11" s="113" customFormat="1" ht="12">
      <c r="C56" s="132"/>
      <c r="D56" s="113" t="s">
        <v>1102</v>
      </c>
      <c r="H56" s="159"/>
      <c r="I56" s="152"/>
      <c r="K56" s="149"/>
    </row>
    <row r="57" spans="3:11" s="113" customFormat="1" ht="12">
      <c r="C57" s="132"/>
      <c r="K57" s="133"/>
    </row>
    <row r="58" spans="2:11" s="113" customFormat="1" ht="21.75" customHeight="1">
      <c r="B58" s="124">
        <v>6</v>
      </c>
      <c r="C58" s="132" t="s">
        <v>1001</v>
      </c>
      <c r="K58" s="111" t="s">
        <v>1897</v>
      </c>
    </row>
    <row r="59" spans="3:11" s="113" customFormat="1" ht="12">
      <c r="C59" s="272" t="s">
        <v>40</v>
      </c>
      <c r="D59" s="272"/>
      <c r="E59" s="272"/>
      <c r="F59" s="272"/>
      <c r="K59" s="149"/>
    </row>
    <row r="60" spans="3:11" s="113" customFormat="1" ht="12">
      <c r="C60" s="272" t="s">
        <v>41</v>
      </c>
      <c r="D60" s="272"/>
      <c r="E60" s="272"/>
      <c r="F60" s="272"/>
      <c r="K60" s="149"/>
    </row>
    <row r="61" spans="3:11" s="113" customFormat="1" ht="12">
      <c r="C61" s="272" t="s">
        <v>42</v>
      </c>
      <c r="D61" s="272"/>
      <c r="E61" s="272"/>
      <c r="F61" s="272"/>
      <c r="K61" s="149"/>
    </row>
    <row r="62" spans="3:13" s="113" customFormat="1" ht="12">
      <c r="C62" s="132"/>
      <c r="K62" s="135"/>
      <c r="M62" s="136"/>
    </row>
    <row r="63" spans="2:13" s="113" customFormat="1" ht="12">
      <c r="B63" s="124">
        <v>7</v>
      </c>
      <c r="C63" s="132" t="s">
        <v>1002</v>
      </c>
      <c r="K63" s="134"/>
      <c r="M63" s="136"/>
    </row>
    <row r="64" spans="3:13" s="113" customFormat="1" ht="12">
      <c r="C64" s="272" t="s">
        <v>470</v>
      </c>
      <c r="D64" s="272"/>
      <c r="E64" s="272"/>
      <c r="K64" s="149"/>
      <c r="M64" s="136"/>
    </row>
    <row r="65" spans="3:13" s="113" customFormat="1" ht="12">
      <c r="C65" s="272" t="s">
        <v>471</v>
      </c>
      <c r="D65" s="272"/>
      <c r="E65" s="272"/>
      <c r="K65" s="149"/>
      <c r="M65" s="136"/>
    </row>
    <row r="66" spans="3:13" s="113" customFormat="1" ht="12">
      <c r="C66" s="272" t="s">
        <v>1102</v>
      </c>
      <c r="D66" s="272"/>
      <c r="E66" s="272"/>
      <c r="K66" s="149"/>
      <c r="M66" s="136"/>
    </row>
    <row r="67" s="113" customFormat="1" ht="12">
      <c r="M67" s="136"/>
    </row>
    <row r="68" spans="2:3" s="113" customFormat="1" ht="12">
      <c r="B68" s="124">
        <v>8</v>
      </c>
      <c r="C68" s="132" t="s">
        <v>1003</v>
      </c>
    </row>
    <row r="69" spans="4:11" s="113" customFormat="1" ht="12">
      <c r="D69" s="113" t="s">
        <v>2159</v>
      </c>
      <c r="K69" s="153"/>
    </row>
    <row r="70" spans="4:11" s="113" customFormat="1" ht="12">
      <c r="D70" s="272" t="s">
        <v>2160</v>
      </c>
      <c r="E70" s="272"/>
      <c r="F70" s="272"/>
      <c r="K70" s="153"/>
    </row>
    <row r="71" spans="4:11" s="113" customFormat="1" ht="12">
      <c r="D71" s="272" t="s">
        <v>2161</v>
      </c>
      <c r="E71" s="272"/>
      <c r="K71" s="153"/>
    </row>
    <row r="72" spans="4:11" s="113" customFormat="1" ht="12">
      <c r="D72" s="272" t="s">
        <v>2162</v>
      </c>
      <c r="E72" s="272"/>
      <c r="K72" s="153"/>
    </row>
    <row r="73" spans="4:11" s="113" customFormat="1" ht="12">
      <c r="D73" s="272" t="s">
        <v>43</v>
      </c>
      <c r="E73" s="272"/>
      <c r="F73" s="272"/>
      <c r="K73" s="153"/>
    </row>
    <row r="74" spans="4:11" s="113" customFormat="1" ht="12">
      <c r="D74" s="272" t="s">
        <v>44</v>
      </c>
      <c r="E74" s="272"/>
      <c r="F74" s="116"/>
      <c r="K74" s="153"/>
    </row>
    <row r="75" spans="4:11" s="113" customFormat="1" ht="12">
      <c r="D75" s="272" t="s">
        <v>762</v>
      </c>
      <c r="E75" s="272"/>
      <c r="F75" s="272"/>
      <c r="K75" s="153"/>
    </row>
    <row r="76" spans="4:11" s="113" customFormat="1" ht="12">
      <c r="D76" s="272" t="s">
        <v>763</v>
      </c>
      <c r="E76" s="272"/>
      <c r="K76" s="153"/>
    </row>
    <row r="77" s="113" customFormat="1" ht="12"/>
    <row r="78" spans="2:11" s="113" customFormat="1" ht="12">
      <c r="B78" s="124">
        <v>9</v>
      </c>
      <c r="C78" s="271" t="s">
        <v>1004</v>
      </c>
      <c r="D78" s="271"/>
      <c r="E78" s="271"/>
      <c r="F78" s="271"/>
      <c r="G78" s="271"/>
      <c r="K78" s="137"/>
    </row>
    <row r="79" s="113" customFormat="1" ht="12"/>
    <row r="80" spans="2:6" s="113" customFormat="1" ht="12">
      <c r="B80" s="124">
        <v>10</v>
      </c>
      <c r="C80" s="272" t="s">
        <v>45</v>
      </c>
      <c r="D80" s="272"/>
      <c r="E80" s="272"/>
      <c r="F80" s="272"/>
    </row>
    <row r="81" spans="3:11" s="113" customFormat="1" ht="12">
      <c r="C81" s="272" t="s">
        <v>47</v>
      </c>
      <c r="D81" s="272"/>
      <c r="E81" s="272"/>
      <c r="K81" s="153"/>
    </row>
    <row r="82" spans="3:11" s="113" customFormat="1" ht="12">
      <c r="C82" s="272" t="s">
        <v>46</v>
      </c>
      <c r="D82" s="272"/>
      <c r="E82" s="272"/>
      <c r="K82" s="153"/>
    </row>
    <row r="83" ht="12.75">
      <c r="D83" s="61"/>
    </row>
    <row r="84" spans="4:11" ht="12.75">
      <c r="D84" s="66"/>
      <c r="E84" s="67"/>
      <c r="F84" s="67"/>
      <c r="G84" s="67"/>
      <c r="H84" s="67"/>
      <c r="I84" s="67"/>
      <c r="J84" s="67"/>
      <c r="K84" s="68"/>
    </row>
  </sheetData>
  <sheetProtection password="C0E7" sheet="1" objects="1" scenarios="1"/>
  <mergeCells count="63">
    <mergeCell ref="C61:F61"/>
    <mergeCell ref="C30:E30"/>
    <mergeCell ref="D75:F75"/>
    <mergeCell ref="D76:E76"/>
    <mergeCell ref="C65:E65"/>
    <mergeCell ref="C64:E64"/>
    <mergeCell ref="C37:E37"/>
    <mergeCell ref="C34:E34"/>
    <mergeCell ref="C35:E35"/>
    <mergeCell ref="C36:E36"/>
    <mergeCell ref="B27:E27"/>
    <mergeCell ref="C60:F60"/>
    <mergeCell ref="C42:E42"/>
    <mergeCell ref="C43:E43"/>
    <mergeCell ref="C33:F33"/>
    <mergeCell ref="C28:E28"/>
    <mergeCell ref="C29:E29"/>
    <mergeCell ref="C82:E82"/>
    <mergeCell ref="C66:E66"/>
    <mergeCell ref="D70:F70"/>
    <mergeCell ref="D73:F73"/>
    <mergeCell ref="C78:G78"/>
    <mergeCell ref="C80:F80"/>
    <mergeCell ref="D74:E74"/>
    <mergeCell ref="D71:E71"/>
    <mergeCell ref="D72:E72"/>
    <mergeCell ref="C81:E81"/>
    <mergeCell ref="A8:K8"/>
    <mergeCell ref="A7:K7"/>
    <mergeCell ref="A15:K15"/>
    <mergeCell ref="B9:K9"/>
    <mergeCell ref="A1:K1"/>
    <mergeCell ref="A3:K3"/>
    <mergeCell ref="A4:K4"/>
    <mergeCell ref="A2:K2"/>
    <mergeCell ref="B11:K11"/>
    <mergeCell ref="B13:K13"/>
    <mergeCell ref="B10:K10"/>
    <mergeCell ref="B12:K12"/>
    <mergeCell ref="A5:K5"/>
    <mergeCell ref="B22:I22"/>
    <mergeCell ref="B21:I21"/>
    <mergeCell ref="J21:K21"/>
    <mergeCell ref="J22:K22"/>
    <mergeCell ref="A6:J6"/>
    <mergeCell ref="B14:K14"/>
    <mergeCell ref="B17:K17"/>
    <mergeCell ref="C39:D39"/>
    <mergeCell ref="C59:F59"/>
    <mergeCell ref="C31:E31"/>
    <mergeCell ref="B24:I24"/>
    <mergeCell ref="J24:K24"/>
    <mergeCell ref="C40:E40"/>
    <mergeCell ref="C46:I46"/>
    <mergeCell ref="C41:E41"/>
    <mergeCell ref="B25:I25"/>
    <mergeCell ref="C45:J45"/>
    <mergeCell ref="B19:K19"/>
    <mergeCell ref="B16:K16"/>
    <mergeCell ref="B18:K18"/>
    <mergeCell ref="J23:K23"/>
    <mergeCell ref="B23:I23"/>
    <mergeCell ref="J25:K25"/>
  </mergeCells>
  <dataValidations count="4">
    <dataValidation allowBlank="1" showErrorMessage="1" sqref="K41:K42"/>
    <dataValidation allowBlank="1" showInputMessage="1" showErrorMessage="1" prompt="IMPORTANT - if you are contributing to MTRS you must go to the budget pages and click the MTRS box - 9% will be calculated automatically&#10;" sqref="K32:K33 K38:K39"/>
    <dataValidation allowBlank="1" showErrorMessage="1" prompt="&#10;" sqref="K43:K47 K40"/>
    <dataValidation allowBlank="1" showInputMessage="1" showErrorMessage="1" prompt="IMPORTANT - if you are contributing to MTRS you must click the MTRS box - 9% will be calculated automatically&#10;" sqref="K29:K31 K34:K37"/>
  </dataValidations>
  <printOptions/>
  <pageMargins left="0.5" right="0.5" top="0.25" bottom="0.2" header="0.25" footer="0.25"/>
  <pageSetup horizontalDpi="600" verticalDpi="600" orientation="portrait" scale="99" r:id="rId3"/>
  <rowBreaks count="2" manualBreakCount="2">
    <brk id="14" max="255" man="1"/>
    <brk id="57" max="11" man="1"/>
  </rowBreaks>
  <drawing r:id="rId2"/>
  <legacyDrawing r:id="rId1"/>
</worksheet>
</file>

<file path=xl/worksheets/sheet3.xml><?xml version="1.0" encoding="utf-8"?>
<worksheet xmlns="http://schemas.openxmlformats.org/spreadsheetml/2006/main" xmlns:r="http://schemas.openxmlformats.org/officeDocument/2006/relationships">
  <sheetPr codeName="Sheet8"/>
  <dimension ref="A1:P84"/>
  <sheetViews>
    <sheetView showGridLines="0" showZeros="0" zoomScalePageLayoutView="0" workbookViewId="0" topLeftCell="A1">
      <selection activeCell="A3" sqref="A3:K3"/>
    </sheetView>
  </sheetViews>
  <sheetFormatPr defaultColWidth="9.140625" defaultRowHeight="12.75"/>
  <cols>
    <col min="1" max="1" width="3.140625" style="15" customWidth="1"/>
    <col min="2" max="2" width="3.28125" style="15" customWidth="1"/>
    <col min="3" max="10" width="9.140625" style="15" customWidth="1"/>
    <col min="11" max="11" width="13.421875" style="15" customWidth="1"/>
    <col min="12" max="12" width="3.28125" style="15" hidden="1" customWidth="1"/>
    <col min="13" max="13" width="10.57421875" style="15" hidden="1" customWidth="1"/>
    <col min="14" max="15" width="9.140625" style="15" hidden="1" customWidth="1"/>
    <col min="16" max="16384" width="9.140625" style="15" customWidth="1"/>
  </cols>
  <sheetData>
    <row r="1" spans="1:12" ht="27" customHeight="1">
      <c r="A1" s="292" t="s">
        <v>986</v>
      </c>
      <c r="B1" s="292"/>
      <c r="C1" s="292"/>
      <c r="D1" s="292"/>
      <c r="E1" s="292"/>
      <c r="F1" s="292"/>
      <c r="G1" s="292"/>
      <c r="H1" s="292"/>
      <c r="I1" s="292"/>
      <c r="J1" s="292"/>
      <c r="K1" s="292"/>
      <c r="L1" s="14"/>
    </row>
    <row r="2" spans="1:12" ht="135" customHeight="1">
      <c r="A2" s="295" t="s">
        <v>2252</v>
      </c>
      <c r="B2" s="296"/>
      <c r="C2" s="296"/>
      <c r="D2" s="296"/>
      <c r="E2" s="296"/>
      <c r="F2" s="296"/>
      <c r="G2" s="296"/>
      <c r="H2" s="296"/>
      <c r="I2" s="296"/>
      <c r="J2" s="296"/>
      <c r="K2" s="296"/>
      <c r="L2" s="14"/>
    </row>
    <row r="3" spans="1:11" ht="15.75">
      <c r="A3" s="217" t="s">
        <v>1401</v>
      </c>
      <c r="B3" s="293"/>
      <c r="C3" s="293"/>
      <c r="D3" s="293"/>
      <c r="E3" s="293"/>
      <c r="F3" s="293"/>
      <c r="G3" s="293"/>
      <c r="H3" s="293"/>
      <c r="I3" s="293"/>
      <c r="J3" s="293"/>
      <c r="K3" s="293"/>
    </row>
    <row r="4" spans="1:11" ht="39.75" customHeight="1">
      <c r="A4" s="294" t="s">
        <v>2249</v>
      </c>
      <c r="B4" s="294"/>
      <c r="C4" s="294"/>
      <c r="D4" s="294"/>
      <c r="E4" s="294"/>
      <c r="F4" s="294"/>
      <c r="G4" s="294"/>
      <c r="H4" s="294"/>
      <c r="I4" s="294"/>
      <c r="J4" s="294"/>
      <c r="K4" s="294"/>
    </row>
    <row r="5" spans="1:11" ht="27.75" customHeight="1">
      <c r="A5" s="278" t="s">
        <v>757</v>
      </c>
      <c r="B5" s="278"/>
      <c r="C5" s="278"/>
      <c r="D5" s="278"/>
      <c r="E5" s="278"/>
      <c r="F5" s="278"/>
      <c r="G5" s="278"/>
      <c r="H5" s="278"/>
      <c r="I5" s="278"/>
      <c r="J5" s="278"/>
      <c r="K5" s="278"/>
    </row>
    <row r="6" spans="1:11" ht="12.75">
      <c r="A6" s="287" t="s">
        <v>758</v>
      </c>
      <c r="B6" s="287"/>
      <c r="C6" s="287"/>
      <c r="D6" s="287"/>
      <c r="E6" s="287"/>
      <c r="F6" s="287"/>
      <c r="G6" s="287"/>
      <c r="H6" s="287"/>
      <c r="I6" s="287"/>
      <c r="J6" s="287"/>
      <c r="K6" s="138"/>
    </row>
    <row r="7" spans="1:11" ht="15" customHeight="1">
      <c r="A7" s="289" t="s">
        <v>760</v>
      </c>
      <c r="B7" s="289"/>
      <c r="C7" s="289"/>
      <c r="D7" s="289"/>
      <c r="E7" s="289"/>
      <c r="F7" s="289"/>
      <c r="G7" s="289"/>
      <c r="H7" s="289"/>
      <c r="I7" s="289"/>
      <c r="J7" s="289"/>
      <c r="K7" s="289"/>
    </row>
    <row r="8" spans="1:11" s="144" customFormat="1" ht="42.75" customHeight="1">
      <c r="A8" s="288" t="s">
        <v>2250</v>
      </c>
      <c r="B8" s="288"/>
      <c r="C8" s="288"/>
      <c r="D8" s="288"/>
      <c r="E8" s="288"/>
      <c r="F8" s="288"/>
      <c r="G8" s="288"/>
      <c r="H8" s="288"/>
      <c r="I8" s="288"/>
      <c r="J8" s="288"/>
      <c r="K8" s="288"/>
    </row>
    <row r="9" spans="1:11" s="145" customFormat="1" ht="18.75" customHeight="1">
      <c r="A9" s="148" t="s">
        <v>49</v>
      </c>
      <c r="B9" s="291" t="s">
        <v>10</v>
      </c>
      <c r="C9" s="291"/>
      <c r="D9" s="291"/>
      <c r="E9" s="291"/>
      <c r="F9" s="291"/>
      <c r="G9" s="291"/>
      <c r="H9" s="291"/>
      <c r="I9" s="291"/>
      <c r="J9" s="291"/>
      <c r="K9" s="291"/>
    </row>
    <row r="10" spans="2:12" s="138" customFormat="1" ht="87.75" customHeight="1">
      <c r="B10" s="260"/>
      <c r="C10" s="261"/>
      <c r="D10" s="261"/>
      <c r="E10" s="261"/>
      <c r="F10" s="261"/>
      <c r="G10" s="261"/>
      <c r="H10" s="261"/>
      <c r="I10" s="261"/>
      <c r="J10" s="261"/>
      <c r="K10" s="262"/>
      <c r="L10" s="162"/>
    </row>
    <row r="11" spans="1:11" s="145" customFormat="1" ht="18.75" customHeight="1">
      <c r="A11" s="148" t="s">
        <v>37</v>
      </c>
      <c r="B11" s="263" t="s">
        <v>2158</v>
      </c>
      <c r="C11" s="263"/>
      <c r="D11" s="263"/>
      <c r="E11" s="263"/>
      <c r="F11" s="263"/>
      <c r="G11" s="263"/>
      <c r="H11" s="263"/>
      <c r="I11" s="263"/>
      <c r="J11" s="263"/>
      <c r="K11" s="263"/>
    </row>
    <row r="12" spans="2:12" s="138" customFormat="1" ht="87.75" customHeight="1">
      <c r="B12" s="260"/>
      <c r="C12" s="261"/>
      <c r="D12" s="261"/>
      <c r="E12" s="261"/>
      <c r="F12" s="261"/>
      <c r="G12" s="261"/>
      <c r="H12" s="261"/>
      <c r="I12" s="261"/>
      <c r="J12" s="261"/>
      <c r="K12" s="262"/>
      <c r="L12" s="162"/>
    </row>
    <row r="13" spans="1:11" s="145" customFormat="1" ht="18.75" customHeight="1">
      <c r="A13" s="148" t="s">
        <v>1099</v>
      </c>
      <c r="B13" s="263" t="s">
        <v>1006</v>
      </c>
      <c r="C13" s="263"/>
      <c r="D13" s="263"/>
      <c r="E13" s="263"/>
      <c r="F13" s="263"/>
      <c r="G13" s="263"/>
      <c r="H13" s="263"/>
      <c r="I13" s="263"/>
      <c r="J13" s="263"/>
      <c r="K13" s="263"/>
    </row>
    <row r="14" spans="1:12" s="138" customFormat="1" ht="82.5" customHeight="1">
      <c r="A14" s="145"/>
      <c r="B14" s="260"/>
      <c r="C14" s="261"/>
      <c r="D14" s="261"/>
      <c r="E14" s="261"/>
      <c r="F14" s="261"/>
      <c r="G14" s="261"/>
      <c r="H14" s="261"/>
      <c r="I14" s="261"/>
      <c r="J14" s="261"/>
      <c r="K14" s="262"/>
      <c r="L14" s="162"/>
    </row>
    <row r="15" spans="1:12" s="147" customFormat="1" ht="23.25" customHeight="1">
      <c r="A15" s="290" t="s">
        <v>11</v>
      </c>
      <c r="B15" s="290"/>
      <c r="C15" s="290"/>
      <c r="D15" s="290"/>
      <c r="E15" s="290"/>
      <c r="F15" s="290"/>
      <c r="G15" s="290"/>
      <c r="H15" s="290"/>
      <c r="I15" s="290"/>
      <c r="J15" s="290"/>
      <c r="K15" s="290"/>
      <c r="L15" s="146"/>
    </row>
    <row r="16" spans="1:11" s="145" customFormat="1" ht="18.75" customHeight="1">
      <c r="A16" s="148" t="s">
        <v>49</v>
      </c>
      <c r="B16" s="263" t="s">
        <v>12</v>
      </c>
      <c r="C16" s="263"/>
      <c r="D16" s="263"/>
      <c r="E16" s="263"/>
      <c r="F16" s="263"/>
      <c r="G16" s="263"/>
      <c r="H16" s="263"/>
      <c r="I16" s="263"/>
      <c r="J16" s="263"/>
      <c r="K16" s="263"/>
    </row>
    <row r="17" spans="1:12" s="138" customFormat="1" ht="78.75" customHeight="1">
      <c r="A17" s="145"/>
      <c r="B17" s="260"/>
      <c r="C17" s="261"/>
      <c r="D17" s="261"/>
      <c r="E17" s="261"/>
      <c r="F17" s="261"/>
      <c r="G17" s="261"/>
      <c r="H17" s="261"/>
      <c r="I17" s="261"/>
      <c r="J17" s="261"/>
      <c r="K17" s="262"/>
      <c r="L17" s="162"/>
    </row>
    <row r="18" spans="1:11" s="145" customFormat="1" ht="18.75" customHeight="1">
      <c r="A18" s="148" t="s">
        <v>37</v>
      </c>
      <c r="B18" s="263" t="s">
        <v>87</v>
      </c>
      <c r="C18" s="263"/>
      <c r="D18" s="263"/>
      <c r="E18" s="263"/>
      <c r="F18" s="263"/>
      <c r="G18" s="263"/>
      <c r="H18" s="263"/>
      <c r="I18" s="263"/>
      <c r="J18" s="263"/>
      <c r="K18" s="263"/>
    </row>
    <row r="19" spans="1:12" s="138" customFormat="1" ht="87" customHeight="1">
      <c r="A19" s="145"/>
      <c r="B19" s="260"/>
      <c r="C19" s="261"/>
      <c r="D19" s="261"/>
      <c r="E19" s="261"/>
      <c r="F19" s="261"/>
      <c r="G19" s="261"/>
      <c r="H19" s="261"/>
      <c r="I19" s="261"/>
      <c r="J19" s="261"/>
      <c r="K19" s="262"/>
      <c r="L19" s="162"/>
    </row>
    <row r="20" spans="2:12" ht="14.25" customHeight="1">
      <c r="B20" s="57"/>
      <c r="C20" s="58"/>
      <c r="D20" s="58"/>
      <c r="E20" s="58"/>
      <c r="F20" s="58"/>
      <c r="G20" s="58"/>
      <c r="H20" s="58"/>
      <c r="I20" s="58"/>
      <c r="J20" s="58"/>
      <c r="K20" s="58"/>
      <c r="L20" s="56"/>
    </row>
    <row r="21" spans="2:12" s="55" customFormat="1" ht="15.75" customHeight="1">
      <c r="B21" s="281" t="s">
        <v>318</v>
      </c>
      <c r="C21" s="282"/>
      <c r="D21" s="282"/>
      <c r="E21" s="282"/>
      <c r="F21" s="282"/>
      <c r="G21" s="282"/>
      <c r="H21" s="282"/>
      <c r="I21" s="282"/>
      <c r="J21" s="283">
        <f>CoverSheet!O16</f>
        <v>0</v>
      </c>
      <c r="K21" s="284"/>
      <c r="L21" s="62"/>
    </row>
    <row r="22" spans="2:12" s="55" customFormat="1" ht="51" customHeight="1">
      <c r="B22" s="279" t="s">
        <v>2253</v>
      </c>
      <c r="C22" s="280"/>
      <c r="D22" s="280"/>
      <c r="E22" s="280"/>
      <c r="F22" s="280"/>
      <c r="G22" s="280"/>
      <c r="H22" s="280"/>
      <c r="I22" s="280"/>
      <c r="J22" s="285">
        <f>J21*0.5</f>
        <v>0</v>
      </c>
      <c r="K22" s="286"/>
      <c r="L22" s="63"/>
    </row>
    <row r="23" spans="2:12" s="56" customFormat="1" ht="26.25" customHeight="1">
      <c r="B23" s="266" t="s">
        <v>1103</v>
      </c>
      <c r="C23" s="267"/>
      <c r="D23" s="267"/>
      <c r="E23" s="267"/>
      <c r="F23" s="267"/>
      <c r="G23" s="267"/>
      <c r="H23" s="267"/>
      <c r="I23" s="268"/>
      <c r="J23" s="264"/>
      <c r="K23" s="265"/>
      <c r="L23" s="65"/>
    </row>
    <row r="24" spans="2:12" s="56" customFormat="1" ht="26.25" customHeight="1" hidden="1">
      <c r="B24" s="302" t="s">
        <v>1899</v>
      </c>
      <c r="C24" s="303"/>
      <c r="D24" s="303"/>
      <c r="E24" s="303"/>
      <c r="F24" s="303"/>
      <c r="G24" s="303"/>
      <c r="H24" s="303"/>
      <c r="I24" s="304"/>
      <c r="J24" s="269" t="e">
        <f>#REF!</f>
        <v>#REF!</v>
      </c>
      <c r="K24" s="270"/>
      <c r="L24" s="65"/>
    </row>
    <row r="25" spans="2:12" s="56" customFormat="1" ht="25.5" customHeight="1" hidden="1">
      <c r="B25" s="275" t="s">
        <v>1898</v>
      </c>
      <c r="C25" s="276"/>
      <c r="D25" s="276"/>
      <c r="E25" s="276"/>
      <c r="F25" s="276"/>
      <c r="G25" s="276"/>
      <c r="H25" s="276"/>
      <c r="I25" s="277"/>
      <c r="J25" s="269" t="e">
        <f>#REF!</f>
        <v>#REF!</v>
      </c>
      <c r="K25" s="270"/>
      <c r="L25" s="65"/>
    </row>
    <row r="26" spans="2:12" s="55" customFormat="1" ht="12.75" customHeight="1">
      <c r="B26" s="59"/>
      <c r="C26" s="58"/>
      <c r="D26" s="58"/>
      <c r="E26" s="58"/>
      <c r="F26" s="58"/>
      <c r="G26" s="58"/>
      <c r="H26" s="58"/>
      <c r="I26" s="58"/>
      <c r="J26" s="58"/>
      <c r="K26" s="58"/>
      <c r="L26" s="56"/>
    </row>
    <row r="27" spans="1:13" s="107" customFormat="1" ht="22.5" customHeight="1">
      <c r="A27" s="108" t="s">
        <v>968</v>
      </c>
      <c r="B27" s="297" t="s">
        <v>759</v>
      </c>
      <c r="C27" s="297"/>
      <c r="D27" s="297"/>
      <c r="E27" s="297"/>
      <c r="F27" s="109"/>
      <c r="H27" s="111" t="s">
        <v>625</v>
      </c>
      <c r="I27" s="111" t="s">
        <v>48</v>
      </c>
      <c r="J27" s="111" t="s">
        <v>1101</v>
      </c>
      <c r="K27" s="111" t="s">
        <v>1897</v>
      </c>
      <c r="L27" s="109"/>
      <c r="M27" s="110"/>
    </row>
    <row r="28" spans="2:14" s="113" customFormat="1" ht="12.75" customHeight="1">
      <c r="B28" s="114">
        <v>1</v>
      </c>
      <c r="C28" s="298" t="s">
        <v>1585</v>
      </c>
      <c r="D28" s="298"/>
      <c r="E28" s="298"/>
      <c r="F28" s="115"/>
      <c r="H28" s="115"/>
      <c r="I28" s="115"/>
      <c r="J28" s="115"/>
      <c r="K28" s="115"/>
      <c r="L28" s="115"/>
      <c r="M28" s="112"/>
      <c r="N28" s="163"/>
    </row>
    <row r="29" spans="3:15" s="113" customFormat="1" ht="12">
      <c r="C29" s="272" t="s">
        <v>2155</v>
      </c>
      <c r="D29" s="272"/>
      <c r="E29" s="272"/>
      <c r="H29" s="175"/>
      <c r="I29" s="174"/>
      <c r="K29" s="150"/>
      <c r="N29" s="118" t="b">
        <v>0</v>
      </c>
      <c r="O29" s="119">
        <f>IF(N29,K29,0)</f>
        <v>0</v>
      </c>
    </row>
    <row r="30" spans="3:16" s="113" customFormat="1" ht="12">
      <c r="C30" s="272" t="s">
        <v>1583</v>
      </c>
      <c r="D30" s="272"/>
      <c r="E30" s="272"/>
      <c r="H30" s="175"/>
      <c r="I30" s="174"/>
      <c r="K30" s="150"/>
      <c r="N30" s="118" t="b">
        <v>0</v>
      </c>
      <c r="O30" s="119">
        <f>IF(N30,K30,0)</f>
        <v>0</v>
      </c>
      <c r="P30" s="120"/>
    </row>
    <row r="31" spans="3:15" s="113" customFormat="1" ht="12">
      <c r="C31" s="272" t="s">
        <v>2156</v>
      </c>
      <c r="D31" s="272"/>
      <c r="E31" s="272"/>
      <c r="F31" s="116"/>
      <c r="G31" s="120"/>
      <c r="H31" s="120"/>
      <c r="I31" s="161"/>
      <c r="K31" s="151"/>
      <c r="L31" s="121"/>
      <c r="N31" s="118" t="b">
        <v>0</v>
      </c>
      <c r="O31" s="119">
        <f>IF(N31,K31,0)</f>
        <v>0</v>
      </c>
    </row>
    <row r="32" spans="3:15" s="113" customFormat="1" ht="12">
      <c r="C32" s="112"/>
      <c r="D32" s="116"/>
      <c r="E32" s="116"/>
      <c r="F32" s="116"/>
      <c r="I32" s="116"/>
      <c r="K32" s="122"/>
      <c r="L32" s="121"/>
      <c r="N32" s="125"/>
      <c r="O32" s="123">
        <f>SUM(O29:O31)</f>
        <v>0</v>
      </c>
    </row>
    <row r="33" spans="2:15" s="113" customFormat="1" ht="12">
      <c r="B33" s="124">
        <v>2</v>
      </c>
      <c r="C33" s="271" t="s">
        <v>1584</v>
      </c>
      <c r="D33" s="271"/>
      <c r="E33" s="271"/>
      <c r="F33" s="271"/>
      <c r="I33" s="116"/>
      <c r="K33" s="122"/>
      <c r="L33" s="121"/>
      <c r="N33" s="125"/>
      <c r="O33" s="123"/>
    </row>
    <row r="34" spans="3:15" s="113" customFormat="1" ht="12">
      <c r="C34" s="300"/>
      <c r="D34" s="300"/>
      <c r="E34" s="300"/>
      <c r="F34" s="116"/>
      <c r="H34" s="175"/>
      <c r="I34" s="174"/>
      <c r="K34" s="151"/>
      <c r="L34" s="121"/>
      <c r="N34" s="118" t="b">
        <v>0</v>
      </c>
      <c r="O34" s="119">
        <f>IF(N34,K34,0)</f>
        <v>0</v>
      </c>
    </row>
    <row r="35" spans="3:15" s="113" customFormat="1" ht="12">
      <c r="C35" s="301"/>
      <c r="D35" s="301"/>
      <c r="E35" s="301"/>
      <c r="F35" s="116"/>
      <c r="H35" s="175"/>
      <c r="I35" s="174"/>
      <c r="K35" s="151"/>
      <c r="L35" s="121"/>
      <c r="N35" s="118" t="b">
        <v>0</v>
      </c>
      <c r="O35" s="119">
        <f>IF(N35,K35,0)</f>
        <v>0</v>
      </c>
    </row>
    <row r="36" spans="3:15" s="113" customFormat="1" ht="12">
      <c r="C36" s="301"/>
      <c r="D36" s="301"/>
      <c r="E36" s="301"/>
      <c r="F36" s="116"/>
      <c r="H36" s="175"/>
      <c r="I36" s="174"/>
      <c r="K36" s="151"/>
      <c r="L36" s="121"/>
      <c r="N36" s="118" t="b">
        <v>0</v>
      </c>
      <c r="O36" s="119">
        <f>IF(N36,K36,0)</f>
        <v>0</v>
      </c>
    </row>
    <row r="37" spans="3:15" s="113" customFormat="1" ht="12">
      <c r="C37" s="299" t="s">
        <v>1586</v>
      </c>
      <c r="D37" s="299"/>
      <c r="E37" s="299"/>
      <c r="F37" s="116"/>
      <c r="G37" s="120"/>
      <c r="H37" s="120"/>
      <c r="I37" s="160"/>
      <c r="K37" s="151"/>
      <c r="L37" s="121"/>
      <c r="N37" s="125" t="b">
        <v>0</v>
      </c>
      <c r="O37" s="119">
        <f>IF(N37,K37,0)</f>
        <v>0</v>
      </c>
    </row>
    <row r="38" spans="3:15" s="113" customFormat="1" ht="12">
      <c r="C38" s="116"/>
      <c r="D38" s="116"/>
      <c r="E38" s="116"/>
      <c r="F38" s="116"/>
      <c r="I38" s="116"/>
      <c r="K38" s="122"/>
      <c r="L38" s="121"/>
      <c r="N38" s="125"/>
      <c r="O38" s="123">
        <f>SUM(O34:O37)</f>
        <v>0</v>
      </c>
    </row>
    <row r="39" spans="2:15" s="113" customFormat="1" ht="12">
      <c r="B39" s="124">
        <v>3</v>
      </c>
      <c r="C39" s="271" t="s">
        <v>1100</v>
      </c>
      <c r="D39" s="271"/>
      <c r="E39" s="116"/>
      <c r="F39" s="116"/>
      <c r="H39" s="116"/>
      <c r="I39" s="116"/>
      <c r="K39" s="122"/>
      <c r="L39" s="121"/>
      <c r="N39" s="163"/>
      <c r="O39" s="119"/>
    </row>
    <row r="40" spans="3:15" s="113" customFormat="1" ht="12">
      <c r="C40" s="272" t="s">
        <v>1587</v>
      </c>
      <c r="D40" s="272"/>
      <c r="E40" s="272"/>
      <c r="F40" s="116"/>
      <c r="H40" s="175"/>
      <c r="I40" s="174"/>
      <c r="K40" s="151"/>
      <c r="L40" s="121"/>
      <c r="N40" s="118" t="b">
        <v>0</v>
      </c>
      <c r="O40" s="119">
        <f>IF(N40,K40,0)</f>
        <v>0</v>
      </c>
    </row>
    <row r="41" spans="3:15" s="113" customFormat="1" ht="12">
      <c r="C41" s="272" t="s">
        <v>1588</v>
      </c>
      <c r="D41" s="272"/>
      <c r="E41" s="272"/>
      <c r="F41" s="116"/>
      <c r="H41" s="175"/>
      <c r="I41" s="174"/>
      <c r="K41" s="151"/>
      <c r="L41" s="121"/>
      <c r="N41" s="118" t="b">
        <v>0</v>
      </c>
      <c r="O41" s="119">
        <f>IF(N41,K41,0)</f>
        <v>0</v>
      </c>
    </row>
    <row r="42" spans="3:15" s="113" customFormat="1" ht="12">
      <c r="C42" s="272" t="s">
        <v>1102</v>
      </c>
      <c r="D42" s="272"/>
      <c r="E42" s="272"/>
      <c r="F42" s="116"/>
      <c r="H42" s="175"/>
      <c r="I42" s="174"/>
      <c r="K42" s="151"/>
      <c r="L42" s="121"/>
      <c r="N42" s="118" t="b">
        <v>0</v>
      </c>
      <c r="O42" s="119">
        <f>IF(N42,K42,0)</f>
        <v>0</v>
      </c>
    </row>
    <row r="43" spans="3:15" s="113" customFormat="1" ht="12">
      <c r="C43" s="272" t="s">
        <v>2156</v>
      </c>
      <c r="D43" s="272"/>
      <c r="E43" s="272"/>
      <c r="F43" s="116"/>
      <c r="H43" s="116"/>
      <c r="I43" s="160"/>
      <c r="K43" s="151"/>
      <c r="L43" s="121"/>
      <c r="N43" s="118" t="b">
        <v>0</v>
      </c>
      <c r="O43" s="119">
        <f>IF(N43,K43,0)</f>
        <v>0</v>
      </c>
    </row>
    <row r="44" spans="3:15" s="113" customFormat="1" ht="12">
      <c r="C44" s="116"/>
      <c r="D44" s="116"/>
      <c r="E44" s="116"/>
      <c r="F44" s="116"/>
      <c r="H44" s="116"/>
      <c r="I44" s="116"/>
      <c r="K44" s="122"/>
      <c r="L44" s="121"/>
      <c r="O44" s="113">
        <f>SUM(O40:O43)</f>
        <v>0</v>
      </c>
    </row>
    <row r="45" spans="2:12" s="113" customFormat="1" ht="12">
      <c r="B45" s="126">
        <v>4</v>
      </c>
      <c r="C45" s="274" t="s">
        <v>997</v>
      </c>
      <c r="D45" s="274"/>
      <c r="E45" s="274"/>
      <c r="F45" s="274"/>
      <c r="G45" s="274"/>
      <c r="H45" s="274"/>
      <c r="I45" s="274"/>
      <c r="J45" s="274"/>
      <c r="K45" s="122"/>
      <c r="L45" s="121"/>
    </row>
    <row r="46" spans="2:12" s="113" customFormat="1" ht="12">
      <c r="B46" s="126"/>
      <c r="C46" s="274" t="s">
        <v>998</v>
      </c>
      <c r="D46" s="274"/>
      <c r="E46" s="274"/>
      <c r="F46" s="274"/>
      <c r="G46" s="274"/>
      <c r="H46" s="274"/>
      <c r="I46" s="274"/>
      <c r="J46" s="128"/>
      <c r="K46" s="129">
        <f>ROUND((O32+O38+O44)*0.09,0)</f>
        <v>0</v>
      </c>
      <c r="L46" s="121"/>
    </row>
    <row r="47" spans="2:12" s="113" customFormat="1" ht="12">
      <c r="B47" s="126"/>
      <c r="C47" s="127" t="s">
        <v>999</v>
      </c>
      <c r="D47" s="128"/>
      <c r="E47" s="128"/>
      <c r="F47" s="128"/>
      <c r="G47" s="128"/>
      <c r="H47" s="128"/>
      <c r="I47" s="128"/>
      <c r="J47" s="128"/>
      <c r="K47" s="130"/>
      <c r="L47" s="121"/>
    </row>
    <row r="48" spans="3:12" s="113" customFormat="1" ht="12">
      <c r="C48" s="112"/>
      <c r="D48" s="116"/>
      <c r="E48" s="116"/>
      <c r="F48" s="116"/>
      <c r="G48" s="116"/>
      <c r="H48" s="116"/>
      <c r="I48" s="116"/>
      <c r="K48" s="131"/>
      <c r="L48" s="121"/>
    </row>
    <row r="49" spans="2:11" s="113" customFormat="1" ht="12">
      <c r="B49" s="124">
        <v>5</v>
      </c>
      <c r="C49" s="132" t="s">
        <v>1000</v>
      </c>
      <c r="H49" s="124" t="s">
        <v>1275</v>
      </c>
      <c r="I49" s="124" t="s">
        <v>39</v>
      </c>
      <c r="K49" s="133"/>
    </row>
    <row r="50" spans="3:11" s="113" customFormat="1" ht="12">
      <c r="C50" s="132"/>
      <c r="D50" s="113" t="s">
        <v>957</v>
      </c>
      <c r="H50" s="159"/>
      <c r="I50" s="152"/>
      <c r="K50" s="149"/>
    </row>
    <row r="51" spans="3:11" s="113" customFormat="1" ht="12">
      <c r="C51" s="132"/>
      <c r="D51" s="113" t="s">
        <v>958</v>
      </c>
      <c r="H51" s="159"/>
      <c r="I51" s="152"/>
      <c r="K51" s="149"/>
    </row>
    <row r="52" spans="3:11" s="113" customFormat="1" ht="12">
      <c r="C52" s="132"/>
      <c r="D52" s="113" t="s">
        <v>959</v>
      </c>
      <c r="H52" s="159"/>
      <c r="I52" s="152"/>
      <c r="K52" s="149"/>
    </row>
    <row r="53" spans="3:11" s="113" customFormat="1" ht="12">
      <c r="C53" s="132"/>
      <c r="D53" s="113" t="s">
        <v>960</v>
      </c>
      <c r="H53" s="159"/>
      <c r="I53" s="152"/>
      <c r="K53" s="149"/>
    </row>
    <row r="54" spans="3:11" s="113" customFormat="1" ht="12">
      <c r="C54" s="132"/>
      <c r="D54" s="113" t="s">
        <v>961</v>
      </c>
      <c r="H54" s="159"/>
      <c r="I54" s="152"/>
      <c r="K54" s="149"/>
    </row>
    <row r="55" spans="3:11" s="113" customFormat="1" ht="12">
      <c r="C55" s="132"/>
      <c r="D55" s="113" t="s">
        <v>962</v>
      </c>
      <c r="H55" s="159"/>
      <c r="I55" s="152"/>
      <c r="K55" s="149"/>
    </row>
    <row r="56" spans="3:11" s="113" customFormat="1" ht="12">
      <c r="C56" s="132"/>
      <c r="D56" s="113" t="s">
        <v>1102</v>
      </c>
      <c r="H56" s="159"/>
      <c r="I56" s="152"/>
      <c r="K56" s="149"/>
    </row>
    <row r="57" spans="3:11" s="113" customFormat="1" ht="12">
      <c r="C57" s="132"/>
      <c r="K57" s="133"/>
    </row>
    <row r="58" spans="2:11" s="113" customFormat="1" ht="21.75" customHeight="1">
      <c r="B58" s="124">
        <v>6</v>
      </c>
      <c r="C58" s="132" t="s">
        <v>1001</v>
      </c>
      <c r="K58" s="111" t="s">
        <v>1897</v>
      </c>
    </row>
    <row r="59" spans="3:11" s="113" customFormat="1" ht="12">
      <c r="C59" s="272" t="s">
        <v>40</v>
      </c>
      <c r="D59" s="272"/>
      <c r="E59" s="272"/>
      <c r="F59" s="272"/>
      <c r="K59" s="149"/>
    </row>
    <row r="60" spans="3:11" s="113" customFormat="1" ht="12">
      <c r="C60" s="272" t="s">
        <v>41</v>
      </c>
      <c r="D60" s="272"/>
      <c r="E60" s="272"/>
      <c r="F60" s="272"/>
      <c r="K60" s="149"/>
    </row>
    <row r="61" spans="3:11" s="113" customFormat="1" ht="12">
      <c r="C61" s="272" t="s">
        <v>42</v>
      </c>
      <c r="D61" s="272"/>
      <c r="E61" s="272"/>
      <c r="F61" s="272"/>
      <c r="K61" s="149"/>
    </row>
    <row r="62" spans="3:13" s="113" customFormat="1" ht="12">
      <c r="C62" s="132"/>
      <c r="K62" s="135"/>
      <c r="M62" s="136"/>
    </row>
    <row r="63" spans="2:13" s="113" customFormat="1" ht="12">
      <c r="B63" s="124">
        <v>7</v>
      </c>
      <c r="C63" s="132" t="s">
        <v>1002</v>
      </c>
      <c r="K63" s="134"/>
      <c r="M63" s="136"/>
    </row>
    <row r="64" spans="3:13" s="113" customFormat="1" ht="12">
      <c r="C64" s="272" t="s">
        <v>470</v>
      </c>
      <c r="D64" s="272"/>
      <c r="E64" s="272"/>
      <c r="K64" s="149"/>
      <c r="M64" s="136"/>
    </row>
    <row r="65" spans="3:13" s="113" customFormat="1" ht="12">
      <c r="C65" s="272" t="s">
        <v>471</v>
      </c>
      <c r="D65" s="272"/>
      <c r="E65" s="272"/>
      <c r="K65" s="149"/>
      <c r="M65" s="136"/>
    </row>
    <row r="66" spans="3:13" s="113" customFormat="1" ht="12">
      <c r="C66" s="272" t="s">
        <v>1102</v>
      </c>
      <c r="D66" s="272"/>
      <c r="E66" s="272"/>
      <c r="K66" s="149"/>
      <c r="M66" s="136"/>
    </row>
    <row r="67" s="113" customFormat="1" ht="12">
      <c r="M67" s="136"/>
    </row>
    <row r="68" spans="2:3" s="113" customFormat="1" ht="12">
      <c r="B68" s="124">
        <v>8</v>
      </c>
      <c r="C68" s="132" t="s">
        <v>1003</v>
      </c>
    </row>
    <row r="69" spans="4:11" s="113" customFormat="1" ht="12">
      <c r="D69" s="113" t="s">
        <v>2159</v>
      </c>
      <c r="K69" s="153"/>
    </row>
    <row r="70" spans="4:11" s="113" customFormat="1" ht="12">
      <c r="D70" s="272" t="s">
        <v>2160</v>
      </c>
      <c r="E70" s="272"/>
      <c r="F70" s="272"/>
      <c r="K70" s="153"/>
    </row>
    <row r="71" spans="4:11" s="113" customFormat="1" ht="12">
      <c r="D71" s="272" t="s">
        <v>2161</v>
      </c>
      <c r="E71" s="272"/>
      <c r="K71" s="153"/>
    </row>
    <row r="72" spans="4:11" s="113" customFormat="1" ht="12">
      <c r="D72" s="272" t="s">
        <v>2162</v>
      </c>
      <c r="E72" s="272"/>
      <c r="K72" s="153"/>
    </row>
    <row r="73" spans="4:11" s="113" customFormat="1" ht="12">
      <c r="D73" s="272" t="s">
        <v>43</v>
      </c>
      <c r="E73" s="272"/>
      <c r="F73" s="272"/>
      <c r="K73" s="153"/>
    </row>
    <row r="74" spans="4:11" s="113" customFormat="1" ht="12">
      <c r="D74" s="272" t="s">
        <v>44</v>
      </c>
      <c r="E74" s="272"/>
      <c r="F74" s="116"/>
      <c r="K74" s="153"/>
    </row>
    <row r="75" spans="4:11" s="113" customFormat="1" ht="12">
      <c r="D75" s="272" t="s">
        <v>762</v>
      </c>
      <c r="E75" s="272"/>
      <c r="F75" s="272"/>
      <c r="K75" s="153"/>
    </row>
    <row r="76" spans="4:11" s="113" customFormat="1" ht="12">
      <c r="D76" s="272" t="s">
        <v>763</v>
      </c>
      <c r="E76" s="272"/>
      <c r="K76" s="153"/>
    </row>
    <row r="77" s="113" customFormat="1" ht="12"/>
    <row r="78" spans="2:11" s="113" customFormat="1" ht="12">
      <c r="B78" s="124">
        <v>9</v>
      </c>
      <c r="C78" s="271" t="s">
        <v>1004</v>
      </c>
      <c r="D78" s="271"/>
      <c r="E78" s="271"/>
      <c r="F78" s="271"/>
      <c r="G78" s="271"/>
      <c r="K78" s="137"/>
    </row>
    <row r="79" s="113" customFormat="1" ht="12"/>
    <row r="80" spans="2:6" s="113" customFormat="1" ht="12">
      <c r="B80" s="124">
        <v>10</v>
      </c>
      <c r="C80" s="272" t="s">
        <v>45</v>
      </c>
      <c r="D80" s="272"/>
      <c r="E80" s="272"/>
      <c r="F80" s="272"/>
    </row>
    <row r="81" spans="3:11" s="113" customFormat="1" ht="12">
      <c r="C81" s="272" t="s">
        <v>47</v>
      </c>
      <c r="D81" s="272"/>
      <c r="E81" s="272"/>
      <c r="K81" s="153"/>
    </row>
    <row r="82" spans="3:11" s="113" customFormat="1" ht="12">
      <c r="C82" s="272" t="s">
        <v>46</v>
      </c>
      <c r="D82" s="272"/>
      <c r="E82" s="272"/>
      <c r="K82" s="153"/>
    </row>
    <row r="83" ht="12.75">
      <c r="D83" s="61"/>
    </row>
    <row r="84" spans="4:11" ht="12.75">
      <c r="D84" s="66"/>
      <c r="E84" s="67"/>
      <c r="F84" s="67"/>
      <c r="G84" s="67"/>
      <c r="H84" s="67"/>
      <c r="I84" s="67"/>
      <c r="J84" s="67"/>
      <c r="K84" s="68"/>
    </row>
  </sheetData>
  <sheetProtection password="C0E7" sheet="1" objects="1" scenarios="1"/>
  <mergeCells count="63">
    <mergeCell ref="C33:F33"/>
    <mergeCell ref="C34:E34"/>
    <mergeCell ref="C35:E35"/>
    <mergeCell ref="D76:E76"/>
    <mergeCell ref="B9:K9"/>
    <mergeCell ref="B11:K11"/>
    <mergeCell ref="B13:K13"/>
    <mergeCell ref="B16:K16"/>
    <mergeCell ref="B18:K18"/>
    <mergeCell ref="A15:K15"/>
    <mergeCell ref="C42:E42"/>
    <mergeCell ref="J23:K23"/>
    <mergeCell ref="B27:E27"/>
    <mergeCell ref="B24:I24"/>
    <mergeCell ref="J24:K24"/>
    <mergeCell ref="B25:I25"/>
    <mergeCell ref="J25:K25"/>
    <mergeCell ref="C36:E36"/>
    <mergeCell ref="B23:I23"/>
    <mergeCell ref="C28:E28"/>
    <mergeCell ref="C29:E29"/>
    <mergeCell ref="C30:E30"/>
    <mergeCell ref="C31:E31"/>
    <mergeCell ref="A8:K8"/>
    <mergeCell ref="A7:K7"/>
    <mergeCell ref="B17:K17"/>
    <mergeCell ref="B19:K19"/>
    <mergeCell ref="C61:F61"/>
    <mergeCell ref="C43:E43"/>
    <mergeCell ref="C39:D39"/>
    <mergeCell ref="C46:I46"/>
    <mergeCell ref="C40:E40"/>
    <mergeCell ref="C41:E41"/>
    <mergeCell ref="A1:K1"/>
    <mergeCell ref="A3:K3"/>
    <mergeCell ref="A4:K4"/>
    <mergeCell ref="A2:K2"/>
    <mergeCell ref="A5:K5"/>
    <mergeCell ref="B22:I22"/>
    <mergeCell ref="B21:I21"/>
    <mergeCell ref="J21:K21"/>
    <mergeCell ref="J22:K22"/>
    <mergeCell ref="A6:J6"/>
    <mergeCell ref="C82:E82"/>
    <mergeCell ref="C66:E66"/>
    <mergeCell ref="D70:F70"/>
    <mergeCell ref="D73:F73"/>
    <mergeCell ref="C78:G78"/>
    <mergeCell ref="D72:E72"/>
    <mergeCell ref="D74:E74"/>
    <mergeCell ref="C80:F80"/>
    <mergeCell ref="D71:E71"/>
    <mergeCell ref="D75:F75"/>
    <mergeCell ref="B10:K10"/>
    <mergeCell ref="B12:K12"/>
    <mergeCell ref="B14:K14"/>
    <mergeCell ref="C81:E81"/>
    <mergeCell ref="C65:E65"/>
    <mergeCell ref="C64:E64"/>
    <mergeCell ref="C37:E37"/>
    <mergeCell ref="C59:F59"/>
    <mergeCell ref="C45:J45"/>
    <mergeCell ref="C60:F60"/>
  </mergeCells>
  <dataValidations count="4">
    <dataValidation allowBlank="1" showErrorMessage="1" sqref="K41:K42"/>
    <dataValidation allowBlank="1" showInputMessage="1" showErrorMessage="1" prompt="IMPORTANT - if you are contributing to MTRS you must go to the budget pages and click the MTRS box - 9% will be calculated automatically&#10;" sqref="K32:K33 K38:K39"/>
    <dataValidation allowBlank="1" showErrorMessage="1" prompt="&#10;" sqref="K43:K47 K40"/>
    <dataValidation allowBlank="1" showInputMessage="1" showErrorMessage="1" prompt="IMPORTANT - if you are contributing to MTRS you must click the MTRS box - 9% will be calculated automatically&#10;" sqref="K29:K31 K34:K37"/>
  </dataValidations>
  <printOptions/>
  <pageMargins left="0.5" right="0.5" top="0.25" bottom="0.2" header="0.25" footer="0.25"/>
  <pageSetup horizontalDpi="600" verticalDpi="600" orientation="portrait" scale="99" r:id="rId3"/>
  <rowBreaks count="2" manualBreakCount="2">
    <brk id="14" max="255" man="1"/>
    <brk id="57" max="11" man="1"/>
  </rowBreaks>
  <drawing r:id="rId2"/>
  <legacyDrawing r:id="rId1"/>
</worksheet>
</file>

<file path=xl/worksheets/sheet4.xml><?xml version="1.0" encoding="utf-8"?>
<worksheet xmlns="http://schemas.openxmlformats.org/spreadsheetml/2006/main" xmlns:r="http://schemas.openxmlformats.org/officeDocument/2006/relationships">
  <sheetPr codeName="Sheet12"/>
  <dimension ref="A1:P84"/>
  <sheetViews>
    <sheetView showGridLines="0" showZeros="0" zoomScalePageLayoutView="0" workbookViewId="0" topLeftCell="A1">
      <selection activeCell="A4" sqref="A4:K4"/>
    </sheetView>
  </sheetViews>
  <sheetFormatPr defaultColWidth="9.140625" defaultRowHeight="12.75"/>
  <cols>
    <col min="1" max="1" width="3.140625" style="15" customWidth="1"/>
    <col min="2" max="2" width="3.28125" style="15" customWidth="1"/>
    <col min="3" max="10" width="9.140625" style="15" customWidth="1"/>
    <col min="11" max="11" width="13.421875" style="15" customWidth="1"/>
    <col min="12" max="12" width="3.28125" style="15" hidden="1" customWidth="1"/>
    <col min="13" max="13" width="10.57421875" style="15" hidden="1" customWidth="1"/>
    <col min="14" max="15" width="9.140625" style="15" hidden="1" customWidth="1"/>
    <col min="16" max="16384" width="9.140625" style="15" customWidth="1"/>
  </cols>
  <sheetData>
    <row r="1" spans="1:12" ht="27" customHeight="1">
      <c r="A1" s="292" t="s">
        <v>986</v>
      </c>
      <c r="B1" s="292"/>
      <c r="C1" s="292"/>
      <c r="D1" s="292"/>
      <c r="E1" s="292"/>
      <c r="F1" s="292"/>
      <c r="G1" s="292"/>
      <c r="H1" s="292"/>
      <c r="I1" s="292"/>
      <c r="J1" s="292"/>
      <c r="K1" s="292"/>
      <c r="L1" s="14"/>
    </row>
    <row r="2" spans="1:12" ht="135" customHeight="1">
      <c r="A2" s="295" t="s">
        <v>2252</v>
      </c>
      <c r="B2" s="296"/>
      <c r="C2" s="296"/>
      <c r="D2" s="296"/>
      <c r="E2" s="296"/>
      <c r="F2" s="296"/>
      <c r="G2" s="296"/>
      <c r="H2" s="296"/>
      <c r="I2" s="296"/>
      <c r="J2" s="296"/>
      <c r="K2" s="296"/>
      <c r="L2" s="14"/>
    </row>
    <row r="3" spans="1:11" ht="15.75">
      <c r="A3" s="217" t="s">
        <v>1401</v>
      </c>
      <c r="B3" s="293"/>
      <c r="C3" s="293"/>
      <c r="D3" s="293"/>
      <c r="E3" s="293"/>
      <c r="F3" s="293"/>
      <c r="G3" s="293"/>
      <c r="H3" s="293"/>
      <c r="I3" s="293"/>
      <c r="J3" s="293"/>
      <c r="K3" s="293"/>
    </row>
    <row r="4" spans="1:11" ht="39.75" customHeight="1">
      <c r="A4" s="294" t="s">
        <v>2249</v>
      </c>
      <c r="B4" s="294"/>
      <c r="C4" s="294"/>
      <c r="D4" s="294"/>
      <c r="E4" s="294"/>
      <c r="F4" s="294"/>
      <c r="G4" s="294"/>
      <c r="H4" s="294"/>
      <c r="I4" s="294"/>
      <c r="J4" s="294"/>
      <c r="K4" s="294"/>
    </row>
    <row r="5" spans="1:11" ht="27.75" customHeight="1">
      <c r="A5" s="278" t="s">
        <v>757</v>
      </c>
      <c r="B5" s="278"/>
      <c r="C5" s="278"/>
      <c r="D5" s="278"/>
      <c r="E5" s="278"/>
      <c r="F5" s="278"/>
      <c r="G5" s="278"/>
      <c r="H5" s="278"/>
      <c r="I5" s="278"/>
      <c r="J5" s="278"/>
      <c r="K5" s="278"/>
    </row>
    <row r="6" spans="1:11" ht="12.75">
      <c r="A6" s="287" t="s">
        <v>758</v>
      </c>
      <c r="B6" s="287"/>
      <c r="C6" s="287"/>
      <c r="D6" s="287"/>
      <c r="E6" s="287"/>
      <c r="F6" s="287"/>
      <c r="G6" s="287"/>
      <c r="H6" s="287"/>
      <c r="I6" s="287"/>
      <c r="J6" s="287"/>
      <c r="K6" s="138"/>
    </row>
    <row r="7" spans="1:11" ht="15" customHeight="1">
      <c r="A7" s="289" t="s">
        <v>760</v>
      </c>
      <c r="B7" s="289"/>
      <c r="C7" s="289"/>
      <c r="D7" s="289"/>
      <c r="E7" s="289"/>
      <c r="F7" s="289"/>
      <c r="G7" s="289"/>
      <c r="H7" s="289"/>
      <c r="I7" s="289"/>
      <c r="J7" s="289"/>
      <c r="K7" s="289"/>
    </row>
    <row r="8" spans="1:11" s="144" customFormat="1" ht="42.75" customHeight="1">
      <c r="A8" s="288" t="s">
        <v>2250</v>
      </c>
      <c r="B8" s="288"/>
      <c r="C8" s="288"/>
      <c r="D8" s="288"/>
      <c r="E8" s="288"/>
      <c r="F8" s="288"/>
      <c r="G8" s="288"/>
      <c r="H8" s="288"/>
      <c r="I8" s="288"/>
      <c r="J8" s="288"/>
      <c r="K8" s="288"/>
    </row>
    <row r="9" spans="1:11" s="145" customFormat="1" ht="18.75" customHeight="1">
      <c r="A9" s="148" t="s">
        <v>49</v>
      </c>
      <c r="B9" s="291" t="s">
        <v>10</v>
      </c>
      <c r="C9" s="291"/>
      <c r="D9" s="291"/>
      <c r="E9" s="291"/>
      <c r="F9" s="291"/>
      <c r="G9" s="291"/>
      <c r="H9" s="291"/>
      <c r="I9" s="291"/>
      <c r="J9" s="291"/>
      <c r="K9" s="291"/>
    </row>
    <row r="10" spans="2:12" s="138" customFormat="1" ht="87.75" customHeight="1">
      <c r="B10" s="260"/>
      <c r="C10" s="261"/>
      <c r="D10" s="261"/>
      <c r="E10" s="261"/>
      <c r="F10" s="261"/>
      <c r="G10" s="261"/>
      <c r="H10" s="261"/>
      <c r="I10" s="261"/>
      <c r="J10" s="261"/>
      <c r="K10" s="262"/>
      <c r="L10" s="162"/>
    </row>
    <row r="11" spans="1:11" s="145" customFormat="1" ht="18.75" customHeight="1">
      <c r="A11" s="148" t="s">
        <v>37</v>
      </c>
      <c r="B11" s="263" t="s">
        <v>2158</v>
      </c>
      <c r="C11" s="263"/>
      <c r="D11" s="263"/>
      <c r="E11" s="263"/>
      <c r="F11" s="263"/>
      <c r="G11" s="263"/>
      <c r="H11" s="263"/>
      <c r="I11" s="263"/>
      <c r="J11" s="263"/>
      <c r="K11" s="263"/>
    </row>
    <row r="12" spans="2:12" s="138" customFormat="1" ht="87.75" customHeight="1">
      <c r="B12" s="260"/>
      <c r="C12" s="261"/>
      <c r="D12" s="261"/>
      <c r="E12" s="261"/>
      <c r="F12" s="261"/>
      <c r="G12" s="261"/>
      <c r="H12" s="261"/>
      <c r="I12" s="261"/>
      <c r="J12" s="261"/>
      <c r="K12" s="262"/>
      <c r="L12" s="162"/>
    </row>
    <row r="13" spans="1:11" s="145" customFormat="1" ht="18.75" customHeight="1">
      <c r="A13" s="148" t="s">
        <v>1099</v>
      </c>
      <c r="B13" s="263" t="s">
        <v>1006</v>
      </c>
      <c r="C13" s="263"/>
      <c r="D13" s="263"/>
      <c r="E13" s="263"/>
      <c r="F13" s="263"/>
      <c r="G13" s="263"/>
      <c r="H13" s="263"/>
      <c r="I13" s="263"/>
      <c r="J13" s="263"/>
      <c r="K13" s="263"/>
    </row>
    <row r="14" spans="1:12" s="138" customFormat="1" ht="82.5" customHeight="1">
      <c r="A14" s="145"/>
      <c r="B14" s="260"/>
      <c r="C14" s="261"/>
      <c r="D14" s="261"/>
      <c r="E14" s="261"/>
      <c r="F14" s="261"/>
      <c r="G14" s="261"/>
      <c r="H14" s="261"/>
      <c r="I14" s="261"/>
      <c r="J14" s="261"/>
      <c r="K14" s="262"/>
      <c r="L14" s="162"/>
    </row>
    <row r="15" spans="1:12" s="147" customFormat="1" ht="23.25" customHeight="1">
      <c r="A15" s="290" t="s">
        <v>11</v>
      </c>
      <c r="B15" s="290"/>
      <c r="C15" s="290"/>
      <c r="D15" s="290"/>
      <c r="E15" s="290"/>
      <c r="F15" s="290"/>
      <c r="G15" s="290"/>
      <c r="H15" s="290"/>
      <c r="I15" s="290"/>
      <c r="J15" s="290"/>
      <c r="K15" s="290"/>
      <c r="L15" s="146"/>
    </row>
    <row r="16" spans="1:11" s="145" customFormat="1" ht="18.75" customHeight="1">
      <c r="A16" s="148" t="s">
        <v>49</v>
      </c>
      <c r="B16" s="263" t="s">
        <v>12</v>
      </c>
      <c r="C16" s="263"/>
      <c r="D16" s="263"/>
      <c r="E16" s="263"/>
      <c r="F16" s="263"/>
      <c r="G16" s="263"/>
      <c r="H16" s="263"/>
      <c r="I16" s="263"/>
      <c r="J16" s="263"/>
      <c r="K16" s="263"/>
    </row>
    <row r="17" spans="1:12" s="138" customFormat="1" ht="78.75" customHeight="1">
      <c r="A17" s="145"/>
      <c r="B17" s="260"/>
      <c r="C17" s="261"/>
      <c r="D17" s="261"/>
      <c r="E17" s="261"/>
      <c r="F17" s="261"/>
      <c r="G17" s="261"/>
      <c r="H17" s="261"/>
      <c r="I17" s="261"/>
      <c r="J17" s="261"/>
      <c r="K17" s="262"/>
      <c r="L17" s="162"/>
    </row>
    <row r="18" spans="1:11" s="145" customFormat="1" ht="18.75" customHeight="1">
      <c r="A18" s="148" t="s">
        <v>37</v>
      </c>
      <c r="B18" s="263" t="s">
        <v>87</v>
      </c>
      <c r="C18" s="263"/>
      <c r="D18" s="263"/>
      <c r="E18" s="263"/>
      <c r="F18" s="263"/>
      <c r="G18" s="263"/>
      <c r="H18" s="263"/>
      <c r="I18" s="263"/>
      <c r="J18" s="263"/>
      <c r="K18" s="263"/>
    </row>
    <row r="19" spans="1:12" s="138" customFormat="1" ht="87" customHeight="1">
      <c r="A19" s="145"/>
      <c r="B19" s="260"/>
      <c r="C19" s="261"/>
      <c r="D19" s="261"/>
      <c r="E19" s="261"/>
      <c r="F19" s="261"/>
      <c r="G19" s="261"/>
      <c r="H19" s="261"/>
      <c r="I19" s="261"/>
      <c r="J19" s="261"/>
      <c r="K19" s="262"/>
      <c r="L19" s="162"/>
    </row>
    <row r="20" spans="2:12" ht="14.25" customHeight="1">
      <c r="B20" s="57"/>
      <c r="C20" s="58"/>
      <c r="D20" s="58"/>
      <c r="E20" s="58"/>
      <c r="F20" s="58"/>
      <c r="G20" s="58"/>
      <c r="H20" s="58"/>
      <c r="I20" s="58"/>
      <c r="J20" s="58"/>
      <c r="K20" s="58"/>
      <c r="L20" s="56"/>
    </row>
    <row r="21" spans="2:12" s="55" customFormat="1" ht="15.75" customHeight="1">
      <c r="B21" s="281" t="s">
        <v>318</v>
      </c>
      <c r="C21" s="282"/>
      <c r="D21" s="282"/>
      <c r="E21" s="282"/>
      <c r="F21" s="282"/>
      <c r="G21" s="282"/>
      <c r="H21" s="282"/>
      <c r="I21" s="282"/>
      <c r="J21" s="283">
        <f>CoverSheet!O16</f>
        <v>0</v>
      </c>
      <c r="K21" s="284"/>
      <c r="L21" s="62"/>
    </row>
    <row r="22" spans="2:12" s="55" customFormat="1" ht="51" customHeight="1">
      <c r="B22" s="279" t="s">
        <v>2253</v>
      </c>
      <c r="C22" s="280"/>
      <c r="D22" s="280"/>
      <c r="E22" s="280"/>
      <c r="F22" s="280"/>
      <c r="G22" s="280"/>
      <c r="H22" s="280"/>
      <c r="I22" s="280"/>
      <c r="J22" s="285">
        <f>J21*0.5</f>
        <v>0</v>
      </c>
      <c r="K22" s="286"/>
      <c r="L22" s="63"/>
    </row>
    <row r="23" spans="2:12" s="56" customFormat="1" ht="26.25" customHeight="1">
      <c r="B23" s="266" t="s">
        <v>1103</v>
      </c>
      <c r="C23" s="267"/>
      <c r="D23" s="267"/>
      <c r="E23" s="267"/>
      <c r="F23" s="267"/>
      <c r="G23" s="267"/>
      <c r="H23" s="267"/>
      <c r="I23" s="268"/>
      <c r="J23" s="264"/>
      <c r="K23" s="265"/>
      <c r="L23" s="65"/>
    </row>
    <row r="24" spans="2:12" s="56" customFormat="1" ht="26.25" customHeight="1" hidden="1">
      <c r="B24" s="273" t="s">
        <v>1899</v>
      </c>
      <c r="C24" s="273"/>
      <c r="D24" s="273"/>
      <c r="E24" s="273"/>
      <c r="F24" s="273"/>
      <c r="G24" s="273"/>
      <c r="H24" s="273"/>
      <c r="I24" s="273"/>
      <c r="J24" s="269" t="e">
        <f>#REF!</f>
        <v>#REF!</v>
      </c>
      <c r="K24" s="270"/>
      <c r="L24" s="65"/>
    </row>
    <row r="25" spans="2:12" s="56" customFormat="1" ht="25.5" customHeight="1" hidden="1">
      <c r="B25" s="275" t="s">
        <v>1898</v>
      </c>
      <c r="C25" s="276"/>
      <c r="D25" s="276"/>
      <c r="E25" s="276"/>
      <c r="F25" s="276"/>
      <c r="G25" s="276"/>
      <c r="H25" s="276"/>
      <c r="I25" s="277"/>
      <c r="J25" s="269" t="e">
        <f>#REF!</f>
        <v>#REF!</v>
      </c>
      <c r="K25" s="270"/>
      <c r="L25" s="65"/>
    </row>
    <row r="26" spans="2:12" s="55" customFormat="1" ht="12.75" customHeight="1">
      <c r="B26" s="59"/>
      <c r="C26" s="58"/>
      <c r="D26" s="58"/>
      <c r="E26" s="58"/>
      <c r="F26" s="58"/>
      <c r="G26" s="58"/>
      <c r="H26" s="58"/>
      <c r="I26" s="58"/>
      <c r="J26" s="58"/>
      <c r="K26" s="58"/>
      <c r="L26" s="56"/>
    </row>
    <row r="27" spans="1:13" s="107" customFormat="1" ht="22.5" customHeight="1">
      <c r="A27" s="108" t="s">
        <v>968</v>
      </c>
      <c r="B27" s="297" t="s">
        <v>759</v>
      </c>
      <c r="C27" s="297"/>
      <c r="D27" s="297"/>
      <c r="E27" s="297"/>
      <c r="F27" s="109"/>
      <c r="H27" s="111" t="s">
        <v>625</v>
      </c>
      <c r="I27" s="111" t="s">
        <v>48</v>
      </c>
      <c r="J27" s="111" t="s">
        <v>1101</v>
      </c>
      <c r="K27" s="111" t="s">
        <v>1897</v>
      </c>
      <c r="L27" s="109"/>
      <c r="M27" s="110"/>
    </row>
    <row r="28" spans="2:14" s="113" customFormat="1" ht="12.75" customHeight="1">
      <c r="B28" s="114">
        <v>1</v>
      </c>
      <c r="C28" s="298" t="s">
        <v>1585</v>
      </c>
      <c r="D28" s="298"/>
      <c r="E28" s="298"/>
      <c r="F28" s="115"/>
      <c r="H28" s="115"/>
      <c r="I28" s="115"/>
      <c r="J28" s="115"/>
      <c r="K28" s="115"/>
      <c r="L28" s="115"/>
      <c r="M28" s="112"/>
      <c r="N28" s="163"/>
    </row>
    <row r="29" spans="3:15" s="113" customFormat="1" ht="12">
      <c r="C29" s="272" t="s">
        <v>2155</v>
      </c>
      <c r="D29" s="272"/>
      <c r="E29" s="272"/>
      <c r="H29" s="175"/>
      <c r="I29" s="174"/>
      <c r="K29" s="150"/>
      <c r="N29" s="118" t="b">
        <v>0</v>
      </c>
      <c r="O29" s="119">
        <f>IF(N29,K29,0)</f>
        <v>0</v>
      </c>
    </row>
    <row r="30" spans="3:16" s="113" customFormat="1" ht="12">
      <c r="C30" s="272" t="s">
        <v>1583</v>
      </c>
      <c r="D30" s="272"/>
      <c r="E30" s="272"/>
      <c r="H30" s="175"/>
      <c r="I30" s="174"/>
      <c r="K30" s="150"/>
      <c r="N30" s="118" t="b">
        <v>0</v>
      </c>
      <c r="O30" s="119">
        <f>IF(N30,K30,0)</f>
        <v>0</v>
      </c>
      <c r="P30" s="120"/>
    </row>
    <row r="31" spans="3:15" s="113" customFormat="1" ht="12">
      <c r="C31" s="272" t="s">
        <v>2156</v>
      </c>
      <c r="D31" s="272"/>
      <c r="E31" s="272"/>
      <c r="F31" s="116"/>
      <c r="G31" s="120"/>
      <c r="H31" s="120"/>
      <c r="I31" s="161"/>
      <c r="K31" s="151"/>
      <c r="L31" s="121"/>
      <c r="N31" s="118" t="b">
        <v>0</v>
      </c>
      <c r="O31" s="119">
        <f>IF(N31,K31,0)</f>
        <v>0</v>
      </c>
    </row>
    <row r="32" spans="3:15" s="113" customFormat="1" ht="12">
      <c r="C32" s="112"/>
      <c r="D32" s="116"/>
      <c r="E32" s="116"/>
      <c r="F32" s="116"/>
      <c r="I32" s="116"/>
      <c r="K32" s="122"/>
      <c r="L32" s="121"/>
      <c r="N32" s="125"/>
      <c r="O32" s="123">
        <f>SUM(O29:O31)</f>
        <v>0</v>
      </c>
    </row>
    <row r="33" spans="2:15" s="113" customFormat="1" ht="12">
      <c r="B33" s="124">
        <v>2</v>
      </c>
      <c r="C33" s="271" t="s">
        <v>1584</v>
      </c>
      <c r="D33" s="271"/>
      <c r="E33" s="271"/>
      <c r="F33" s="271"/>
      <c r="I33" s="116"/>
      <c r="K33" s="122"/>
      <c r="L33" s="121"/>
      <c r="N33" s="125"/>
      <c r="O33" s="123"/>
    </row>
    <row r="34" spans="3:15" s="113" customFormat="1" ht="12">
      <c r="C34" s="300"/>
      <c r="D34" s="300"/>
      <c r="E34" s="300"/>
      <c r="F34" s="116"/>
      <c r="H34" s="175"/>
      <c r="I34" s="174"/>
      <c r="K34" s="151"/>
      <c r="L34" s="121"/>
      <c r="N34" s="118" t="b">
        <v>0</v>
      </c>
      <c r="O34" s="119">
        <f>IF(N34,K34,0)</f>
        <v>0</v>
      </c>
    </row>
    <row r="35" spans="3:15" s="113" customFormat="1" ht="12">
      <c r="C35" s="301"/>
      <c r="D35" s="301"/>
      <c r="E35" s="301"/>
      <c r="F35" s="116"/>
      <c r="H35" s="175"/>
      <c r="I35" s="174"/>
      <c r="K35" s="151"/>
      <c r="L35" s="121"/>
      <c r="N35" s="118" t="b">
        <v>0</v>
      </c>
      <c r="O35" s="119">
        <f>IF(N35,K35,0)</f>
        <v>0</v>
      </c>
    </row>
    <row r="36" spans="3:15" s="113" customFormat="1" ht="12">
      <c r="C36" s="301"/>
      <c r="D36" s="301"/>
      <c r="E36" s="301"/>
      <c r="F36" s="116"/>
      <c r="H36" s="175"/>
      <c r="I36" s="174"/>
      <c r="K36" s="151"/>
      <c r="L36" s="121"/>
      <c r="N36" s="118" t="b">
        <v>0</v>
      </c>
      <c r="O36" s="119">
        <f>IF(N36,K36,0)</f>
        <v>0</v>
      </c>
    </row>
    <row r="37" spans="3:15" s="113" customFormat="1" ht="12">
      <c r="C37" s="299" t="s">
        <v>1586</v>
      </c>
      <c r="D37" s="299"/>
      <c r="E37" s="299"/>
      <c r="F37" s="116"/>
      <c r="G37" s="120"/>
      <c r="H37" s="120"/>
      <c r="I37" s="160"/>
      <c r="K37" s="151"/>
      <c r="L37" s="121"/>
      <c r="N37" s="125" t="b">
        <v>0</v>
      </c>
      <c r="O37" s="119">
        <f>IF(N37,K37,0)</f>
        <v>0</v>
      </c>
    </row>
    <row r="38" spans="3:15" s="113" customFormat="1" ht="12">
      <c r="C38" s="116"/>
      <c r="D38" s="116"/>
      <c r="E38" s="116"/>
      <c r="F38" s="116"/>
      <c r="I38" s="116"/>
      <c r="K38" s="122"/>
      <c r="L38" s="121"/>
      <c r="N38" s="125"/>
      <c r="O38" s="123">
        <f>SUM(O34:O37)</f>
        <v>0</v>
      </c>
    </row>
    <row r="39" spans="2:15" s="113" customFormat="1" ht="12">
      <c r="B39" s="124">
        <v>3</v>
      </c>
      <c r="C39" s="271" t="s">
        <v>1100</v>
      </c>
      <c r="D39" s="271"/>
      <c r="E39" s="116"/>
      <c r="F39" s="116"/>
      <c r="H39" s="116"/>
      <c r="I39" s="116"/>
      <c r="K39" s="122"/>
      <c r="L39" s="121"/>
      <c r="N39" s="163"/>
      <c r="O39" s="119"/>
    </row>
    <row r="40" spans="3:15" s="113" customFormat="1" ht="12">
      <c r="C40" s="272" t="s">
        <v>1587</v>
      </c>
      <c r="D40" s="272"/>
      <c r="E40" s="272"/>
      <c r="F40" s="116"/>
      <c r="H40" s="175"/>
      <c r="I40" s="174"/>
      <c r="K40" s="151"/>
      <c r="L40" s="121"/>
      <c r="N40" s="118" t="b">
        <v>0</v>
      </c>
      <c r="O40" s="119">
        <f>IF(N40,K40,0)</f>
        <v>0</v>
      </c>
    </row>
    <row r="41" spans="3:15" s="113" customFormat="1" ht="12">
      <c r="C41" s="272" t="s">
        <v>1588</v>
      </c>
      <c r="D41" s="272"/>
      <c r="E41" s="272"/>
      <c r="F41" s="116"/>
      <c r="H41" s="175"/>
      <c r="I41" s="174"/>
      <c r="K41" s="151"/>
      <c r="L41" s="121"/>
      <c r="N41" s="118" t="b">
        <v>0</v>
      </c>
      <c r="O41" s="119">
        <f>IF(N41,K41,0)</f>
        <v>0</v>
      </c>
    </row>
    <row r="42" spans="3:15" s="113" customFormat="1" ht="12">
      <c r="C42" s="272" t="s">
        <v>1102</v>
      </c>
      <c r="D42" s="272"/>
      <c r="E42" s="272"/>
      <c r="F42" s="116"/>
      <c r="H42" s="175"/>
      <c r="I42" s="174"/>
      <c r="K42" s="151"/>
      <c r="L42" s="121"/>
      <c r="N42" s="118" t="b">
        <v>0</v>
      </c>
      <c r="O42" s="119">
        <f>IF(N42,K42,0)</f>
        <v>0</v>
      </c>
    </row>
    <row r="43" spans="3:15" s="113" customFormat="1" ht="12">
      <c r="C43" s="272" t="s">
        <v>2156</v>
      </c>
      <c r="D43" s="272"/>
      <c r="E43" s="272"/>
      <c r="F43" s="116"/>
      <c r="H43" s="116"/>
      <c r="I43" s="160"/>
      <c r="K43" s="151"/>
      <c r="L43" s="121"/>
      <c r="N43" s="118" t="b">
        <v>0</v>
      </c>
      <c r="O43" s="119">
        <f>IF(N43,K43,0)</f>
        <v>0</v>
      </c>
    </row>
    <row r="44" spans="3:15" s="113" customFormat="1" ht="12">
      <c r="C44" s="116"/>
      <c r="D44" s="116"/>
      <c r="E44" s="116"/>
      <c r="F44" s="116"/>
      <c r="H44" s="116"/>
      <c r="I44" s="116"/>
      <c r="K44" s="122"/>
      <c r="L44" s="121"/>
      <c r="O44" s="113">
        <f>SUM(O40:O43)</f>
        <v>0</v>
      </c>
    </row>
    <row r="45" spans="2:12" s="113" customFormat="1" ht="12">
      <c r="B45" s="126">
        <v>4</v>
      </c>
      <c r="C45" s="274" t="s">
        <v>997</v>
      </c>
      <c r="D45" s="274"/>
      <c r="E45" s="274"/>
      <c r="F45" s="274"/>
      <c r="G45" s="274"/>
      <c r="H45" s="274"/>
      <c r="I45" s="274"/>
      <c r="J45" s="274"/>
      <c r="K45" s="122"/>
      <c r="L45" s="121"/>
    </row>
    <row r="46" spans="2:12" s="113" customFormat="1" ht="12">
      <c r="B46" s="126"/>
      <c r="C46" s="274" t="s">
        <v>998</v>
      </c>
      <c r="D46" s="274"/>
      <c r="E46" s="274"/>
      <c r="F46" s="274"/>
      <c r="G46" s="274"/>
      <c r="H46" s="274"/>
      <c r="I46" s="274"/>
      <c r="J46" s="128"/>
      <c r="K46" s="129">
        <f>ROUND((O32+O38+O44)*0.09,0)</f>
        <v>0</v>
      </c>
      <c r="L46" s="121"/>
    </row>
    <row r="47" spans="2:12" s="113" customFormat="1" ht="12">
      <c r="B47" s="126"/>
      <c r="C47" s="127" t="s">
        <v>999</v>
      </c>
      <c r="D47" s="128"/>
      <c r="E47" s="128"/>
      <c r="F47" s="128"/>
      <c r="G47" s="128"/>
      <c r="H47" s="128"/>
      <c r="I47" s="128"/>
      <c r="J47" s="128"/>
      <c r="K47" s="130"/>
      <c r="L47" s="121"/>
    </row>
    <row r="48" spans="3:12" s="113" customFormat="1" ht="12">
      <c r="C48" s="112"/>
      <c r="D48" s="116"/>
      <c r="E48" s="116"/>
      <c r="F48" s="116"/>
      <c r="G48" s="116"/>
      <c r="H48" s="116"/>
      <c r="I48" s="116"/>
      <c r="K48" s="131"/>
      <c r="L48" s="121"/>
    </row>
    <row r="49" spans="2:11" s="113" customFormat="1" ht="12">
      <c r="B49" s="124">
        <v>5</v>
      </c>
      <c r="C49" s="132" t="s">
        <v>1000</v>
      </c>
      <c r="H49" s="124" t="s">
        <v>1275</v>
      </c>
      <c r="I49" s="124" t="s">
        <v>39</v>
      </c>
      <c r="K49" s="133"/>
    </row>
    <row r="50" spans="3:11" s="113" customFormat="1" ht="12">
      <c r="C50" s="132"/>
      <c r="D50" s="113" t="s">
        <v>957</v>
      </c>
      <c r="H50" s="159"/>
      <c r="I50" s="152"/>
      <c r="K50" s="149"/>
    </row>
    <row r="51" spans="3:11" s="113" customFormat="1" ht="12">
      <c r="C51" s="132"/>
      <c r="D51" s="113" t="s">
        <v>958</v>
      </c>
      <c r="H51" s="159"/>
      <c r="I51" s="152"/>
      <c r="K51" s="149"/>
    </row>
    <row r="52" spans="3:11" s="113" customFormat="1" ht="12">
      <c r="C52" s="132"/>
      <c r="D52" s="113" t="s">
        <v>959</v>
      </c>
      <c r="H52" s="159"/>
      <c r="I52" s="152"/>
      <c r="K52" s="149"/>
    </row>
    <row r="53" spans="3:11" s="113" customFormat="1" ht="12">
      <c r="C53" s="132"/>
      <c r="D53" s="113" t="s">
        <v>960</v>
      </c>
      <c r="H53" s="159"/>
      <c r="I53" s="152"/>
      <c r="K53" s="149"/>
    </row>
    <row r="54" spans="3:11" s="113" customFormat="1" ht="12">
      <c r="C54" s="132"/>
      <c r="D54" s="113" t="s">
        <v>961</v>
      </c>
      <c r="H54" s="159"/>
      <c r="I54" s="152"/>
      <c r="K54" s="149"/>
    </row>
    <row r="55" spans="3:11" s="113" customFormat="1" ht="12">
      <c r="C55" s="132"/>
      <c r="D55" s="113" t="s">
        <v>962</v>
      </c>
      <c r="H55" s="159"/>
      <c r="I55" s="152"/>
      <c r="K55" s="149"/>
    </row>
    <row r="56" spans="3:11" s="113" customFormat="1" ht="12">
      <c r="C56" s="132"/>
      <c r="D56" s="113" t="s">
        <v>1102</v>
      </c>
      <c r="H56" s="159"/>
      <c r="I56" s="152"/>
      <c r="K56" s="149"/>
    </row>
    <row r="57" spans="3:11" s="113" customFormat="1" ht="12">
      <c r="C57" s="132"/>
      <c r="K57" s="133"/>
    </row>
    <row r="58" spans="2:11" s="113" customFormat="1" ht="21.75" customHeight="1">
      <c r="B58" s="124">
        <v>6</v>
      </c>
      <c r="C58" s="132" t="s">
        <v>1001</v>
      </c>
      <c r="K58" s="111" t="s">
        <v>1897</v>
      </c>
    </row>
    <row r="59" spans="3:11" s="113" customFormat="1" ht="12">
      <c r="C59" s="272" t="s">
        <v>40</v>
      </c>
      <c r="D59" s="272"/>
      <c r="E59" s="272"/>
      <c r="F59" s="272"/>
      <c r="K59" s="149"/>
    </row>
    <row r="60" spans="3:11" s="113" customFormat="1" ht="12">
      <c r="C60" s="272" t="s">
        <v>41</v>
      </c>
      <c r="D60" s="272"/>
      <c r="E60" s="272"/>
      <c r="F60" s="272"/>
      <c r="K60" s="149"/>
    </row>
    <row r="61" spans="3:11" s="113" customFormat="1" ht="12">
      <c r="C61" s="272" t="s">
        <v>42</v>
      </c>
      <c r="D61" s="272"/>
      <c r="E61" s="272"/>
      <c r="F61" s="272"/>
      <c r="K61" s="149"/>
    </row>
    <row r="62" spans="3:13" s="113" customFormat="1" ht="12">
      <c r="C62" s="132"/>
      <c r="K62" s="135"/>
      <c r="M62" s="136"/>
    </row>
    <row r="63" spans="2:13" s="113" customFormat="1" ht="12">
      <c r="B63" s="124">
        <v>7</v>
      </c>
      <c r="C63" s="132" t="s">
        <v>1002</v>
      </c>
      <c r="K63" s="134"/>
      <c r="M63" s="136"/>
    </row>
    <row r="64" spans="3:13" s="113" customFormat="1" ht="12">
      <c r="C64" s="272" t="s">
        <v>470</v>
      </c>
      <c r="D64" s="272"/>
      <c r="E64" s="272"/>
      <c r="K64" s="149"/>
      <c r="M64" s="136"/>
    </row>
    <row r="65" spans="3:13" s="113" customFormat="1" ht="12">
      <c r="C65" s="272" t="s">
        <v>471</v>
      </c>
      <c r="D65" s="272"/>
      <c r="E65" s="272"/>
      <c r="K65" s="149"/>
      <c r="M65" s="136"/>
    </row>
    <row r="66" spans="3:13" s="113" customFormat="1" ht="12">
      <c r="C66" s="272" t="s">
        <v>1102</v>
      </c>
      <c r="D66" s="272"/>
      <c r="E66" s="272"/>
      <c r="K66" s="149"/>
      <c r="M66" s="136"/>
    </row>
    <row r="67" s="113" customFormat="1" ht="12">
      <c r="M67" s="136"/>
    </row>
    <row r="68" spans="2:3" s="113" customFormat="1" ht="12">
      <c r="B68" s="124">
        <v>8</v>
      </c>
      <c r="C68" s="132" t="s">
        <v>1003</v>
      </c>
    </row>
    <row r="69" spans="4:11" s="113" customFormat="1" ht="12">
      <c r="D69" s="113" t="s">
        <v>2159</v>
      </c>
      <c r="K69" s="153"/>
    </row>
    <row r="70" spans="4:11" s="113" customFormat="1" ht="12">
      <c r="D70" s="272" t="s">
        <v>2160</v>
      </c>
      <c r="E70" s="272"/>
      <c r="F70" s="272"/>
      <c r="K70" s="153"/>
    </row>
    <row r="71" spans="4:11" s="113" customFormat="1" ht="12">
      <c r="D71" s="272" t="s">
        <v>2161</v>
      </c>
      <c r="E71" s="272"/>
      <c r="K71" s="153"/>
    </row>
    <row r="72" spans="4:11" s="113" customFormat="1" ht="12">
      <c r="D72" s="272" t="s">
        <v>2162</v>
      </c>
      <c r="E72" s="272"/>
      <c r="K72" s="153"/>
    </row>
    <row r="73" spans="4:11" s="113" customFormat="1" ht="12">
      <c r="D73" s="272" t="s">
        <v>43</v>
      </c>
      <c r="E73" s="272"/>
      <c r="F73" s="272"/>
      <c r="K73" s="153"/>
    </row>
    <row r="74" spans="4:11" s="113" customFormat="1" ht="12">
      <c r="D74" s="272" t="s">
        <v>44</v>
      </c>
      <c r="E74" s="272"/>
      <c r="F74" s="116"/>
      <c r="K74" s="153"/>
    </row>
    <row r="75" spans="4:11" s="113" customFormat="1" ht="12">
      <c r="D75" s="272" t="s">
        <v>762</v>
      </c>
      <c r="E75" s="272"/>
      <c r="F75" s="272"/>
      <c r="K75" s="153"/>
    </row>
    <row r="76" spans="4:11" s="113" customFormat="1" ht="12">
      <c r="D76" s="272" t="s">
        <v>763</v>
      </c>
      <c r="E76" s="272"/>
      <c r="K76" s="153"/>
    </row>
    <row r="77" s="113" customFormat="1" ht="12"/>
    <row r="78" spans="2:11" s="113" customFormat="1" ht="12">
      <c r="B78" s="124">
        <v>9</v>
      </c>
      <c r="C78" s="271" t="s">
        <v>1004</v>
      </c>
      <c r="D78" s="271"/>
      <c r="E78" s="271"/>
      <c r="F78" s="271"/>
      <c r="G78" s="271"/>
      <c r="K78" s="137"/>
    </row>
    <row r="79" s="113" customFormat="1" ht="12"/>
    <row r="80" spans="2:6" s="113" customFormat="1" ht="12">
      <c r="B80" s="124">
        <v>10</v>
      </c>
      <c r="C80" s="272" t="s">
        <v>45</v>
      </c>
      <c r="D80" s="272"/>
      <c r="E80" s="272"/>
      <c r="F80" s="272"/>
    </row>
    <row r="81" spans="3:11" s="113" customFormat="1" ht="12">
      <c r="C81" s="272" t="s">
        <v>47</v>
      </c>
      <c r="D81" s="272"/>
      <c r="E81" s="272"/>
      <c r="K81" s="153"/>
    </row>
    <row r="82" spans="3:11" s="113" customFormat="1" ht="12">
      <c r="C82" s="272" t="s">
        <v>46</v>
      </c>
      <c r="D82" s="272"/>
      <c r="E82" s="272"/>
      <c r="K82" s="153"/>
    </row>
    <row r="83" ht="12.75">
      <c r="D83" s="61"/>
    </row>
    <row r="84" spans="4:11" ht="12.75">
      <c r="D84" s="66"/>
      <c r="E84" s="67"/>
      <c r="F84" s="67"/>
      <c r="G84" s="67"/>
      <c r="H84" s="67"/>
      <c r="I84" s="67"/>
      <c r="J84" s="67"/>
      <c r="K84" s="68"/>
    </row>
  </sheetData>
  <sheetProtection password="C0E7" sheet="1" objects="1" scenarios="1"/>
  <mergeCells count="63">
    <mergeCell ref="C81:E81"/>
    <mergeCell ref="J23:K23"/>
    <mergeCell ref="C45:J45"/>
    <mergeCell ref="B27:E27"/>
    <mergeCell ref="C60:F60"/>
    <mergeCell ref="C61:F61"/>
    <mergeCell ref="C30:E30"/>
    <mergeCell ref="C31:E31"/>
    <mergeCell ref="C82:E82"/>
    <mergeCell ref="C66:E66"/>
    <mergeCell ref="D70:F70"/>
    <mergeCell ref="D73:F73"/>
    <mergeCell ref="C78:G78"/>
    <mergeCell ref="D72:E72"/>
    <mergeCell ref="D74:E74"/>
    <mergeCell ref="C80:F80"/>
    <mergeCell ref="D75:F75"/>
    <mergeCell ref="D76:E76"/>
    <mergeCell ref="C64:E64"/>
    <mergeCell ref="C59:F59"/>
    <mergeCell ref="C43:E43"/>
    <mergeCell ref="C42:E42"/>
    <mergeCell ref="C37:E37"/>
    <mergeCell ref="B24:I24"/>
    <mergeCell ref="B25:I25"/>
    <mergeCell ref="C35:E35"/>
    <mergeCell ref="C36:E36"/>
    <mergeCell ref="C28:E28"/>
    <mergeCell ref="A1:K1"/>
    <mergeCell ref="A3:K3"/>
    <mergeCell ref="A4:K4"/>
    <mergeCell ref="A2:K2"/>
    <mergeCell ref="C40:E40"/>
    <mergeCell ref="D71:E71"/>
    <mergeCell ref="C33:F33"/>
    <mergeCell ref="C34:E34"/>
    <mergeCell ref="C46:I46"/>
    <mergeCell ref="C65:E65"/>
    <mergeCell ref="B11:K11"/>
    <mergeCell ref="B13:K13"/>
    <mergeCell ref="B10:K10"/>
    <mergeCell ref="B18:K18"/>
    <mergeCell ref="A15:K15"/>
    <mergeCell ref="B12:K12"/>
    <mergeCell ref="B14:K14"/>
    <mergeCell ref="B16:K16"/>
    <mergeCell ref="C41:E41"/>
    <mergeCell ref="B17:K17"/>
    <mergeCell ref="B19:K19"/>
    <mergeCell ref="J25:K25"/>
    <mergeCell ref="B23:I23"/>
    <mergeCell ref="J22:K22"/>
    <mergeCell ref="J24:K24"/>
    <mergeCell ref="C29:E29"/>
    <mergeCell ref="C39:D39"/>
    <mergeCell ref="B22:I22"/>
    <mergeCell ref="B21:I21"/>
    <mergeCell ref="A5:K5"/>
    <mergeCell ref="A6:J6"/>
    <mergeCell ref="A8:K8"/>
    <mergeCell ref="A7:K7"/>
    <mergeCell ref="J21:K21"/>
    <mergeCell ref="B9:K9"/>
  </mergeCells>
  <dataValidations count="4">
    <dataValidation allowBlank="1" showErrorMessage="1" sqref="K41:K42"/>
    <dataValidation allowBlank="1" showInputMessage="1" showErrorMessage="1" prompt="IMPORTANT - if you are contributing to MTRS you must go to the budget pages and click the MTRS box - 9% will be calculated automatically&#10;" sqref="K32:K33 K38:K39"/>
    <dataValidation allowBlank="1" showErrorMessage="1" prompt="&#10;" sqref="K43:K47 K40"/>
    <dataValidation allowBlank="1" showInputMessage="1" showErrorMessage="1" prompt="IMPORTANT - if you are contributing to MTRS you must click the MTRS box - 9% will be calculated automatically&#10;" sqref="K29:K31 K34:K37"/>
  </dataValidations>
  <printOptions/>
  <pageMargins left="0.5" right="0.5" top="0.25" bottom="0.2" header="0.25" footer="0.25"/>
  <pageSetup horizontalDpi="600" verticalDpi="600" orientation="portrait" scale="99" r:id="rId2"/>
  <rowBreaks count="2" manualBreakCount="2">
    <brk id="14" max="255" man="1"/>
    <brk id="57" max="11" man="1"/>
  </rowBreaks>
  <legacyDrawing r:id="rId1"/>
</worksheet>
</file>

<file path=xl/worksheets/sheet5.xml><?xml version="1.0" encoding="utf-8"?>
<worksheet xmlns="http://schemas.openxmlformats.org/spreadsheetml/2006/main" xmlns:r="http://schemas.openxmlformats.org/officeDocument/2006/relationships">
  <sheetPr codeName="Sheet16"/>
  <dimension ref="A1:P87"/>
  <sheetViews>
    <sheetView showGridLines="0" zoomScalePageLayoutView="0" workbookViewId="0" topLeftCell="A9">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2254</v>
      </c>
      <c r="B3" s="327"/>
      <c r="C3" s="327"/>
      <c r="D3" s="327"/>
      <c r="E3" s="327"/>
      <c r="F3" s="327"/>
      <c r="G3" s="327"/>
      <c r="H3" s="327"/>
      <c r="I3" s="327"/>
      <c r="J3" s="327"/>
      <c r="K3" s="327"/>
      <c r="L3" s="327"/>
      <c r="M3" s="172">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A6:L6"/>
    <mergeCell ref="A3:L3"/>
    <mergeCell ref="B9:D9"/>
    <mergeCell ref="B7:L7"/>
    <mergeCell ref="B29:L29"/>
    <mergeCell ref="B22:L22"/>
    <mergeCell ref="B23:L23"/>
    <mergeCell ref="B24:L24"/>
    <mergeCell ref="B21:L21"/>
    <mergeCell ref="A1:L1"/>
    <mergeCell ref="B5:L5"/>
    <mergeCell ref="B16:L16"/>
    <mergeCell ref="B17:L17"/>
    <mergeCell ref="A2:L2"/>
    <mergeCell ref="C48:J48"/>
    <mergeCell ref="C46:E46"/>
    <mergeCell ref="C38:E38"/>
    <mergeCell ref="C69:E69"/>
    <mergeCell ref="B8:L8"/>
    <mergeCell ref="E9:K9"/>
    <mergeCell ref="B19:L19"/>
    <mergeCell ref="B20:L20"/>
    <mergeCell ref="C39:E39"/>
    <mergeCell ref="C40:E40"/>
    <mergeCell ref="C68:E68"/>
    <mergeCell ref="C62:F62"/>
    <mergeCell ref="D74:E74"/>
    <mergeCell ref="D77:E77"/>
    <mergeCell ref="E87:H87"/>
    <mergeCell ref="B30:E30"/>
    <mergeCell ref="C42:D42"/>
    <mergeCell ref="C43:E43"/>
    <mergeCell ref="C44:E44"/>
    <mergeCell ref="C45:E45"/>
    <mergeCell ref="C84:E84"/>
    <mergeCell ref="C85:E85"/>
    <mergeCell ref="C31:E31"/>
    <mergeCell ref="C32:E32"/>
    <mergeCell ref="C33:E33"/>
    <mergeCell ref="C34:E34"/>
    <mergeCell ref="C36:F36"/>
    <mergeCell ref="C37:E37"/>
    <mergeCell ref="C49:I49"/>
    <mergeCell ref="D78:F78"/>
    <mergeCell ref="B25:L25"/>
    <mergeCell ref="C83:F83"/>
    <mergeCell ref="D73:F73"/>
    <mergeCell ref="D76:F76"/>
    <mergeCell ref="C81:G81"/>
    <mergeCell ref="D75:E75"/>
    <mergeCell ref="D79:E79"/>
    <mergeCell ref="C63:F63"/>
    <mergeCell ref="C64:F64"/>
    <mergeCell ref="C67:E67"/>
    <mergeCell ref="B10:L10"/>
    <mergeCell ref="B26:L26"/>
    <mergeCell ref="B27:L27"/>
    <mergeCell ref="B28:L28"/>
    <mergeCell ref="B11:L11"/>
    <mergeCell ref="B12:L12"/>
    <mergeCell ref="B13:L13"/>
    <mergeCell ref="B14:L14"/>
    <mergeCell ref="B15:L15"/>
    <mergeCell ref="B18:L18"/>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9" r:id="rId3"/>
  <rowBreaks count="2" manualBreakCount="2">
    <brk id="17" max="11" man="1"/>
    <brk id="29" max="11" man="1"/>
  </rowBreaks>
  <drawing r:id="rId2"/>
  <legacyDrawing r:id="rId1"/>
</worksheet>
</file>

<file path=xl/worksheets/sheet6.xml><?xml version="1.0" encoding="utf-8"?>
<worksheet xmlns="http://schemas.openxmlformats.org/spreadsheetml/2006/main" xmlns:r="http://schemas.openxmlformats.org/officeDocument/2006/relationships">
  <sheetPr codeName="Sheet15"/>
  <dimension ref="A1:P87"/>
  <sheetViews>
    <sheetView showGridLines="0" zoomScalePageLayoutView="0" workbookViewId="0" topLeftCell="A8">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2254</v>
      </c>
      <c r="B3" s="327"/>
      <c r="C3" s="327"/>
      <c r="D3" s="327"/>
      <c r="E3" s="327"/>
      <c r="F3" s="327"/>
      <c r="G3" s="327"/>
      <c r="H3" s="327"/>
      <c r="I3" s="327"/>
      <c r="J3" s="327"/>
      <c r="K3" s="327"/>
      <c r="L3" s="327"/>
      <c r="M3" s="172">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C69:E69"/>
    <mergeCell ref="C67:E67"/>
    <mergeCell ref="C68:E68"/>
    <mergeCell ref="C49:I49"/>
    <mergeCell ref="C43:E43"/>
    <mergeCell ref="C44:E44"/>
    <mergeCell ref="C31:E31"/>
    <mergeCell ref="C32:E32"/>
    <mergeCell ref="C38:E38"/>
    <mergeCell ref="C39:E39"/>
    <mergeCell ref="C40:E40"/>
    <mergeCell ref="C33:E33"/>
    <mergeCell ref="C34:E34"/>
    <mergeCell ref="C36:F36"/>
    <mergeCell ref="C37:E37"/>
    <mergeCell ref="B30:E30"/>
    <mergeCell ref="C83:F83"/>
    <mergeCell ref="D73:F73"/>
    <mergeCell ref="D76:F76"/>
    <mergeCell ref="C81:G81"/>
    <mergeCell ref="D75:E75"/>
    <mergeCell ref="D74:E74"/>
    <mergeCell ref="D77:E77"/>
    <mergeCell ref="D78:F78"/>
    <mergeCell ref="C42:D42"/>
    <mergeCell ref="E87:H87"/>
    <mergeCell ref="C45:E45"/>
    <mergeCell ref="C48:J48"/>
    <mergeCell ref="C46:E46"/>
    <mergeCell ref="D79:E79"/>
    <mergeCell ref="C63:F63"/>
    <mergeCell ref="C64:F64"/>
    <mergeCell ref="C84:E84"/>
    <mergeCell ref="C85:E85"/>
    <mergeCell ref="C62:F62"/>
    <mergeCell ref="B29:L29"/>
    <mergeCell ref="B20:L20"/>
    <mergeCell ref="A1:L1"/>
    <mergeCell ref="B5:L5"/>
    <mergeCell ref="B8:L8"/>
    <mergeCell ref="B9:D9"/>
    <mergeCell ref="A2:L2"/>
    <mergeCell ref="A6:L6"/>
    <mergeCell ref="B11:L11"/>
    <mergeCell ref="B12:L12"/>
    <mergeCell ref="B28:L28"/>
    <mergeCell ref="B21:L21"/>
    <mergeCell ref="B22:L22"/>
    <mergeCell ref="B23:L23"/>
    <mergeCell ref="B24:L24"/>
    <mergeCell ref="B10:L10"/>
    <mergeCell ref="B25:L25"/>
    <mergeCell ref="B17:L17"/>
    <mergeCell ref="B18:L18"/>
    <mergeCell ref="B13:L13"/>
    <mergeCell ref="B26:L26"/>
    <mergeCell ref="B27:L27"/>
    <mergeCell ref="B19:L19"/>
    <mergeCell ref="A3:L3"/>
    <mergeCell ref="B7:L7"/>
    <mergeCell ref="E9:K9"/>
    <mergeCell ref="B14:L14"/>
    <mergeCell ref="B15:L15"/>
    <mergeCell ref="B16:L16"/>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7.xml><?xml version="1.0" encoding="utf-8"?>
<worksheet xmlns="http://schemas.openxmlformats.org/spreadsheetml/2006/main" xmlns:r="http://schemas.openxmlformats.org/officeDocument/2006/relationships">
  <sheetPr codeName="Sheet17"/>
  <dimension ref="A1:P87"/>
  <sheetViews>
    <sheetView showGridLines="0" zoomScalePageLayoutView="0" workbookViewId="0" topLeftCell="A9">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3" width="7.7109375" style="54" hidden="1" customWidth="1"/>
    <col min="14"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2254</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C69:E69"/>
    <mergeCell ref="C83:F83"/>
    <mergeCell ref="D73:F73"/>
    <mergeCell ref="D76:F76"/>
    <mergeCell ref="C81:G81"/>
    <mergeCell ref="D75:E75"/>
    <mergeCell ref="D74:E74"/>
    <mergeCell ref="D77:E77"/>
    <mergeCell ref="C62:F62"/>
    <mergeCell ref="C84:E84"/>
    <mergeCell ref="C85:E85"/>
    <mergeCell ref="C31:E31"/>
    <mergeCell ref="C32:E32"/>
    <mergeCell ref="C33:E33"/>
    <mergeCell ref="C34:E34"/>
    <mergeCell ref="C36:F36"/>
    <mergeCell ref="C37:E37"/>
    <mergeCell ref="C38:E38"/>
    <mergeCell ref="C45:E45"/>
    <mergeCell ref="C48:J48"/>
    <mergeCell ref="C46:E46"/>
    <mergeCell ref="C49:I49"/>
    <mergeCell ref="D78:F78"/>
    <mergeCell ref="D79:E79"/>
    <mergeCell ref="C63:F63"/>
    <mergeCell ref="C64:F64"/>
    <mergeCell ref="C67:E67"/>
    <mergeCell ref="C68:E68"/>
    <mergeCell ref="B7:L7"/>
    <mergeCell ref="B9:D9"/>
    <mergeCell ref="E9:K9"/>
    <mergeCell ref="C39:E39"/>
    <mergeCell ref="C40:E40"/>
    <mergeCell ref="E87:H87"/>
    <mergeCell ref="B30:E30"/>
    <mergeCell ref="C42:D42"/>
    <mergeCell ref="C43:E43"/>
    <mergeCell ref="C44:E44"/>
    <mergeCell ref="A1:L1"/>
    <mergeCell ref="B5:L5"/>
    <mergeCell ref="B11:L11"/>
    <mergeCell ref="B12:L12"/>
    <mergeCell ref="B13:L13"/>
    <mergeCell ref="B14:L14"/>
    <mergeCell ref="A2:L2"/>
    <mergeCell ref="A6:L6"/>
    <mergeCell ref="A3:L3"/>
    <mergeCell ref="B8:L8"/>
    <mergeCell ref="B21:L21"/>
    <mergeCell ref="B22:L22"/>
    <mergeCell ref="B15:L15"/>
    <mergeCell ref="B16:L16"/>
    <mergeCell ref="B17:L17"/>
    <mergeCell ref="B18:L18"/>
    <mergeCell ref="B27:L27"/>
    <mergeCell ref="B28:L28"/>
    <mergeCell ref="B29:L29"/>
    <mergeCell ref="B10:L10"/>
    <mergeCell ref="B23:L23"/>
    <mergeCell ref="B24:L24"/>
    <mergeCell ref="B25:L25"/>
    <mergeCell ref="B26:L26"/>
    <mergeCell ref="B19:L19"/>
    <mergeCell ref="B20:L20"/>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8.xml><?xml version="1.0" encoding="utf-8"?>
<worksheet xmlns="http://schemas.openxmlformats.org/spreadsheetml/2006/main" xmlns:r="http://schemas.openxmlformats.org/officeDocument/2006/relationships">
  <sheetPr codeName="Sheet18"/>
  <dimension ref="A1:P87"/>
  <sheetViews>
    <sheetView showGridLines="0" zoomScalePageLayoutView="0" workbookViewId="0" topLeftCell="A12">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0"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A6:L6"/>
    <mergeCell ref="A3:L3"/>
    <mergeCell ref="B9:D9"/>
    <mergeCell ref="B7:L7"/>
    <mergeCell ref="B29:L29"/>
    <mergeCell ref="B22:L22"/>
    <mergeCell ref="B23:L23"/>
    <mergeCell ref="B24:L24"/>
    <mergeCell ref="B21:L21"/>
    <mergeCell ref="A1:L1"/>
    <mergeCell ref="B5:L5"/>
    <mergeCell ref="B16:L16"/>
    <mergeCell ref="B17:L17"/>
    <mergeCell ref="A2:L2"/>
    <mergeCell ref="C48:J48"/>
    <mergeCell ref="C46:E46"/>
    <mergeCell ref="C38:E38"/>
    <mergeCell ref="C69:E69"/>
    <mergeCell ref="B8:L8"/>
    <mergeCell ref="E9:K9"/>
    <mergeCell ref="B19:L19"/>
    <mergeCell ref="B20:L20"/>
    <mergeCell ref="C39:E39"/>
    <mergeCell ref="C40:E40"/>
    <mergeCell ref="C68:E68"/>
    <mergeCell ref="C62:F62"/>
    <mergeCell ref="D74:E74"/>
    <mergeCell ref="D77:E77"/>
    <mergeCell ref="E87:H87"/>
    <mergeCell ref="B30:E30"/>
    <mergeCell ref="C42:D42"/>
    <mergeCell ref="C43:E43"/>
    <mergeCell ref="C44:E44"/>
    <mergeCell ref="C45:E45"/>
    <mergeCell ref="C84:E84"/>
    <mergeCell ref="C85:E85"/>
    <mergeCell ref="C31:E31"/>
    <mergeCell ref="C32:E32"/>
    <mergeCell ref="C33:E33"/>
    <mergeCell ref="C34:E34"/>
    <mergeCell ref="C36:F36"/>
    <mergeCell ref="C37:E37"/>
    <mergeCell ref="C49:I49"/>
    <mergeCell ref="D78:F78"/>
    <mergeCell ref="B25:L25"/>
    <mergeCell ref="C83:F83"/>
    <mergeCell ref="D73:F73"/>
    <mergeCell ref="D76:F76"/>
    <mergeCell ref="C81:G81"/>
    <mergeCell ref="D75:E75"/>
    <mergeCell ref="D79:E79"/>
    <mergeCell ref="C63:F63"/>
    <mergeCell ref="C64:F64"/>
    <mergeCell ref="C67:E67"/>
    <mergeCell ref="B10:L10"/>
    <mergeCell ref="B26:L26"/>
    <mergeCell ref="B27:L27"/>
    <mergeCell ref="B28:L28"/>
    <mergeCell ref="B11:L11"/>
    <mergeCell ref="B12:L12"/>
    <mergeCell ref="B13:L13"/>
    <mergeCell ref="B14:L14"/>
    <mergeCell ref="B15:L15"/>
    <mergeCell ref="B18:L18"/>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xl/worksheets/sheet9.xml><?xml version="1.0" encoding="utf-8"?>
<worksheet xmlns="http://schemas.openxmlformats.org/spreadsheetml/2006/main" xmlns:r="http://schemas.openxmlformats.org/officeDocument/2006/relationships">
  <sheetPr codeName="Sheet19"/>
  <dimension ref="A1:P87"/>
  <sheetViews>
    <sheetView showGridLines="0" zoomScalePageLayoutView="0" workbookViewId="0" topLeftCell="A14">
      <selection activeCell="B14" sqref="B14:L14"/>
    </sheetView>
  </sheetViews>
  <sheetFormatPr defaultColWidth="9.140625" defaultRowHeight="12.75"/>
  <cols>
    <col min="1" max="1" width="2.7109375" style="54" customWidth="1"/>
    <col min="2" max="2" width="3.57421875" style="54" customWidth="1"/>
    <col min="3" max="3" width="3.421875" style="54" customWidth="1"/>
    <col min="4" max="7" width="9.140625" style="54" customWidth="1"/>
    <col min="8" max="8" width="11.140625" style="54" customWidth="1"/>
    <col min="9" max="9" width="12.00390625" style="54" customWidth="1"/>
    <col min="10" max="10" width="12.7109375" style="54" customWidth="1"/>
    <col min="11" max="11" width="13.140625" style="54" customWidth="1"/>
    <col min="12" max="12" width="12.8515625" style="54" customWidth="1"/>
    <col min="13" max="15" width="9.140625" style="54" hidden="1" customWidth="1"/>
    <col min="16" max="16" width="8.00390625" style="54" hidden="1" customWidth="1"/>
    <col min="17" max="16384" width="9.140625" style="54" customWidth="1"/>
  </cols>
  <sheetData>
    <row r="1" spans="1:13" s="138" customFormat="1" ht="39" customHeight="1">
      <c r="A1" s="321" t="s">
        <v>1005</v>
      </c>
      <c r="B1" s="321"/>
      <c r="C1" s="321"/>
      <c r="D1" s="321"/>
      <c r="E1" s="321"/>
      <c r="F1" s="321"/>
      <c r="G1" s="321"/>
      <c r="H1" s="321"/>
      <c r="I1" s="321"/>
      <c r="J1" s="321"/>
      <c r="K1" s="321"/>
      <c r="L1" s="321"/>
      <c r="M1" s="139"/>
    </row>
    <row r="2" spans="1:12" s="138" customFormat="1" ht="26.25" customHeight="1">
      <c r="A2" s="325" t="s">
        <v>1402</v>
      </c>
      <c r="B2" s="325"/>
      <c r="C2" s="325"/>
      <c r="D2" s="325"/>
      <c r="E2" s="325"/>
      <c r="F2" s="325"/>
      <c r="G2" s="325"/>
      <c r="H2" s="325"/>
      <c r="I2" s="325"/>
      <c r="J2" s="325"/>
      <c r="K2" s="325"/>
      <c r="L2" s="325"/>
    </row>
    <row r="3" spans="1:13" s="15" customFormat="1" ht="115.5" customHeight="1">
      <c r="A3" s="327" t="s">
        <v>2259</v>
      </c>
      <c r="B3" s="327"/>
      <c r="C3" s="327"/>
      <c r="D3" s="327"/>
      <c r="E3" s="327"/>
      <c r="F3" s="327"/>
      <c r="G3" s="327"/>
      <c r="H3" s="327"/>
      <c r="I3" s="327"/>
      <c r="J3" s="327"/>
      <c r="K3" s="327"/>
      <c r="L3" s="327"/>
      <c r="M3" s="158">
        <v>1</v>
      </c>
    </row>
    <row r="4" s="140" customFormat="1" ht="38.25" customHeight="1">
      <c r="A4" s="140" t="s">
        <v>13</v>
      </c>
    </row>
    <row r="5" spans="1:13" s="138" customFormat="1" ht="172.5" customHeight="1">
      <c r="A5" s="141"/>
      <c r="B5" s="322">
        <f>VLOOKUP(M3,CatDataSht!A1:C5,3,FALSE)</f>
        <v>0</v>
      </c>
      <c r="C5" s="323"/>
      <c r="D5" s="323"/>
      <c r="E5" s="323"/>
      <c r="F5" s="323"/>
      <c r="G5" s="323"/>
      <c r="H5" s="323"/>
      <c r="I5" s="323"/>
      <c r="J5" s="323"/>
      <c r="K5" s="323"/>
      <c r="L5" s="324"/>
      <c r="M5" s="142"/>
    </row>
    <row r="6" spans="1:12" s="138" customFormat="1" ht="24" customHeight="1">
      <c r="A6" s="326" t="s">
        <v>757</v>
      </c>
      <c r="B6" s="326"/>
      <c r="C6" s="326"/>
      <c r="D6" s="326"/>
      <c r="E6" s="326"/>
      <c r="F6" s="326"/>
      <c r="G6" s="326"/>
      <c r="H6" s="326"/>
      <c r="I6" s="326"/>
      <c r="J6" s="326"/>
      <c r="K6" s="326"/>
      <c r="L6" s="326"/>
    </row>
    <row r="7" spans="2:12" s="144" customFormat="1" ht="18" customHeight="1" hidden="1">
      <c r="B7" s="315"/>
      <c r="C7" s="315"/>
      <c r="D7" s="315"/>
      <c r="E7" s="315"/>
      <c r="F7" s="315"/>
      <c r="G7" s="315"/>
      <c r="H7" s="315"/>
      <c r="I7" s="315"/>
      <c r="J7" s="315"/>
      <c r="K7" s="315"/>
      <c r="L7" s="315"/>
    </row>
    <row r="8" spans="2:12" s="144" customFormat="1" ht="8.25" customHeight="1">
      <c r="B8" s="315"/>
      <c r="C8" s="315"/>
      <c r="D8" s="315"/>
      <c r="E8" s="315"/>
      <c r="F8" s="315"/>
      <c r="G8" s="315"/>
      <c r="H8" s="315"/>
      <c r="I8" s="315"/>
      <c r="J8" s="315"/>
      <c r="K8" s="315"/>
      <c r="L8" s="315"/>
    </row>
    <row r="9" spans="2:12" s="138" customFormat="1" ht="25.5" customHeight="1">
      <c r="B9" s="328" t="s">
        <v>1370</v>
      </c>
      <c r="C9" s="328"/>
      <c r="D9" s="329"/>
      <c r="E9" s="316"/>
      <c r="F9" s="317"/>
      <c r="G9" s="317"/>
      <c r="H9" s="317"/>
      <c r="I9" s="317"/>
      <c r="J9" s="317"/>
      <c r="K9" s="318"/>
      <c r="L9" s="167"/>
    </row>
    <row r="10" spans="1:12" s="144" customFormat="1" ht="30.75" customHeight="1">
      <c r="A10" s="171"/>
      <c r="B10" s="305" t="s">
        <v>2246</v>
      </c>
      <c r="C10" s="305"/>
      <c r="D10" s="305"/>
      <c r="E10" s="305"/>
      <c r="F10" s="305"/>
      <c r="G10" s="305"/>
      <c r="H10" s="305"/>
      <c r="I10" s="305"/>
      <c r="J10" s="305"/>
      <c r="K10" s="305"/>
      <c r="L10" s="305"/>
    </row>
    <row r="11" spans="1:12" s="23" customFormat="1" ht="20.25" customHeight="1">
      <c r="A11" s="168" t="s">
        <v>987</v>
      </c>
      <c r="B11" s="310" t="s">
        <v>989</v>
      </c>
      <c r="C11" s="311"/>
      <c r="D11" s="311"/>
      <c r="E11" s="311"/>
      <c r="F11" s="311"/>
      <c r="G11" s="311"/>
      <c r="H11" s="311"/>
      <c r="I11" s="311"/>
      <c r="J11" s="311"/>
      <c r="K11" s="311"/>
      <c r="L11" s="311"/>
    </row>
    <row r="12" spans="2:12" s="144" customFormat="1" ht="36" customHeight="1">
      <c r="B12" s="306" t="s">
        <v>2260</v>
      </c>
      <c r="C12" s="306"/>
      <c r="D12" s="306"/>
      <c r="E12" s="306"/>
      <c r="F12" s="306"/>
      <c r="G12" s="306"/>
      <c r="H12" s="306"/>
      <c r="I12" s="306"/>
      <c r="J12" s="306"/>
      <c r="K12" s="306"/>
      <c r="L12" s="306"/>
    </row>
    <row r="13" spans="1:12" s="138" customFormat="1" ht="108" customHeight="1">
      <c r="A13" s="143"/>
      <c r="B13" s="307"/>
      <c r="C13" s="308"/>
      <c r="D13" s="308"/>
      <c r="E13" s="308"/>
      <c r="F13" s="308"/>
      <c r="G13" s="308"/>
      <c r="H13" s="308"/>
      <c r="I13" s="308"/>
      <c r="J13" s="308"/>
      <c r="K13" s="308"/>
      <c r="L13" s="309"/>
    </row>
    <row r="14" spans="2:12" s="144" customFormat="1" ht="36" customHeight="1">
      <c r="B14" s="306" t="s">
        <v>1394</v>
      </c>
      <c r="C14" s="306"/>
      <c r="D14" s="306"/>
      <c r="E14" s="306"/>
      <c r="F14" s="306"/>
      <c r="G14" s="306"/>
      <c r="H14" s="306"/>
      <c r="I14" s="306"/>
      <c r="J14" s="306"/>
      <c r="K14" s="306"/>
      <c r="L14" s="306"/>
    </row>
    <row r="15" spans="1:12" s="138" customFormat="1" ht="108" customHeight="1">
      <c r="A15" s="143"/>
      <c r="B15" s="307"/>
      <c r="C15" s="308"/>
      <c r="D15" s="308"/>
      <c r="E15" s="308"/>
      <c r="F15" s="308"/>
      <c r="G15" s="308"/>
      <c r="H15" s="308"/>
      <c r="I15" s="308"/>
      <c r="J15" s="308"/>
      <c r="K15" s="308"/>
      <c r="L15" s="309"/>
    </row>
    <row r="16" spans="2:12" s="144" customFormat="1" ht="36" customHeight="1">
      <c r="B16" s="306" t="s">
        <v>1341</v>
      </c>
      <c r="C16" s="306"/>
      <c r="D16" s="306"/>
      <c r="E16" s="306"/>
      <c r="F16" s="306"/>
      <c r="G16" s="306"/>
      <c r="H16" s="306"/>
      <c r="I16" s="306"/>
      <c r="J16" s="306"/>
      <c r="K16" s="306"/>
      <c r="L16" s="306"/>
    </row>
    <row r="17" spans="1:12" s="138" customFormat="1" ht="108" customHeight="1">
      <c r="A17" s="143"/>
      <c r="B17" s="307"/>
      <c r="C17" s="308"/>
      <c r="D17" s="308"/>
      <c r="E17" s="308"/>
      <c r="F17" s="308"/>
      <c r="G17" s="308"/>
      <c r="H17" s="308"/>
      <c r="I17" s="308"/>
      <c r="J17" s="308"/>
      <c r="K17" s="308"/>
      <c r="L17" s="309"/>
    </row>
    <row r="18" spans="2:12" s="144" customFormat="1" ht="36" customHeight="1">
      <c r="B18" s="306" t="s">
        <v>1342</v>
      </c>
      <c r="C18" s="306"/>
      <c r="D18" s="306"/>
      <c r="E18" s="306"/>
      <c r="F18" s="306"/>
      <c r="G18" s="306"/>
      <c r="H18" s="306"/>
      <c r="I18" s="306"/>
      <c r="J18" s="306"/>
      <c r="K18" s="306"/>
      <c r="L18" s="306"/>
    </row>
    <row r="19" spans="1:12" s="138" customFormat="1" ht="108" customHeight="1">
      <c r="A19" s="143"/>
      <c r="B19" s="307"/>
      <c r="C19" s="308"/>
      <c r="D19" s="308"/>
      <c r="E19" s="308"/>
      <c r="F19" s="308"/>
      <c r="G19" s="308"/>
      <c r="H19" s="308"/>
      <c r="I19" s="308"/>
      <c r="J19" s="308"/>
      <c r="K19" s="308"/>
      <c r="L19" s="309"/>
    </row>
    <row r="20" spans="1:12" s="170" customFormat="1" ht="32.25" customHeight="1">
      <c r="A20" s="169" t="s">
        <v>988</v>
      </c>
      <c r="B20" s="319" t="s">
        <v>990</v>
      </c>
      <c r="C20" s="320"/>
      <c r="D20" s="320"/>
      <c r="E20" s="320"/>
      <c r="F20" s="320"/>
      <c r="G20" s="320"/>
      <c r="H20" s="320"/>
      <c r="I20" s="320"/>
      <c r="J20" s="320"/>
      <c r="K20" s="320"/>
      <c r="L20" s="320"/>
    </row>
    <row r="21" spans="2:12" s="144" customFormat="1" ht="36" customHeight="1">
      <c r="B21" s="306" t="s">
        <v>1343</v>
      </c>
      <c r="C21" s="306"/>
      <c r="D21" s="306"/>
      <c r="E21" s="306"/>
      <c r="F21" s="306"/>
      <c r="G21" s="306"/>
      <c r="H21" s="306"/>
      <c r="I21" s="306"/>
      <c r="J21" s="306"/>
      <c r="K21" s="306"/>
      <c r="L21" s="306"/>
    </row>
    <row r="22" spans="1:12" s="138" customFormat="1" ht="108" customHeight="1">
      <c r="A22" s="143"/>
      <c r="B22" s="307"/>
      <c r="C22" s="308"/>
      <c r="D22" s="308"/>
      <c r="E22" s="308"/>
      <c r="F22" s="308"/>
      <c r="G22" s="308"/>
      <c r="H22" s="308"/>
      <c r="I22" s="308"/>
      <c r="J22" s="308"/>
      <c r="K22" s="308"/>
      <c r="L22" s="309"/>
    </row>
    <row r="23" spans="2:12" s="144" customFormat="1" ht="36" customHeight="1">
      <c r="B23" s="306" t="s">
        <v>1344</v>
      </c>
      <c r="C23" s="306"/>
      <c r="D23" s="306"/>
      <c r="E23" s="306"/>
      <c r="F23" s="306"/>
      <c r="G23" s="306"/>
      <c r="H23" s="306"/>
      <c r="I23" s="306"/>
      <c r="J23" s="306"/>
      <c r="K23" s="306"/>
      <c r="L23" s="306"/>
    </row>
    <row r="24" spans="1:12" s="138" customFormat="1" ht="108" customHeight="1">
      <c r="A24" s="143"/>
      <c r="B24" s="307"/>
      <c r="C24" s="308"/>
      <c r="D24" s="308"/>
      <c r="E24" s="308"/>
      <c r="F24" s="308"/>
      <c r="G24" s="308"/>
      <c r="H24" s="308"/>
      <c r="I24" s="308"/>
      <c r="J24" s="308"/>
      <c r="K24" s="308"/>
      <c r="L24" s="309"/>
    </row>
    <row r="25" spans="1:12" s="23" customFormat="1" ht="28.5" customHeight="1">
      <c r="A25" s="169" t="s">
        <v>991</v>
      </c>
      <c r="B25" s="312" t="s">
        <v>992</v>
      </c>
      <c r="C25" s="313"/>
      <c r="D25" s="313"/>
      <c r="E25" s="313"/>
      <c r="F25" s="313"/>
      <c r="G25" s="313"/>
      <c r="H25" s="313"/>
      <c r="I25" s="313"/>
      <c r="J25" s="313"/>
      <c r="K25" s="313"/>
      <c r="L25" s="313"/>
    </row>
    <row r="26" spans="2:12" s="144" customFormat="1" ht="59.25" customHeight="1">
      <c r="B26" s="306" t="s">
        <v>0</v>
      </c>
      <c r="C26" s="306"/>
      <c r="D26" s="306"/>
      <c r="E26" s="306"/>
      <c r="F26" s="306"/>
      <c r="G26" s="306"/>
      <c r="H26" s="306"/>
      <c r="I26" s="306"/>
      <c r="J26" s="306"/>
      <c r="K26" s="306"/>
      <c r="L26" s="306"/>
    </row>
    <row r="27" spans="1:12" s="138" customFormat="1" ht="108" customHeight="1">
      <c r="A27" s="143"/>
      <c r="B27" s="307"/>
      <c r="C27" s="308"/>
      <c r="D27" s="308"/>
      <c r="E27" s="308"/>
      <c r="F27" s="308"/>
      <c r="G27" s="308"/>
      <c r="H27" s="308"/>
      <c r="I27" s="308"/>
      <c r="J27" s="308"/>
      <c r="K27" s="308"/>
      <c r="L27" s="309"/>
    </row>
    <row r="28" spans="2:12" s="144" customFormat="1" ht="36" customHeight="1">
      <c r="B28" s="306" t="s">
        <v>1345</v>
      </c>
      <c r="C28" s="306"/>
      <c r="D28" s="306"/>
      <c r="E28" s="306"/>
      <c r="F28" s="306"/>
      <c r="G28" s="306"/>
      <c r="H28" s="306"/>
      <c r="I28" s="306"/>
      <c r="J28" s="306"/>
      <c r="K28" s="306"/>
      <c r="L28" s="306"/>
    </row>
    <row r="29" spans="1:12" s="138" customFormat="1" ht="108" customHeight="1">
      <c r="A29" s="143"/>
      <c r="B29" s="307"/>
      <c r="C29" s="308"/>
      <c r="D29" s="308"/>
      <c r="E29" s="308"/>
      <c r="F29" s="308"/>
      <c r="G29" s="308"/>
      <c r="H29" s="308"/>
      <c r="I29" s="308"/>
      <c r="J29" s="308"/>
      <c r="K29" s="308"/>
      <c r="L29" s="309"/>
    </row>
    <row r="30" spans="1:13" s="107" customFormat="1" ht="22.5" customHeight="1">
      <c r="A30" s="108" t="s">
        <v>968</v>
      </c>
      <c r="B30" s="297" t="s">
        <v>759</v>
      </c>
      <c r="C30" s="297"/>
      <c r="D30" s="297"/>
      <c r="E30" s="297"/>
      <c r="F30" s="109"/>
      <c r="H30" s="111" t="s">
        <v>625</v>
      </c>
      <c r="I30" s="111" t="s">
        <v>48</v>
      </c>
      <c r="J30" s="111" t="s">
        <v>1101</v>
      </c>
      <c r="K30" s="111" t="s">
        <v>1897</v>
      </c>
      <c r="L30" s="109"/>
      <c r="M30" s="110"/>
    </row>
    <row r="31" spans="2:14" s="113" customFormat="1" ht="12.75" customHeight="1">
      <c r="B31" s="114">
        <v>1</v>
      </c>
      <c r="C31" s="298" t="s">
        <v>1585</v>
      </c>
      <c r="D31" s="298"/>
      <c r="E31" s="298"/>
      <c r="F31" s="115"/>
      <c r="H31" s="115"/>
      <c r="I31" s="115"/>
      <c r="J31" s="115"/>
      <c r="K31" s="115"/>
      <c r="L31" s="115"/>
      <c r="M31" s="112"/>
      <c r="N31" s="163"/>
    </row>
    <row r="32" spans="3:15" s="113" customFormat="1" ht="12">
      <c r="C32" s="272" t="s">
        <v>2155</v>
      </c>
      <c r="D32" s="272"/>
      <c r="E32" s="272"/>
      <c r="H32" s="173"/>
      <c r="I32" s="117"/>
      <c r="K32" s="150"/>
      <c r="N32" s="118" t="b">
        <v>0</v>
      </c>
      <c r="O32" s="119">
        <f>IF(N32,K32,0)</f>
        <v>0</v>
      </c>
    </row>
    <row r="33" spans="3:16" s="113" customFormat="1" ht="12">
      <c r="C33" s="272" t="s">
        <v>1583</v>
      </c>
      <c r="D33" s="272"/>
      <c r="E33" s="272"/>
      <c r="H33" s="173"/>
      <c r="I33" s="117"/>
      <c r="K33" s="150"/>
      <c r="N33" s="118" t="b">
        <v>0</v>
      </c>
      <c r="O33" s="119">
        <f>IF(N33,K33,0)</f>
        <v>0</v>
      </c>
      <c r="P33" s="120"/>
    </row>
    <row r="34" spans="3:15" s="113" customFormat="1" ht="12">
      <c r="C34" s="272" t="s">
        <v>2156</v>
      </c>
      <c r="D34" s="272"/>
      <c r="E34" s="272"/>
      <c r="F34" s="116"/>
      <c r="G34" s="120"/>
      <c r="H34" s="120"/>
      <c r="I34" s="161"/>
      <c r="K34" s="151"/>
      <c r="L34" s="121"/>
      <c r="N34" s="118" t="b">
        <v>0</v>
      </c>
      <c r="O34" s="119">
        <f>IF(N34,K34,0)</f>
        <v>0</v>
      </c>
    </row>
    <row r="35" spans="3:15" s="113" customFormat="1" ht="12">
      <c r="C35" s="112"/>
      <c r="D35" s="116"/>
      <c r="E35" s="116"/>
      <c r="F35" s="116"/>
      <c r="I35" s="116"/>
      <c r="K35" s="122"/>
      <c r="L35" s="121"/>
      <c r="N35" s="125"/>
      <c r="O35" s="123">
        <f>SUM(O32:O34)</f>
        <v>0</v>
      </c>
    </row>
    <row r="36" spans="2:15" s="113" customFormat="1" ht="12">
      <c r="B36" s="124">
        <v>2</v>
      </c>
      <c r="C36" s="271" t="s">
        <v>1584</v>
      </c>
      <c r="D36" s="271"/>
      <c r="E36" s="271"/>
      <c r="F36" s="271"/>
      <c r="I36" s="116"/>
      <c r="K36" s="122"/>
      <c r="L36" s="121"/>
      <c r="N36" s="125"/>
      <c r="O36" s="123"/>
    </row>
    <row r="37" spans="3:15" s="113" customFormat="1" ht="12">
      <c r="C37" s="300"/>
      <c r="D37" s="300"/>
      <c r="E37" s="300"/>
      <c r="F37" s="116"/>
      <c r="H37" s="173"/>
      <c r="I37" s="117"/>
      <c r="K37" s="151"/>
      <c r="L37" s="121"/>
      <c r="N37" s="118" t="b">
        <v>0</v>
      </c>
      <c r="O37" s="119">
        <f>IF(N37,K37,0)</f>
        <v>0</v>
      </c>
    </row>
    <row r="38" spans="3:15" s="113" customFormat="1" ht="12">
      <c r="C38" s="301"/>
      <c r="D38" s="301"/>
      <c r="E38" s="301"/>
      <c r="F38" s="116"/>
      <c r="H38" s="173"/>
      <c r="I38" s="117"/>
      <c r="K38" s="151"/>
      <c r="L38" s="121"/>
      <c r="N38" s="118" t="b">
        <v>0</v>
      </c>
      <c r="O38" s="119">
        <f>IF(N38,K38,0)</f>
        <v>0</v>
      </c>
    </row>
    <row r="39" spans="3:15" s="113" customFormat="1" ht="12">
      <c r="C39" s="301"/>
      <c r="D39" s="301"/>
      <c r="E39" s="301"/>
      <c r="F39" s="116"/>
      <c r="H39" s="173"/>
      <c r="I39" s="117"/>
      <c r="K39" s="151"/>
      <c r="L39" s="121"/>
      <c r="N39" s="118" t="b">
        <v>0</v>
      </c>
      <c r="O39" s="119">
        <f>IF(N39,K39,0)</f>
        <v>0</v>
      </c>
    </row>
    <row r="40" spans="3:15" s="113" customFormat="1" ht="12">
      <c r="C40" s="299" t="s">
        <v>1586</v>
      </c>
      <c r="D40" s="299"/>
      <c r="E40" s="299"/>
      <c r="F40" s="116"/>
      <c r="G40" s="120"/>
      <c r="H40" s="120"/>
      <c r="I40" s="160"/>
      <c r="K40" s="151"/>
      <c r="L40" s="121"/>
      <c r="N40" s="125" t="b">
        <v>0</v>
      </c>
      <c r="O40" s="119">
        <f>IF(N40,K40,0)</f>
        <v>0</v>
      </c>
    </row>
    <row r="41" spans="3:15" s="113" customFormat="1" ht="12">
      <c r="C41" s="116"/>
      <c r="D41" s="116"/>
      <c r="E41" s="116"/>
      <c r="F41" s="116"/>
      <c r="I41" s="116"/>
      <c r="K41" s="122"/>
      <c r="L41" s="121"/>
      <c r="N41" s="125"/>
      <c r="O41" s="123">
        <f>SUM(O37:O40)</f>
        <v>0</v>
      </c>
    </row>
    <row r="42" spans="2:15" s="113" customFormat="1" ht="12">
      <c r="B42" s="124">
        <v>3</v>
      </c>
      <c r="C42" s="271" t="s">
        <v>1100</v>
      </c>
      <c r="D42" s="271"/>
      <c r="E42" s="116"/>
      <c r="F42" s="116"/>
      <c r="H42" s="116"/>
      <c r="I42" s="116"/>
      <c r="K42" s="122"/>
      <c r="L42" s="121"/>
      <c r="N42" s="163"/>
      <c r="O42" s="119"/>
    </row>
    <row r="43" spans="3:15" s="113" customFormat="1" ht="12">
      <c r="C43" s="272" t="s">
        <v>1587</v>
      </c>
      <c r="D43" s="272"/>
      <c r="E43" s="272"/>
      <c r="F43" s="116"/>
      <c r="H43" s="173"/>
      <c r="I43" s="117"/>
      <c r="K43" s="151"/>
      <c r="L43" s="121"/>
      <c r="N43" s="118" t="b">
        <v>0</v>
      </c>
      <c r="O43" s="119">
        <f>IF(N43,K43,0)</f>
        <v>0</v>
      </c>
    </row>
    <row r="44" spans="3:15" s="113" customFormat="1" ht="12">
      <c r="C44" s="272" t="s">
        <v>1588</v>
      </c>
      <c r="D44" s="272"/>
      <c r="E44" s="272"/>
      <c r="F44" s="116"/>
      <c r="H44" s="173"/>
      <c r="I44" s="117"/>
      <c r="K44" s="151"/>
      <c r="L44" s="121"/>
      <c r="N44" s="118" t="b">
        <v>0</v>
      </c>
      <c r="O44" s="119">
        <f>IF(N44,K44,0)</f>
        <v>0</v>
      </c>
    </row>
    <row r="45" spans="3:15" s="113" customFormat="1" ht="12">
      <c r="C45" s="272" t="s">
        <v>1102</v>
      </c>
      <c r="D45" s="272"/>
      <c r="E45" s="272"/>
      <c r="F45" s="116"/>
      <c r="H45" s="173"/>
      <c r="I45" s="117"/>
      <c r="K45" s="151"/>
      <c r="L45" s="121"/>
      <c r="N45" s="118" t="b">
        <v>0</v>
      </c>
      <c r="O45" s="119">
        <f>IF(N45,K45,0)</f>
        <v>0</v>
      </c>
    </row>
    <row r="46" spans="3:15" s="113" customFormat="1" ht="12">
      <c r="C46" s="272" t="s">
        <v>2156</v>
      </c>
      <c r="D46" s="272"/>
      <c r="E46" s="272"/>
      <c r="F46" s="116"/>
      <c r="H46" s="116"/>
      <c r="I46" s="160"/>
      <c r="K46" s="151"/>
      <c r="L46" s="121"/>
      <c r="N46" s="118" t="b">
        <v>0</v>
      </c>
      <c r="O46" s="119">
        <f>IF(N46,K46,0)</f>
        <v>0</v>
      </c>
    </row>
    <row r="47" spans="3:15" s="113" customFormat="1" ht="12">
      <c r="C47" s="116"/>
      <c r="D47" s="116"/>
      <c r="E47" s="116"/>
      <c r="F47" s="116"/>
      <c r="H47" s="116"/>
      <c r="I47" s="116"/>
      <c r="K47" s="122"/>
      <c r="L47" s="121"/>
      <c r="O47" s="123">
        <f>SUM(O43:O46)</f>
        <v>0</v>
      </c>
    </row>
    <row r="48" spans="2:12" s="113" customFormat="1" ht="12">
      <c r="B48" s="126">
        <v>4</v>
      </c>
      <c r="C48" s="274" t="s">
        <v>997</v>
      </c>
      <c r="D48" s="274"/>
      <c r="E48" s="274"/>
      <c r="F48" s="274"/>
      <c r="G48" s="274"/>
      <c r="H48" s="274"/>
      <c r="I48" s="274"/>
      <c r="J48" s="274"/>
      <c r="K48" s="122"/>
      <c r="L48" s="121"/>
    </row>
    <row r="49" spans="2:12" s="113" customFormat="1" ht="12">
      <c r="B49" s="126"/>
      <c r="C49" s="274" t="s">
        <v>998</v>
      </c>
      <c r="D49" s="274"/>
      <c r="E49" s="274"/>
      <c r="F49" s="274"/>
      <c r="G49" s="274"/>
      <c r="H49" s="274"/>
      <c r="I49" s="274"/>
      <c r="J49" s="128"/>
      <c r="K49" s="129">
        <f>ROUND((O35+O41+O47)*0.09,0)</f>
        <v>0</v>
      </c>
      <c r="L49" s="121"/>
    </row>
    <row r="50" spans="2:12" s="113" customFormat="1" ht="12">
      <c r="B50" s="126"/>
      <c r="C50" s="127" t="s">
        <v>999</v>
      </c>
      <c r="D50" s="128"/>
      <c r="E50" s="128"/>
      <c r="F50" s="128"/>
      <c r="G50" s="128"/>
      <c r="H50" s="128"/>
      <c r="I50" s="128"/>
      <c r="J50" s="128"/>
      <c r="K50" s="130"/>
      <c r="L50" s="121"/>
    </row>
    <row r="51" spans="3:12" s="113" customFormat="1" ht="12">
      <c r="C51" s="112"/>
      <c r="D51" s="116"/>
      <c r="E51" s="116"/>
      <c r="F51" s="116"/>
      <c r="G51" s="116"/>
      <c r="H51" s="116"/>
      <c r="I51" s="116"/>
      <c r="K51" s="131"/>
      <c r="L51" s="121"/>
    </row>
    <row r="52" spans="2:11" s="113" customFormat="1" ht="12">
      <c r="B52" s="124">
        <v>5</v>
      </c>
      <c r="C52" s="132" t="s">
        <v>1000</v>
      </c>
      <c r="H52" s="124" t="s">
        <v>1275</v>
      </c>
      <c r="I52" s="124" t="s">
        <v>39</v>
      </c>
      <c r="K52" s="133"/>
    </row>
    <row r="53" spans="3:11" s="113" customFormat="1" ht="12">
      <c r="C53" s="132"/>
      <c r="D53" s="113" t="s">
        <v>957</v>
      </c>
      <c r="H53" s="159"/>
      <c r="I53" s="152"/>
      <c r="K53" s="149"/>
    </row>
    <row r="54" spans="3:11" s="113" customFormat="1" ht="12">
      <c r="C54" s="132"/>
      <c r="D54" s="113" t="s">
        <v>958</v>
      </c>
      <c r="H54" s="159"/>
      <c r="I54" s="152"/>
      <c r="K54" s="149"/>
    </row>
    <row r="55" spans="3:11" s="113" customFormat="1" ht="12">
      <c r="C55" s="132"/>
      <c r="D55" s="113" t="s">
        <v>959</v>
      </c>
      <c r="H55" s="159"/>
      <c r="I55" s="152"/>
      <c r="K55" s="149"/>
    </row>
    <row r="56" spans="3:11" s="113" customFormat="1" ht="12">
      <c r="C56" s="132"/>
      <c r="D56" s="113" t="s">
        <v>960</v>
      </c>
      <c r="H56" s="159"/>
      <c r="I56" s="152"/>
      <c r="K56" s="149"/>
    </row>
    <row r="57" spans="3:11" s="113" customFormat="1" ht="12">
      <c r="C57" s="132"/>
      <c r="D57" s="113" t="s">
        <v>961</v>
      </c>
      <c r="H57" s="159"/>
      <c r="I57" s="152"/>
      <c r="K57" s="149"/>
    </row>
    <row r="58" spans="3:11" s="113" customFormat="1" ht="12">
      <c r="C58" s="132"/>
      <c r="D58" s="113" t="s">
        <v>962</v>
      </c>
      <c r="H58" s="159"/>
      <c r="I58" s="152"/>
      <c r="K58" s="149"/>
    </row>
    <row r="59" spans="3:11" s="113" customFormat="1" ht="12">
      <c r="C59" s="132"/>
      <c r="D59" s="113" t="s">
        <v>1102</v>
      </c>
      <c r="H59" s="159"/>
      <c r="I59" s="152"/>
      <c r="K59" s="149"/>
    </row>
    <row r="60" spans="3:11" s="113" customFormat="1" ht="12">
      <c r="C60" s="132"/>
      <c r="K60" s="133"/>
    </row>
    <row r="61" spans="2:11" s="113" customFormat="1" ht="21.75" customHeight="1">
      <c r="B61" s="124">
        <v>6</v>
      </c>
      <c r="C61" s="132" t="s">
        <v>1001</v>
      </c>
      <c r="K61" s="111" t="s">
        <v>1897</v>
      </c>
    </row>
    <row r="62" spans="3:11" s="113" customFormat="1" ht="12">
      <c r="C62" s="272" t="s">
        <v>40</v>
      </c>
      <c r="D62" s="272"/>
      <c r="E62" s="272"/>
      <c r="F62" s="272"/>
      <c r="K62" s="149"/>
    </row>
    <row r="63" spans="3:11" s="113" customFormat="1" ht="12">
      <c r="C63" s="272" t="s">
        <v>41</v>
      </c>
      <c r="D63" s="272"/>
      <c r="E63" s="272"/>
      <c r="F63" s="272"/>
      <c r="K63" s="149"/>
    </row>
    <row r="64" spans="3:11" s="113" customFormat="1" ht="12">
      <c r="C64" s="272" t="s">
        <v>42</v>
      </c>
      <c r="D64" s="272"/>
      <c r="E64" s="272"/>
      <c r="F64" s="272"/>
      <c r="K64" s="149"/>
    </row>
    <row r="65" spans="3:13" s="113" customFormat="1" ht="12">
      <c r="C65" s="132"/>
      <c r="K65" s="135"/>
      <c r="M65" s="136"/>
    </row>
    <row r="66" spans="2:13" s="113" customFormat="1" ht="12">
      <c r="B66" s="124">
        <v>7</v>
      </c>
      <c r="C66" s="132" t="s">
        <v>1002</v>
      </c>
      <c r="K66" s="134"/>
      <c r="M66" s="136"/>
    </row>
    <row r="67" spans="3:13" s="113" customFormat="1" ht="12">
      <c r="C67" s="272" t="s">
        <v>470</v>
      </c>
      <c r="D67" s="272"/>
      <c r="E67" s="272"/>
      <c r="K67" s="149"/>
      <c r="M67" s="136"/>
    </row>
    <row r="68" spans="3:13" s="113" customFormat="1" ht="12">
      <c r="C68" s="272" t="s">
        <v>471</v>
      </c>
      <c r="D68" s="272"/>
      <c r="E68" s="272"/>
      <c r="K68" s="149"/>
      <c r="M68" s="136"/>
    </row>
    <row r="69" spans="3:13" s="113" customFormat="1" ht="12">
      <c r="C69" s="272" t="s">
        <v>1102</v>
      </c>
      <c r="D69" s="272"/>
      <c r="E69" s="272"/>
      <c r="K69" s="149"/>
      <c r="M69" s="136"/>
    </row>
    <row r="70" s="113" customFormat="1" ht="12">
      <c r="M70" s="136"/>
    </row>
    <row r="71" spans="2:3" s="113" customFormat="1" ht="12">
      <c r="B71" s="124">
        <v>8</v>
      </c>
      <c r="C71" s="132" t="s">
        <v>1003</v>
      </c>
    </row>
    <row r="72" spans="4:11" s="113" customFormat="1" ht="12">
      <c r="D72" s="113" t="s">
        <v>2159</v>
      </c>
      <c r="K72" s="153"/>
    </row>
    <row r="73" spans="4:11" s="113" customFormat="1" ht="12">
      <c r="D73" s="272" t="s">
        <v>2160</v>
      </c>
      <c r="E73" s="272"/>
      <c r="F73" s="272"/>
      <c r="K73" s="153"/>
    </row>
    <row r="74" spans="4:11" s="113" customFormat="1" ht="12">
      <c r="D74" s="272" t="s">
        <v>2161</v>
      </c>
      <c r="E74" s="272"/>
      <c r="K74" s="153"/>
    </row>
    <row r="75" spans="4:11" s="113" customFormat="1" ht="12">
      <c r="D75" s="272" t="s">
        <v>2162</v>
      </c>
      <c r="E75" s="272"/>
      <c r="K75" s="153"/>
    </row>
    <row r="76" spans="4:11" s="113" customFormat="1" ht="12">
      <c r="D76" s="272" t="s">
        <v>43</v>
      </c>
      <c r="E76" s="272"/>
      <c r="F76" s="272"/>
      <c r="K76" s="153"/>
    </row>
    <row r="77" spans="4:11" s="113" customFormat="1" ht="12">
      <c r="D77" s="272" t="s">
        <v>44</v>
      </c>
      <c r="E77" s="272"/>
      <c r="F77" s="116"/>
      <c r="K77" s="153"/>
    </row>
    <row r="78" spans="4:11" s="113" customFormat="1" ht="12">
      <c r="D78" s="272" t="s">
        <v>762</v>
      </c>
      <c r="E78" s="272"/>
      <c r="F78" s="272"/>
      <c r="K78" s="153"/>
    </row>
    <row r="79" spans="4:11" s="113" customFormat="1" ht="12">
      <c r="D79" s="272" t="s">
        <v>763</v>
      </c>
      <c r="E79" s="272"/>
      <c r="K79" s="153"/>
    </row>
    <row r="80" s="113" customFormat="1" ht="12"/>
    <row r="81" spans="2:11" s="113" customFormat="1" ht="12">
      <c r="B81" s="124">
        <v>9</v>
      </c>
      <c r="C81" s="271" t="s">
        <v>1004</v>
      </c>
      <c r="D81" s="271"/>
      <c r="E81" s="271"/>
      <c r="F81" s="271"/>
      <c r="G81" s="271"/>
      <c r="K81" s="137"/>
    </row>
    <row r="82" s="113" customFormat="1" ht="12"/>
    <row r="83" spans="2:6" s="113" customFormat="1" ht="12">
      <c r="B83" s="124">
        <v>10</v>
      </c>
      <c r="C83" s="272" t="s">
        <v>45</v>
      </c>
      <c r="D83" s="272"/>
      <c r="E83" s="272"/>
      <c r="F83" s="272"/>
    </row>
    <row r="84" spans="3:11" s="113" customFormat="1" ht="12">
      <c r="C84" s="272" t="s">
        <v>47</v>
      </c>
      <c r="D84" s="272"/>
      <c r="E84" s="272"/>
      <c r="K84" s="153"/>
    </row>
    <row r="85" spans="3:11" s="113" customFormat="1" ht="12">
      <c r="C85" s="272" t="s">
        <v>46</v>
      </c>
      <c r="D85" s="272"/>
      <c r="E85" s="272"/>
      <c r="K85" s="153"/>
    </row>
    <row r="86" ht="12.75">
      <c r="D86" s="105"/>
    </row>
    <row r="87" spans="5:11" ht="12.75">
      <c r="E87" s="314"/>
      <c r="F87" s="314"/>
      <c r="G87" s="314"/>
      <c r="H87" s="314"/>
      <c r="K87" s="106"/>
    </row>
  </sheetData>
  <sheetProtection password="C0E7" sheet="1" objects="1" scenarios="1"/>
  <mergeCells count="64">
    <mergeCell ref="C69:E69"/>
    <mergeCell ref="C67:E67"/>
    <mergeCell ref="C68:E68"/>
    <mergeCell ref="C49:I49"/>
    <mergeCell ref="C43:E43"/>
    <mergeCell ref="C44:E44"/>
    <mergeCell ref="C31:E31"/>
    <mergeCell ref="C32:E32"/>
    <mergeCell ref="C38:E38"/>
    <mergeCell ref="C39:E39"/>
    <mergeCell ref="C40:E40"/>
    <mergeCell ref="C33:E33"/>
    <mergeCell ref="C34:E34"/>
    <mergeCell ref="C36:F36"/>
    <mergeCell ref="C37:E37"/>
    <mergeCell ref="B30:E30"/>
    <mergeCell ref="C83:F83"/>
    <mergeCell ref="D73:F73"/>
    <mergeCell ref="D76:F76"/>
    <mergeCell ref="C81:G81"/>
    <mergeCell ref="D75:E75"/>
    <mergeCell ref="D74:E74"/>
    <mergeCell ref="D77:E77"/>
    <mergeCell ref="D78:F78"/>
    <mergeCell ref="C42:D42"/>
    <mergeCell ref="E87:H87"/>
    <mergeCell ref="C45:E45"/>
    <mergeCell ref="C48:J48"/>
    <mergeCell ref="C46:E46"/>
    <mergeCell ref="D79:E79"/>
    <mergeCell ref="C63:F63"/>
    <mergeCell ref="C64:F64"/>
    <mergeCell ref="C84:E84"/>
    <mergeCell ref="C85:E85"/>
    <mergeCell ref="C62:F62"/>
    <mergeCell ref="B29:L29"/>
    <mergeCell ref="B20:L20"/>
    <mergeCell ref="A1:L1"/>
    <mergeCell ref="B5:L5"/>
    <mergeCell ref="B8:L8"/>
    <mergeCell ref="B9:D9"/>
    <mergeCell ref="A2:L2"/>
    <mergeCell ref="A6:L6"/>
    <mergeCell ref="B11:L11"/>
    <mergeCell ref="B12:L12"/>
    <mergeCell ref="B28:L28"/>
    <mergeCell ref="B21:L21"/>
    <mergeCell ref="B22:L22"/>
    <mergeCell ref="B23:L23"/>
    <mergeCell ref="B24:L24"/>
    <mergeCell ref="B10:L10"/>
    <mergeCell ref="B25:L25"/>
    <mergeCell ref="B17:L17"/>
    <mergeCell ref="B18:L18"/>
    <mergeCell ref="B13:L13"/>
    <mergeCell ref="B26:L26"/>
    <mergeCell ref="B27:L27"/>
    <mergeCell ref="B19:L19"/>
    <mergeCell ref="A3:L3"/>
    <mergeCell ref="B7:L7"/>
    <mergeCell ref="E9:K9"/>
    <mergeCell ref="B14:L14"/>
    <mergeCell ref="B15:L15"/>
    <mergeCell ref="B16:L16"/>
  </mergeCells>
  <conditionalFormatting sqref="A5:B5 M5">
    <cfRule type="cellIs" priority="1" dxfId="0" operator="equal" stopIfTrue="1">
      <formula>0</formula>
    </cfRule>
  </conditionalFormatting>
  <dataValidations count="4">
    <dataValidation allowBlank="1" showErrorMessage="1" sqref="K44:K45"/>
    <dataValidation allowBlank="1" showErrorMessage="1" prompt="&#10;" sqref="B27 B24 B17 B13 B15 B29 B22 B19 K43 K46:K50"/>
    <dataValidation allowBlank="1" showInputMessage="1" showErrorMessage="1" prompt="IMPORTANT - if you are contributing to MTRS you must go to the budget pages and click the MTRS box - 9% will be calculated automatically&#10;" sqref="K35:K36 K41:K42"/>
    <dataValidation allowBlank="1" showInputMessage="1" showErrorMessage="1" prompt="IMPORTANT - if you are contributing to MTRS you must click the MTRS box - 9% will be calculated automatically&#10;" sqref="K32:K34 K37:K40"/>
  </dataValidations>
  <printOptions horizontalCentered="1"/>
  <pageMargins left="0.5" right="0.5" top="0.25" bottom="0.25" header="0.25" footer="0.25"/>
  <pageSetup fitToHeight="2" horizontalDpi="600" verticalDpi="600" orientation="portrait" scale="78" r:id="rId3"/>
  <rowBreaks count="2" manualBreakCount="2">
    <brk id="17" max="11" man="1"/>
    <brk id="29"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FCABE Indirect Cost Calculation Worksheet</dc:title>
  <dc:subject/>
  <dc:creator>DESE</dc:creator>
  <cp:keywords/>
  <dc:description/>
  <cp:lastModifiedBy>Zou, Dong (EOE)</cp:lastModifiedBy>
  <cp:lastPrinted>2009-04-30T17:36:27Z</cp:lastPrinted>
  <dcterms:created xsi:type="dcterms:W3CDTF">1999-03-29T01:53:24Z</dcterms:created>
  <dcterms:modified xsi:type="dcterms:W3CDTF">2022-04-27T13:55:35Z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27 2022</vt:lpwstr>
  </property>
</Properties>
</file>