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2023-06\SCTASK0401435\"/>
    </mc:Choice>
  </mc:AlternateContent>
  <xr:revisionPtr revIDLastSave="0" documentId="13_ncr:1_{B2788D56-96F4-4779-8806-A4A40AF408FA}" xr6:coauthVersionLast="47" xr6:coauthVersionMax="47" xr10:uidLastSave="{00000000-0000-0000-0000-000000000000}"/>
  <bookViews>
    <workbookView xWindow="-38520" yWindow="660" windowWidth="38640" windowHeight="21120" tabRatio="665" xr2:uid="{00000000-000D-0000-FFFF-FFFF00000000}"/>
  </bookViews>
  <sheets>
    <sheet name="FY24 FC317 Metco Allocations " sheetId="43" r:id="rId1"/>
    <sheet name="Enrollment Trend" sheetId="29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'Enrollment Trend'!$A$2:$N$39</definedName>
    <definedName name="_xlnm._FilterDatabase" localSheetId="0" hidden="1">'FY24 FC317 Metco Allocations '!$A$2:$C$40</definedName>
    <definedName name="_Order1" hidden="1">255</definedName>
    <definedName name="base" localSheetId="1">#REF!</definedName>
    <definedName name="base" localSheetId="0">#REF!</definedName>
    <definedName name="base">#REF!</definedName>
    <definedName name="base1" localSheetId="0">#REF!</definedName>
    <definedName name="base1">#REF!</definedName>
    <definedName name="DATA21" localSheetId="0">'FY24 FC317 Metco Allocations '!$A$3:$C$39</definedName>
    <definedName name="DATA21">#REF!</definedName>
    <definedName name="district.name">[1]Sheet3!$A$1:$B$527</definedName>
    <definedName name="enro" localSheetId="0">'[2]Enrollment Trend'!$A$3:$K$40</definedName>
    <definedName name="enro">'Enrollment Trend'!$A$3:$N$39</definedName>
    <definedName name="METCO_Enrollment_Trends">'Enrollment Trend'!$A$2:$N$39</definedName>
    <definedName name="PPHH" localSheetId="0">#REF!</definedName>
    <definedName name="PPHH">#REF!</definedName>
    <definedName name="PPHH22">#REF!</definedName>
    <definedName name="_xlnm.Print_Area" localSheetId="1">'Enrollment Trend'!$A$1:$L$40</definedName>
    <definedName name="rown" localSheetId="1">[3]budget!A:A L A I M F O [3]budget!1:1 [4]M!$E$3</definedName>
    <definedName name="rown" localSheetId="0">#REF! L A I M F O #REF! [4]M!$E$3</definedName>
    <definedName name="rown">#REF! L A I M F O #REF! [4]M!$E$3</definedName>
    <definedName name="rown1" localSheetId="0">[5]budget!A:A L A I M F O [5]budget!1:1 [4]M!$E$3</definedName>
    <definedName name="rown1">[5]budget!A:A L A I M F O [5]budget!1:1 [4]M!$E$3</definedName>
    <definedName name="supp" localSheetId="1">#REF!</definedName>
    <definedName name="supp" localSheetId="0">#REF!</definedName>
    <definedName name="supp">#REF!</definedName>
    <definedName name="supp1" localSheetId="0">#REF!</definedName>
    <definedName name="supp1">#REF!</definedName>
    <definedName name="what" localSheetId="0">#REF! L A I M F O #REF! [4]M!$E$3</definedName>
    <definedName name="what">#REF! L A I M F O #REF! [4]M!$E$3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43" l="1"/>
  <c r="D3" i="29"/>
  <c r="C3" i="29"/>
  <c r="D4" i="29"/>
  <c r="C4" i="29"/>
  <c r="D5" i="29"/>
  <c r="C5" i="29"/>
  <c r="D6" i="29"/>
  <c r="C6" i="29"/>
  <c r="D7" i="29"/>
  <c r="C7" i="29"/>
  <c r="D8" i="29"/>
  <c r="C8" i="29"/>
  <c r="D9" i="29"/>
  <c r="C9" i="29"/>
  <c r="D10" i="29"/>
  <c r="C10" i="29"/>
  <c r="D11" i="29"/>
  <c r="C11" i="29"/>
  <c r="D12" i="29"/>
  <c r="C12" i="29"/>
  <c r="D13" i="29"/>
  <c r="C13" i="29"/>
  <c r="D14" i="29"/>
  <c r="C14" i="29"/>
  <c r="D15" i="29"/>
  <c r="C15" i="29"/>
  <c r="D16" i="29"/>
  <c r="C16" i="29"/>
  <c r="D17" i="29"/>
  <c r="C17" i="29"/>
  <c r="D18" i="29"/>
  <c r="C18" i="29"/>
  <c r="D19" i="29"/>
  <c r="C19" i="29"/>
  <c r="D20" i="29"/>
  <c r="C20" i="29"/>
  <c r="D22" i="29"/>
  <c r="C22" i="29"/>
  <c r="D23" i="29"/>
  <c r="C23" i="29"/>
  <c r="D25" i="29"/>
  <c r="C25" i="29"/>
  <c r="D26" i="29"/>
  <c r="C26" i="29"/>
  <c r="D28" i="29"/>
  <c r="C28" i="29"/>
  <c r="D29" i="29"/>
  <c r="C29" i="29"/>
  <c r="D30" i="29"/>
  <c r="C30" i="29"/>
  <c r="D31" i="29"/>
  <c r="C31" i="29"/>
  <c r="D32" i="29"/>
  <c r="C32" i="29"/>
  <c r="D33" i="29"/>
  <c r="C33" i="29"/>
  <c r="D34" i="29"/>
  <c r="C34" i="29"/>
  <c r="D35" i="29"/>
  <c r="C35" i="29"/>
  <c r="D36" i="29"/>
  <c r="C36" i="29"/>
  <c r="D37" i="29"/>
  <c r="C37" i="29"/>
  <c r="D38" i="29"/>
  <c r="C38" i="29"/>
  <c r="D39" i="29"/>
  <c r="D21" i="29"/>
  <c r="D24" i="29"/>
  <c r="D27" i="29"/>
  <c r="I40" i="29"/>
  <c r="D40" i="29"/>
  <c r="C21" i="29"/>
  <c r="C24" i="29"/>
  <c r="C27" i="29"/>
  <c r="C39" i="29"/>
  <c r="C40" i="29"/>
  <c r="C42" i="43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H3" i="29"/>
  <c r="G3" i="29"/>
  <c r="H4" i="29"/>
  <c r="G4" i="29"/>
  <c r="H5" i="29"/>
  <c r="G5" i="29"/>
  <c r="H6" i="29"/>
  <c r="G6" i="29"/>
  <c r="H7" i="29"/>
  <c r="G7" i="29"/>
  <c r="H8" i="29"/>
  <c r="G8" i="29"/>
  <c r="H9" i="29"/>
  <c r="G9" i="29"/>
  <c r="H11" i="29"/>
  <c r="G11" i="29"/>
  <c r="H13" i="29"/>
  <c r="G13" i="29"/>
  <c r="H14" i="29"/>
  <c r="G14" i="29"/>
  <c r="H16" i="29"/>
  <c r="G16" i="29"/>
  <c r="H17" i="29"/>
  <c r="G17" i="29"/>
  <c r="H18" i="29"/>
  <c r="G18" i="29"/>
  <c r="H20" i="29"/>
  <c r="G20" i="29"/>
  <c r="H21" i="29"/>
  <c r="G21" i="29"/>
  <c r="H22" i="29"/>
  <c r="G22" i="29"/>
  <c r="H23" i="29"/>
  <c r="G23" i="29"/>
  <c r="H24" i="29"/>
  <c r="G24" i="29"/>
  <c r="H25" i="29"/>
  <c r="G25" i="29"/>
  <c r="H26" i="29"/>
  <c r="G26" i="29"/>
  <c r="H27" i="29"/>
  <c r="G27" i="29"/>
  <c r="H28" i="29"/>
  <c r="G28" i="29"/>
  <c r="H29" i="29"/>
  <c r="G29" i="29"/>
  <c r="H30" i="29"/>
  <c r="G30" i="29"/>
  <c r="H32" i="29"/>
  <c r="G32" i="29"/>
  <c r="H33" i="29"/>
  <c r="G33" i="29"/>
  <c r="H34" i="29"/>
  <c r="G34" i="29"/>
  <c r="H35" i="29"/>
  <c r="G35" i="29"/>
  <c r="H36" i="29"/>
  <c r="G36" i="29"/>
  <c r="H37" i="29"/>
  <c r="G37" i="29"/>
  <c r="H38" i="29"/>
  <c r="G38" i="29"/>
  <c r="H39" i="29"/>
  <c r="G39" i="29"/>
  <c r="H10" i="29"/>
  <c r="G10" i="29"/>
  <c r="H12" i="29"/>
  <c r="G12" i="29"/>
  <c r="H15" i="29"/>
  <c r="G15" i="29"/>
  <c r="H19" i="29"/>
  <c r="G19" i="29"/>
  <c r="H31" i="29"/>
  <c r="G31" i="29"/>
  <c r="G40" i="29"/>
  <c r="H40" i="29"/>
  <c r="E4" i="29"/>
  <c r="E5" i="29"/>
  <c r="E6" i="29"/>
  <c r="E7" i="29"/>
  <c r="E8" i="29"/>
  <c r="E9" i="29"/>
  <c r="E11" i="29"/>
  <c r="E13" i="29"/>
  <c r="E14" i="29"/>
  <c r="E16" i="29"/>
  <c r="E17" i="29"/>
  <c r="E18" i="29"/>
  <c r="E20" i="29"/>
  <c r="E21" i="29"/>
  <c r="E22" i="29"/>
  <c r="E23" i="29"/>
  <c r="E24" i="29"/>
  <c r="E25" i="29"/>
  <c r="E26" i="29"/>
  <c r="E27" i="29"/>
  <c r="E28" i="29"/>
  <c r="E29" i="29"/>
  <c r="E30" i="29"/>
  <c r="E32" i="29"/>
  <c r="E33" i="29"/>
  <c r="E34" i="29"/>
  <c r="E35" i="29"/>
  <c r="E36" i="29"/>
  <c r="E37" i="29"/>
  <c r="E38" i="29"/>
  <c r="E39" i="29"/>
  <c r="E10" i="29"/>
  <c r="E12" i="29"/>
  <c r="E15" i="29"/>
  <c r="E19" i="29"/>
  <c r="E31" i="29"/>
  <c r="F3" i="29"/>
  <c r="E3" i="29"/>
  <c r="J40" i="29"/>
  <c r="K40" i="29"/>
  <c r="L40" i="29"/>
  <c r="M40" i="29"/>
  <c r="E40" i="29"/>
  <c r="F40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tc={51CE757C-0105-45B4-B371-EA339F4DD16E}</author>
  </authors>
  <commentList>
    <comment ref="C2" authorId="0" shapeId="0" xr:uid="{51CE757C-0105-45B4-B371-EA339F4DD16E}">
      <text>
        <t>[Threaded comment]
Your version of Excel allows you to read this threaded comment; however, any edits to it will get removed if the file is opened in a newer version of Excel. Learn more: https://go.microsoft.com/fwlink/?linkid=870924
Comment:
    Level funded from FY23 grant totals.</t>
      </text>
    </comment>
  </commentList>
</comments>
</file>

<file path=xl/sharedStrings.xml><?xml version="1.0" encoding="utf-8"?>
<sst xmlns="http://schemas.openxmlformats.org/spreadsheetml/2006/main" count="134" uniqueCount="94">
  <si>
    <t>Preliminary FY24 FC317 METCO Allocations</t>
  </si>
  <si>
    <t>LEA</t>
  </si>
  <si>
    <t>District</t>
  </si>
  <si>
    <t>FY24 Preliminary Grant Amount</t>
  </si>
  <si>
    <t>0010</t>
  </si>
  <si>
    <t>ARLINGTON</t>
  </si>
  <si>
    <t>0023</t>
  </si>
  <si>
    <t>BEDFORD</t>
  </si>
  <si>
    <t>0026</t>
  </si>
  <si>
    <t>BELMONT</t>
  </si>
  <si>
    <t>0040</t>
  </si>
  <si>
    <t>BRAINTREE</t>
  </si>
  <si>
    <t>0046</t>
  </si>
  <si>
    <t>BROOKLINE</t>
  </si>
  <si>
    <t>0065</t>
  </si>
  <si>
    <t>COHASSET</t>
  </si>
  <si>
    <t>0067</t>
  </si>
  <si>
    <t>CONCORD</t>
  </si>
  <si>
    <t>0640</t>
  </si>
  <si>
    <t>CONCORD CARLISLE</t>
  </si>
  <si>
    <t>0078</t>
  </si>
  <si>
    <t>DOVER</t>
  </si>
  <si>
    <t>0655</t>
  </si>
  <si>
    <t>DOVER SHERBORN</t>
  </si>
  <si>
    <t>0087</t>
  </si>
  <si>
    <t>EAST LONGMEADOW</t>
  </si>
  <si>
    <t>0099</t>
  </si>
  <si>
    <t>FOXBOROUGH</t>
  </si>
  <si>
    <t>0680</t>
  </si>
  <si>
    <t>HAMPDEN WILBRAHAM</t>
  </si>
  <si>
    <t>0131</t>
  </si>
  <si>
    <t>HINGHAM</t>
  </si>
  <si>
    <t>0155</t>
  </si>
  <si>
    <t>LEXINGTON</t>
  </si>
  <si>
    <t>0157</t>
  </si>
  <si>
    <t>LINCOLN</t>
  </si>
  <si>
    <t>0695</t>
  </si>
  <si>
    <t>LINCOLN SUDBURY</t>
  </si>
  <si>
    <t>0159</t>
  </si>
  <si>
    <t>LONGMEADOW</t>
  </si>
  <si>
    <t>0164</t>
  </si>
  <si>
    <t>LYNNFIELD</t>
  </si>
  <si>
    <t>0168</t>
  </si>
  <si>
    <t>MARBLEHEAD</t>
  </si>
  <si>
    <t>0178</t>
  </si>
  <si>
    <t>MELROSE</t>
  </si>
  <si>
    <t>0198</t>
  </si>
  <si>
    <t>NATICK</t>
  </si>
  <si>
    <t>0199</t>
  </si>
  <si>
    <t>NEEDHAM</t>
  </si>
  <si>
    <t>0207</t>
  </si>
  <si>
    <t>NEWTON</t>
  </si>
  <si>
    <t>0246</t>
  </si>
  <si>
    <t>READING</t>
  </si>
  <si>
    <t>0264</t>
  </si>
  <si>
    <t>SCITUATE</t>
  </si>
  <si>
    <t>0266</t>
  </si>
  <si>
    <t>SHARON</t>
  </si>
  <si>
    <t>0269</t>
  </si>
  <si>
    <t>SHERBORN</t>
  </si>
  <si>
    <t>0766</t>
  </si>
  <si>
    <t>SOUTHWICK TOLLAND GRANVILLE</t>
  </si>
  <si>
    <t>0288</t>
  </si>
  <si>
    <t>SUDBURY</t>
  </si>
  <si>
    <t>0291</t>
  </si>
  <si>
    <t>SWAMPSCOTT</t>
  </si>
  <si>
    <t>0305</t>
  </si>
  <si>
    <t>WAKEFIELD</t>
  </si>
  <si>
    <t>0307</t>
  </si>
  <si>
    <t>WALPOLE</t>
  </si>
  <si>
    <t>0315</t>
  </si>
  <si>
    <t>WAYLAND</t>
  </si>
  <si>
    <t>0317</t>
  </si>
  <si>
    <t>WELLESLEY</t>
  </si>
  <si>
    <t>0330</t>
  </si>
  <si>
    <t>WESTON</t>
  </si>
  <si>
    <t>0335</t>
  </si>
  <si>
    <t>WESTWOOD</t>
  </si>
  <si>
    <t>STATE TOTAL</t>
  </si>
  <si>
    <t>SPRINGFIELD</t>
  </si>
  <si>
    <t>METCO Districts Total</t>
  </si>
  <si>
    <t>METCO Enrollment Trends</t>
  </si>
  <si>
    <t>FY22 MAX (FY21 &amp; 3-year)</t>
  </si>
  <si>
    <t>FY22 3-year Average Enro</t>
  </si>
  <si>
    <t>FY21 MAX (FY20 &amp; 3-year)</t>
  </si>
  <si>
    <t>FY21 3-year Average Enro</t>
  </si>
  <si>
    <t>FY20 MAX (FY19 &amp; 3-year)</t>
  </si>
  <si>
    <t>FY20 3-year Average Enro</t>
  </si>
  <si>
    <t>10/1/20 Enro
(FY21)</t>
  </si>
  <si>
    <t>10/1/19  Enro
(FY20)</t>
  </si>
  <si>
    <t>10/1/18  Enro
(FY19)</t>
  </si>
  <si>
    <t>10/1/17  Enro
(FY18)</t>
  </si>
  <si>
    <t>10/1/16  Enro (FY17)</t>
  </si>
  <si>
    <t>10/1/15  Enro (FY16)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</si>
</sst>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1"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9"/>
      <name val="Geneva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</font>
    <font>
      <u/>
      <sz val="12"/>
      <color theme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2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2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6">
    <xf numFmtId="0" fontId="0" fillId="0" borderId="0"/>
    <xf numFmtId="0" fontId="6" fillId="0" borderId="0">
      <protection locked="0"/>
    </xf>
    <xf numFmtId="0" fontId="5" fillId="0" borderId="0"/>
    <xf numFmtId="0" fontId="4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</cellStyleXfs>
  <cellXfs count="4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2" applyFont="1" applyAlignment="1">
      <alignment horizontal="left" vertical="center"/>
    </xf>
    <xf numFmtId="0" fontId="7" fillId="0" borderId="0" xfId="2" applyFont="1" applyAlignment="1">
      <alignment wrapText="1"/>
    </xf>
    <xf numFmtId="0" fontId="7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8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4" fillId="4" borderId="1" xfId="3" applyFill="1" applyBorder="1" applyAlignment="1">
      <alignment horizontal="center"/>
    </xf>
    <xf numFmtId="38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7" fillId="2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3" borderId="5" xfId="2" applyFont="1" applyFill="1" applyBorder="1" applyAlignment="1">
      <alignment vertical="center" wrapText="1"/>
    </xf>
    <xf numFmtId="0" fontId="16" fillId="3" borderId="6" xfId="2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7" fillId="0" borderId="5" xfId="0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5" borderId="3" xfId="0" applyFont="1" applyFill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0" fillId="3" borderId="4" xfId="2" applyFont="1" applyFill="1" applyBorder="1" applyAlignment="1">
      <alignment horizontal="left" vertical="center"/>
    </xf>
  </cellXfs>
  <cellStyles count="66">
    <cellStyle name="Default" xfId="1" xr:uid="{00000000-0005-0000-0000-000002000000}"/>
    <cellStyle name="Followed Hyperlink" xfId="62" builtinId="9" hidden="1"/>
    <cellStyle name="Followed Hyperlink" xfId="12" builtinId="9" hidden="1"/>
    <cellStyle name="Followed Hyperlink" xfId="52" builtinId="9" hidden="1"/>
    <cellStyle name="Followed Hyperlink" xfId="21" builtinId="9" hidden="1"/>
    <cellStyle name="Followed Hyperlink" xfId="58" builtinId="9" hidden="1"/>
    <cellStyle name="Followed Hyperlink" xfId="56" builtinId="9" hidden="1"/>
    <cellStyle name="Followed Hyperlink" xfId="28" builtinId="9" hidden="1"/>
    <cellStyle name="Followed Hyperlink" xfId="50" builtinId="9" hidden="1"/>
    <cellStyle name="Followed Hyperlink" xfId="8" builtinId="9" hidden="1"/>
    <cellStyle name="Followed Hyperlink" xfId="44" builtinId="9" hidden="1"/>
    <cellStyle name="Followed Hyperlink" xfId="54" builtinId="9" hidden="1"/>
    <cellStyle name="Followed Hyperlink" xfId="11" builtinId="9" hidden="1"/>
    <cellStyle name="Followed Hyperlink" xfId="40" builtinId="9" hidden="1"/>
    <cellStyle name="Followed Hyperlink" xfId="43" builtinId="9" hidden="1"/>
    <cellStyle name="Followed Hyperlink" xfId="41" builtinId="9" hidden="1"/>
    <cellStyle name="Followed Hyperlink" xfId="20" builtinId="9" hidden="1"/>
    <cellStyle name="Followed Hyperlink" xfId="46" builtinId="9" hidden="1"/>
    <cellStyle name="Followed Hyperlink" xfId="5" builtinId="9" hidden="1"/>
    <cellStyle name="Followed Hyperlink" xfId="19" builtinId="9" hidden="1"/>
    <cellStyle name="Followed Hyperlink" xfId="24" builtinId="9" hidden="1"/>
    <cellStyle name="Followed Hyperlink" xfId="17" builtinId="9" hidden="1"/>
    <cellStyle name="Followed Hyperlink" xfId="23" builtinId="9" hidden="1"/>
    <cellStyle name="Followed Hyperlink" xfId="27" builtinId="9" hidden="1"/>
    <cellStyle name="Followed Hyperlink" xfId="22" builtinId="9" hidden="1"/>
    <cellStyle name="Followed Hyperlink" xfId="29" builtinId="9" hidden="1"/>
    <cellStyle name="Followed Hyperlink" xfId="42" builtinId="9" hidden="1"/>
    <cellStyle name="Followed Hyperlink" xfId="31" builtinId="9" hidden="1"/>
    <cellStyle name="Followed Hyperlink" xfId="32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6" builtinId="9" hidden="1"/>
    <cellStyle name="Followed Hyperlink" xfId="26" builtinId="9" hidden="1"/>
    <cellStyle name="Followed Hyperlink" xfId="64" builtinId="9" hidden="1"/>
    <cellStyle name="Followed Hyperlink" xfId="18" builtinId="9" hidden="1"/>
    <cellStyle name="Followed Hyperlink" xfId="14" builtinId="9" hidden="1"/>
    <cellStyle name="Followed Hyperlink" xfId="30" builtinId="9" hidden="1"/>
    <cellStyle name="Followed Hyperlink" xfId="16" builtinId="9" hidden="1"/>
    <cellStyle name="Followed Hyperlink" xfId="60" builtinId="9" hidden="1"/>
    <cellStyle name="Followed Hyperlink" xfId="7" builtinId="9" hidden="1"/>
    <cellStyle name="Followed Hyperlink" xfId="15" builtinId="9" hidden="1"/>
    <cellStyle name="Followed Hyperlink" xfId="10" builtinId="9" hidden="1"/>
    <cellStyle name="Followed Hyperlink" xfId="9" builtinId="9" hidden="1"/>
    <cellStyle name="Followed Hyperlink" xfId="25" builtinId="9" hidden="1"/>
    <cellStyle name="Followed Hyperlink" xfId="48" builtinId="9" hidden="1"/>
    <cellStyle name="Followed Hyperlink" xfId="13" builtinId="9" hidden="1"/>
    <cellStyle name="Hyperlink" xfId="63" builtinId="8" hidden="1"/>
    <cellStyle name="Hyperlink" xfId="61" builtinId="8" hidden="1"/>
    <cellStyle name="Hyperlink" xfId="55" builtinId="8" hidden="1"/>
    <cellStyle name="Hyperlink" xfId="57" builtinId="8" hidden="1"/>
    <cellStyle name="Hyperlink" xfId="59" builtinId="8" hidden="1"/>
    <cellStyle name="Hyperlink" xfId="45" builtinId="8" hidden="1"/>
    <cellStyle name="Hyperlink" xfId="53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2" xfId="3" xr:uid="{00000000-0005-0000-0000-00003F000000}"/>
    <cellStyle name="Normal 2 2" xfId="65" xr:uid="{5ED5008A-6CED-4E95-877A-05395969B91C}"/>
    <cellStyle name="Normal 3" xfId="4" xr:uid="{00000000-0005-0000-0000-000040000000}"/>
    <cellStyle name="Normal 3 2" xfId="33" xr:uid="{00000000-0005-0000-0000-000041000000}"/>
    <cellStyle name="Normal_07 - MET enro" xfId="2" xr:uid="{00000000-0005-0000-0000-00004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9900"/>
      <rgbColor rgb="00993366"/>
      <rgbColor rgb="00FFFFCC"/>
      <rgbColor rgb="00CCFFFF"/>
      <rgbColor rgb="00660066"/>
      <rgbColor rgb="00FF8080"/>
      <rgbColor rgb="000066CC"/>
      <rgbColor rgb="00CCCCFF"/>
      <rgbColor rgb="00DFDF81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FFF2CD"/>
      <color rgb="FFC4C4BA"/>
      <color rgb="FFE8E8E8"/>
      <color rgb="FFE1EFEA"/>
      <color rgb="FFEEF6F3"/>
      <color rgb="FFE5FFF7"/>
      <color rgb="FFE4F9C7"/>
      <color rgb="FFCCC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microsoft.com/office/2017/10/relationships/person" Target="persons/perso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.lam/Downloads/Copy%20of%20SIMS18A_METCO%20student%20enrollment%20count_v2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.lam/Downloads/allocations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huang/Documents/Z/FY19%20Proposed%20Final%20METCO%20grant%20allocations%20with%20erno%20history%200729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c.MSD/Desktop/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huang/AppData/Local/Packages/Microsoft.MicrosoftEdge_8wekyb3d8bbwe/TempState/Downloads/allocation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ool x Gr. 11 &amp; 12_18A"/>
      <sheetName val="Sheet2"/>
      <sheetName val="School x Grade_18A"/>
      <sheetName val="District x Grade_18A"/>
      <sheetName val="Sheet3"/>
      <sheetName val="District x Gender_18A"/>
      <sheetName val="District x Race.Ethnicity_18A"/>
      <sheetName val="District x EcoDis_18A"/>
      <sheetName val="District x SWD_18A"/>
      <sheetName val="District x EL_18A"/>
      <sheetName val="District 18A Totals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Y21 Final Allocations "/>
      <sheetName val="FY21 Budget Assumptions"/>
      <sheetName val="FY21 Final Calculations"/>
      <sheetName val="Enrollment Trend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budget"/>
      <sheetName val="FY19 Budget Assumptions"/>
      <sheetName val="FY18 Metco SIMS"/>
      <sheetName val="provider sum"/>
      <sheetName val="FINA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budget"/>
      <sheetName val="FY19 grant final"/>
      <sheetName val="FY19 Budget Assumptions"/>
      <sheetName val="FY19 grant prelim"/>
      <sheetName val="FY18 Metco SIMS"/>
      <sheetName val="provider sum"/>
      <sheetName val="FINA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am, Sylvia (DESE)" id="{06613798-9061-4EFE-8395-57B6B7C71084}" userId="S::sylvia.lam@mass.gov::83f1de5a-c1f2-4c73-aac0-c3cbffe80fda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2-05-13T17:21:23.43" personId="{06613798-9061-4EFE-8395-57B6B7C71084}" id="{51CE757C-0105-45B4-B371-EA339F4DD16E}">
    <text>Level funded from FY23 grant totals.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B803D-0307-4022-AE5F-9DC097586D4D}">
  <sheetPr>
    <tabColor rgb="FF00B0F0"/>
    <pageSetUpPr autoPageBreaks="0" fitToPage="1"/>
  </sheetPr>
  <dimension ref="A1:C43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defaultColWidth="9" defaultRowHeight="14.5"/>
  <cols>
    <col min="1" max="1" width="8.25" style="1" customWidth="1"/>
    <col min="2" max="2" width="33.25" style="1" bestFit="1" customWidth="1"/>
    <col min="3" max="3" width="14.83203125" style="2" bestFit="1" customWidth="1"/>
    <col min="4" max="16384" width="9" style="1"/>
  </cols>
  <sheetData>
    <row r="1" spans="1:3" s="4" customFormat="1" ht="33.75" customHeight="1">
      <c r="A1" s="41" t="s">
        <v>0</v>
      </c>
      <c r="B1" s="29"/>
      <c r="C1" s="30"/>
    </row>
    <row r="2" spans="1:3" s="5" customFormat="1" ht="29">
      <c r="A2" s="31" t="s">
        <v>1</v>
      </c>
      <c r="B2" s="24" t="s">
        <v>2</v>
      </c>
      <c r="C2" s="36" t="s">
        <v>3</v>
      </c>
    </row>
    <row r="3" spans="1:3">
      <c r="A3" s="27" t="s">
        <v>4</v>
      </c>
      <c r="B3" s="25" t="s">
        <v>5</v>
      </c>
      <c r="C3" s="37">
        <v>591228</v>
      </c>
    </row>
    <row r="4" spans="1:3">
      <c r="A4" s="27" t="s">
        <v>6</v>
      </c>
      <c r="B4" s="25" t="s">
        <v>7</v>
      </c>
      <c r="C4" s="37">
        <v>730803</v>
      </c>
    </row>
    <row r="5" spans="1:3">
      <c r="A5" s="27" t="s">
        <v>8</v>
      </c>
      <c r="B5" s="25" t="s">
        <v>9</v>
      </c>
      <c r="C5" s="37">
        <v>763308</v>
      </c>
    </row>
    <row r="6" spans="1:3">
      <c r="A6" s="27" t="s">
        <v>10</v>
      </c>
      <c r="B6" s="25" t="s">
        <v>11</v>
      </c>
      <c r="C6" s="37">
        <v>234269</v>
      </c>
    </row>
    <row r="7" spans="1:3">
      <c r="A7" s="27" t="s">
        <v>12</v>
      </c>
      <c r="B7" s="25" t="s">
        <v>13</v>
      </c>
      <c r="C7" s="37">
        <v>2354849</v>
      </c>
    </row>
    <row r="8" spans="1:3">
      <c r="A8" s="27" t="s">
        <v>14</v>
      </c>
      <c r="B8" s="25" t="s">
        <v>15</v>
      </c>
      <c r="C8" s="37">
        <v>366540</v>
      </c>
    </row>
    <row r="9" spans="1:3">
      <c r="A9" s="27" t="s">
        <v>16</v>
      </c>
      <c r="B9" s="25" t="s">
        <v>17</v>
      </c>
      <c r="C9" s="37">
        <v>691347</v>
      </c>
    </row>
    <row r="10" spans="1:3">
      <c r="A10" s="27" t="s">
        <v>18</v>
      </c>
      <c r="B10" s="25" t="s">
        <v>19</v>
      </c>
      <c r="C10" s="37">
        <v>469106</v>
      </c>
    </row>
    <row r="11" spans="1:3">
      <c r="A11" s="27" t="s">
        <v>20</v>
      </c>
      <c r="B11" s="25" t="s">
        <v>21</v>
      </c>
      <c r="C11" s="37">
        <v>75567</v>
      </c>
    </row>
    <row r="12" spans="1:3">
      <c r="A12" s="27" t="s">
        <v>22</v>
      </c>
      <c r="B12" s="25" t="s">
        <v>23</v>
      </c>
      <c r="C12" s="37">
        <v>199608</v>
      </c>
    </row>
    <row r="13" spans="1:3">
      <c r="A13" s="27" t="s">
        <v>24</v>
      </c>
      <c r="B13" s="25" t="s">
        <v>25</v>
      </c>
      <c r="C13" s="37">
        <v>344655</v>
      </c>
    </row>
    <row r="14" spans="1:3">
      <c r="A14" s="27" t="s">
        <v>26</v>
      </c>
      <c r="B14" s="25" t="s">
        <v>27</v>
      </c>
      <c r="C14" s="37">
        <v>264250</v>
      </c>
    </row>
    <row r="15" spans="1:3">
      <c r="A15" s="27" t="s">
        <v>28</v>
      </c>
      <c r="B15" s="25" t="s">
        <v>29</v>
      </c>
      <c r="C15" s="37">
        <v>130787</v>
      </c>
    </row>
    <row r="16" spans="1:3">
      <c r="A16" s="27" t="s">
        <v>30</v>
      </c>
      <c r="B16" s="25" t="s">
        <v>31</v>
      </c>
      <c r="C16" s="37">
        <v>405251</v>
      </c>
    </row>
    <row r="17" spans="1:3">
      <c r="A17" s="27" t="s">
        <v>32</v>
      </c>
      <c r="B17" s="25" t="s">
        <v>33</v>
      </c>
      <c r="C17" s="37">
        <v>1748947</v>
      </c>
    </row>
    <row r="18" spans="1:3">
      <c r="A18" s="27" t="s">
        <v>34</v>
      </c>
      <c r="B18" s="25" t="s">
        <v>35</v>
      </c>
      <c r="C18" s="37">
        <v>682252</v>
      </c>
    </row>
    <row r="19" spans="1:3">
      <c r="A19" s="27" t="s">
        <v>36</v>
      </c>
      <c r="B19" s="25" t="s">
        <v>37</v>
      </c>
      <c r="C19" s="37">
        <v>728119</v>
      </c>
    </row>
    <row r="20" spans="1:3">
      <c r="A20" s="27" t="s">
        <v>38</v>
      </c>
      <c r="B20" s="25" t="s">
        <v>39</v>
      </c>
      <c r="C20" s="37">
        <v>275617</v>
      </c>
    </row>
    <row r="21" spans="1:3">
      <c r="A21" s="27" t="s">
        <v>40</v>
      </c>
      <c r="B21" s="25" t="s">
        <v>41</v>
      </c>
      <c r="C21" s="37">
        <v>350077</v>
      </c>
    </row>
    <row r="22" spans="1:3" ht="15" customHeight="1">
      <c r="A22" s="27" t="s">
        <v>42</v>
      </c>
      <c r="B22" s="25" t="s">
        <v>43</v>
      </c>
      <c r="C22" s="37">
        <v>510800</v>
      </c>
    </row>
    <row r="23" spans="1:3">
      <c r="A23" s="27" t="s">
        <v>44</v>
      </c>
      <c r="B23" s="25" t="s">
        <v>45</v>
      </c>
      <c r="C23" s="37">
        <v>943729</v>
      </c>
    </row>
    <row r="24" spans="1:3">
      <c r="A24" s="27" t="s">
        <v>46</v>
      </c>
      <c r="B24" s="25" t="s">
        <v>47</v>
      </c>
      <c r="C24" s="37">
        <v>411772</v>
      </c>
    </row>
    <row r="25" spans="1:3">
      <c r="A25" s="27" t="s">
        <v>48</v>
      </c>
      <c r="B25" s="25" t="s">
        <v>49</v>
      </c>
      <c r="C25" s="37">
        <v>1461326</v>
      </c>
    </row>
    <row r="26" spans="1:3">
      <c r="A26" s="27" t="s">
        <v>50</v>
      </c>
      <c r="B26" s="25" t="s">
        <v>51</v>
      </c>
      <c r="C26" s="37">
        <v>3331613</v>
      </c>
    </row>
    <row r="27" spans="1:3">
      <c r="A27" s="27" t="s">
        <v>52</v>
      </c>
      <c r="B27" s="25" t="s">
        <v>53</v>
      </c>
      <c r="C27" s="37">
        <v>815699</v>
      </c>
    </row>
    <row r="28" spans="1:3">
      <c r="A28" s="27" t="s">
        <v>54</v>
      </c>
      <c r="B28" s="25" t="s">
        <v>55</v>
      </c>
      <c r="C28" s="37">
        <v>515790</v>
      </c>
    </row>
    <row r="29" spans="1:3">
      <c r="A29" s="27" t="s">
        <v>56</v>
      </c>
      <c r="B29" s="25" t="s">
        <v>57</v>
      </c>
      <c r="C29" s="37">
        <v>515478</v>
      </c>
    </row>
    <row r="30" spans="1:3">
      <c r="A30" s="27" t="s">
        <v>58</v>
      </c>
      <c r="B30" s="25" t="s">
        <v>59</v>
      </c>
      <c r="C30" s="37">
        <v>64707</v>
      </c>
    </row>
    <row r="31" spans="1:3">
      <c r="A31" s="27" t="s">
        <v>60</v>
      </c>
      <c r="B31" s="25" t="s">
        <v>61</v>
      </c>
      <c r="C31" s="37">
        <v>149554</v>
      </c>
    </row>
    <row r="32" spans="1:3">
      <c r="A32" s="27" t="s">
        <v>62</v>
      </c>
      <c r="B32" s="25" t="s">
        <v>63</v>
      </c>
      <c r="C32" s="37">
        <v>523845</v>
      </c>
    </row>
    <row r="33" spans="1:3">
      <c r="A33" s="27" t="s">
        <v>64</v>
      </c>
      <c r="B33" s="25" t="s">
        <v>65</v>
      </c>
      <c r="C33" s="37">
        <v>419512</v>
      </c>
    </row>
    <row r="34" spans="1:3">
      <c r="A34" s="27" t="s">
        <v>66</v>
      </c>
      <c r="B34" s="25" t="s">
        <v>67</v>
      </c>
      <c r="C34" s="37">
        <v>510571</v>
      </c>
    </row>
    <row r="35" spans="1:3">
      <c r="A35" s="27" t="s">
        <v>68</v>
      </c>
      <c r="B35" s="25" t="s">
        <v>69</v>
      </c>
      <c r="C35" s="37">
        <v>300926</v>
      </c>
    </row>
    <row r="36" spans="1:3">
      <c r="A36" s="27" t="s">
        <v>70</v>
      </c>
      <c r="B36" s="25" t="s">
        <v>71</v>
      </c>
      <c r="C36" s="37">
        <v>1074167</v>
      </c>
    </row>
    <row r="37" spans="1:3">
      <c r="A37" s="27" t="s">
        <v>72</v>
      </c>
      <c r="B37" s="25" t="s">
        <v>73</v>
      </c>
      <c r="C37" s="37">
        <v>1240495</v>
      </c>
    </row>
    <row r="38" spans="1:3">
      <c r="A38" s="27" t="s">
        <v>74</v>
      </c>
      <c r="B38" s="25" t="s">
        <v>75</v>
      </c>
      <c r="C38" s="37">
        <v>1309765</v>
      </c>
    </row>
    <row r="39" spans="1:3">
      <c r="A39" s="27" t="s">
        <v>76</v>
      </c>
      <c r="B39" s="25" t="s">
        <v>77</v>
      </c>
      <c r="C39" s="37">
        <v>632996</v>
      </c>
    </row>
    <row r="40" spans="1:3">
      <c r="A40" s="34">
        <v>999</v>
      </c>
      <c r="B40" s="35" t="s">
        <v>78</v>
      </c>
      <c r="C40" s="38">
        <f t="shared" ref="C40" si="0">SUM(C3:C39)</f>
        <v>26139325</v>
      </c>
    </row>
    <row r="41" spans="1:3">
      <c r="A41" s="28">
        <v>281</v>
      </c>
      <c r="B41" s="26" t="s">
        <v>79</v>
      </c>
      <c r="C41" s="39">
        <v>60970</v>
      </c>
    </row>
    <row r="42" spans="1:3">
      <c r="A42" s="32"/>
      <c r="B42" s="33" t="s">
        <v>80</v>
      </c>
      <c r="C42" s="40">
        <f>SUM(C40:C41)</f>
        <v>26200295</v>
      </c>
    </row>
    <row r="43" spans="1:3">
      <c r="A43" s="22"/>
      <c r="B43" s="22"/>
      <c r="C43" s="23"/>
    </row>
  </sheetData>
  <autoFilter ref="A2:C40" xr:uid="{00000000-0009-0000-0000-000000000000}">
    <sortState xmlns:xlrd2="http://schemas.microsoft.com/office/spreadsheetml/2017/richdata2" ref="A10:F48">
      <sortCondition ref="B9:B48"/>
    </sortState>
  </autoFilter>
  <pageMargins left="0.45" right="0.17" top="0.61" bottom="1" header="0.35" footer="0.5"/>
  <pageSetup scale="7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A1:N40"/>
  <sheetViews>
    <sheetView showGridLines="0" workbookViewId="0">
      <pane ySplit="2" topLeftCell="A17" activePane="bottomLeft" state="frozen"/>
      <selection activeCell="A3" sqref="A3"/>
      <selection pane="bottomLeft" activeCell="H18" sqref="H18"/>
    </sheetView>
  </sheetViews>
  <sheetFormatPr defaultColWidth="9" defaultRowHeight="14.5"/>
  <cols>
    <col min="1" max="1" width="6" style="1" customWidth="1"/>
    <col min="2" max="2" width="20.5" style="1" customWidth="1"/>
    <col min="3" max="3" width="9.5" style="2" bestFit="1" customWidth="1"/>
    <col min="4" max="4" width="10.83203125" style="2" bestFit="1" customWidth="1"/>
    <col min="5" max="5" width="9.5" style="2" bestFit="1" customWidth="1"/>
    <col min="6" max="6" width="10.83203125" style="2" bestFit="1" customWidth="1"/>
    <col min="7" max="8" width="10.83203125" style="2" customWidth="1"/>
    <col min="9" max="9" width="11" style="2" customWidth="1"/>
    <col min="10" max="10" width="12.83203125" style="2" customWidth="1"/>
    <col min="11" max="14" width="12.08203125" style="2" customWidth="1"/>
    <col min="15" max="16384" width="9" style="1"/>
  </cols>
  <sheetData>
    <row r="1" spans="1:14" s="4" customFormat="1" ht="33.75" customHeight="1">
      <c r="A1" s="3" t="s">
        <v>81</v>
      </c>
      <c r="C1" s="9"/>
      <c r="D1" s="9"/>
      <c r="E1" s="9"/>
      <c r="F1" s="9"/>
      <c r="G1" s="9"/>
      <c r="H1" s="9"/>
      <c r="I1" s="9"/>
      <c r="J1" s="9"/>
      <c r="K1" s="9"/>
      <c r="L1" s="10"/>
      <c r="M1" s="11"/>
      <c r="N1" s="9"/>
    </row>
    <row r="2" spans="1:14" s="5" customFormat="1" ht="59.25" customHeight="1">
      <c r="A2" s="6" t="s">
        <v>1</v>
      </c>
      <c r="B2" s="7" t="s">
        <v>2</v>
      </c>
      <c r="C2" s="6" t="s">
        <v>82</v>
      </c>
      <c r="D2" s="6" t="s">
        <v>83</v>
      </c>
      <c r="E2" s="8" t="s">
        <v>84</v>
      </c>
      <c r="F2" s="8" t="s">
        <v>85</v>
      </c>
      <c r="G2" s="8" t="s">
        <v>86</v>
      </c>
      <c r="H2" s="8" t="s">
        <v>87</v>
      </c>
      <c r="I2" s="6" t="s">
        <v>88</v>
      </c>
      <c r="J2" s="6" t="s">
        <v>89</v>
      </c>
      <c r="K2" s="6" t="s">
        <v>90</v>
      </c>
      <c r="L2" s="8" t="s">
        <v>91</v>
      </c>
      <c r="M2" s="8" t="s">
        <v>92</v>
      </c>
      <c r="N2" s="8" t="s">
        <v>93</v>
      </c>
    </row>
    <row r="3" spans="1:14">
      <c r="A3" s="12">
        <v>10</v>
      </c>
      <c r="B3" s="13" t="s">
        <v>5</v>
      </c>
      <c r="C3" s="18">
        <f t="shared" ref="C3:C39" si="0">MAX(D3,I3)</f>
        <v>75.666666666666671</v>
      </c>
      <c r="D3" s="16">
        <f t="shared" ref="D3:D39" si="1">AVERAGE(I3, J3,K3)</f>
        <v>75.666666666666671</v>
      </c>
      <c r="E3" s="14">
        <f t="shared" ref="E3:E39" si="2">MAX(F3,J3)</f>
        <v>76.333333333333329</v>
      </c>
      <c r="F3" s="15">
        <f t="shared" ref="F3:F39" si="3">AVERAGE(J3,K3, L3)</f>
        <v>76.333333333333329</v>
      </c>
      <c r="G3" s="14">
        <f t="shared" ref="G3:G39" si="4">MAX(H3,K3)</f>
        <v>78</v>
      </c>
      <c r="H3" s="15">
        <f t="shared" ref="H3:H39" si="5">AVERAGE(K3,L3,M3)</f>
        <v>76.333333333333329</v>
      </c>
      <c r="I3" s="19">
        <v>74</v>
      </c>
      <c r="J3" s="19">
        <v>75</v>
      </c>
      <c r="K3" s="17">
        <v>78</v>
      </c>
      <c r="L3" s="20">
        <v>76</v>
      </c>
      <c r="M3" s="20">
        <v>75</v>
      </c>
      <c r="N3" s="14">
        <v>74</v>
      </c>
    </row>
    <row r="4" spans="1:14">
      <c r="A4" s="12">
        <v>23</v>
      </c>
      <c r="B4" s="13" t="s">
        <v>7</v>
      </c>
      <c r="C4" s="18">
        <f t="shared" si="0"/>
        <v>94.666666666666671</v>
      </c>
      <c r="D4" s="16">
        <f t="shared" si="1"/>
        <v>94.666666666666671</v>
      </c>
      <c r="E4" s="14">
        <f t="shared" si="2"/>
        <v>97.333333333333329</v>
      </c>
      <c r="F4" s="15">
        <f t="shared" si="3"/>
        <v>97.333333333333329</v>
      </c>
      <c r="G4" s="14">
        <f t="shared" si="4"/>
        <v>100</v>
      </c>
      <c r="H4" s="15">
        <f t="shared" si="5"/>
        <v>98.666666666666671</v>
      </c>
      <c r="I4" s="19">
        <v>90</v>
      </c>
      <c r="J4" s="19">
        <v>94</v>
      </c>
      <c r="K4" s="17">
        <v>100</v>
      </c>
      <c r="L4" s="20">
        <v>98</v>
      </c>
      <c r="M4" s="20">
        <v>98</v>
      </c>
      <c r="N4" s="14">
        <v>95</v>
      </c>
    </row>
    <row r="5" spans="1:14">
      <c r="A5" s="12">
        <v>26</v>
      </c>
      <c r="B5" s="13" t="s">
        <v>9</v>
      </c>
      <c r="C5" s="18">
        <f t="shared" si="0"/>
        <v>98.333333333333329</v>
      </c>
      <c r="D5" s="16">
        <f t="shared" si="1"/>
        <v>98.333333333333329</v>
      </c>
      <c r="E5" s="14">
        <f t="shared" si="2"/>
        <v>102</v>
      </c>
      <c r="F5" s="15">
        <f t="shared" si="3"/>
        <v>102</v>
      </c>
      <c r="G5" s="14">
        <f t="shared" si="4"/>
        <v>103</v>
      </c>
      <c r="H5" s="15">
        <f t="shared" si="5"/>
        <v>103</v>
      </c>
      <c r="I5" s="19">
        <v>91</v>
      </c>
      <c r="J5" s="19">
        <v>101</v>
      </c>
      <c r="K5" s="17">
        <v>103</v>
      </c>
      <c r="L5" s="20">
        <v>102</v>
      </c>
      <c r="M5" s="20">
        <v>104</v>
      </c>
      <c r="N5" s="14">
        <v>103</v>
      </c>
    </row>
    <row r="6" spans="1:14">
      <c r="A6" s="12">
        <v>40</v>
      </c>
      <c r="B6" s="13" t="s">
        <v>11</v>
      </c>
      <c r="C6" s="18">
        <f t="shared" si="0"/>
        <v>25.333333333333332</v>
      </c>
      <c r="D6" s="16">
        <f t="shared" si="1"/>
        <v>25.333333333333332</v>
      </c>
      <c r="E6" s="14">
        <f t="shared" si="2"/>
        <v>26</v>
      </c>
      <c r="F6" s="15">
        <f t="shared" si="3"/>
        <v>25.333333333333332</v>
      </c>
      <c r="G6" s="14">
        <f t="shared" si="4"/>
        <v>26</v>
      </c>
      <c r="H6" s="15">
        <f t="shared" si="5"/>
        <v>22.666666666666668</v>
      </c>
      <c r="I6" s="19">
        <v>24</v>
      </c>
      <c r="J6" s="19">
        <v>26</v>
      </c>
      <c r="K6" s="17">
        <v>26</v>
      </c>
      <c r="L6" s="20">
        <v>24</v>
      </c>
      <c r="M6" s="20">
        <v>18</v>
      </c>
      <c r="N6" s="14">
        <v>20</v>
      </c>
    </row>
    <row r="7" spans="1:14">
      <c r="A7" s="12">
        <v>46</v>
      </c>
      <c r="B7" s="13" t="s">
        <v>13</v>
      </c>
      <c r="C7" s="18">
        <f t="shared" si="0"/>
        <v>299</v>
      </c>
      <c r="D7" s="16">
        <f t="shared" si="1"/>
        <v>299</v>
      </c>
      <c r="E7" s="14">
        <f t="shared" si="2"/>
        <v>301</v>
      </c>
      <c r="F7" s="15">
        <f t="shared" si="3"/>
        <v>299</v>
      </c>
      <c r="G7" s="14">
        <f t="shared" si="4"/>
        <v>304</v>
      </c>
      <c r="H7" s="15">
        <f t="shared" si="5"/>
        <v>296</v>
      </c>
      <c r="I7" s="19">
        <v>292</v>
      </c>
      <c r="J7" s="19">
        <v>301</v>
      </c>
      <c r="K7" s="17">
        <v>304</v>
      </c>
      <c r="L7" s="20">
        <v>292</v>
      </c>
      <c r="M7" s="20">
        <v>292</v>
      </c>
      <c r="N7" s="14">
        <v>293</v>
      </c>
    </row>
    <row r="8" spans="1:14">
      <c r="A8" s="12">
        <v>65</v>
      </c>
      <c r="B8" s="13" t="s">
        <v>15</v>
      </c>
      <c r="C8" s="18">
        <f t="shared" si="0"/>
        <v>46.333333333333336</v>
      </c>
      <c r="D8" s="16">
        <f t="shared" si="1"/>
        <v>46.333333333333336</v>
      </c>
      <c r="E8" s="14">
        <f t="shared" si="2"/>
        <v>47</v>
      </c>
      <c r="F8" s="15">
        <f t="shared" si="3"/>
        <v>46.666666666666664</v>
      </c>
      <c r="G8" s="14">
        <f t="shared" si="4"/>
        <v>46</v>
      </c>
      <c r="H8" s="15">
        <f t="shared" si="5"/>
        <v>45.666666666666664</v>
      </c>
      <c r="I8" s="19">
        <v>46</v>
      </c>
      <c r="J8" s="19">
        <v>47</v>
      </c>
      <c r="K8" s="17">
        <v>46</v>
      </c>
      <c r="L8" s="20">
        <v>47</v>
      </c>
      <c r="M8" s="20">
        <v>44</v>
      </c>
      <c r="N8" s="14">
        <v>44</v>
      </c>
    </row>
    <row r="9" spans="1:14">
      <c r="A9" s="12">
        <v>67</v>
      </c>
      <c r="B9" s="13" t="s">
        <v>17</v>
      </c>
      <c r="C9" s="18">
        <f t="shared" si="0"/>
        <v>88</v>
      </c>
      <c r="D9" s="16">
        <f t="shared" si="1"/>
        <v>85.666666666666671</v>
      </c>
      <c r="E9" s="14">
        <f t="shared" si="2"/>
        <v>87</v>
      </c>
      <c r="F9" s="15">
        <f t="shared" si="3"/>
        <v>82.333333333333329</v>
      </c>
      <c r="G9" s="14">
        <f t="shared" si="4"/>
        <v>82</v>
      </c>
      <c r="H9" s="15">
        <f t="shared" si="5"/>
        <v>82</v>
      </c>
      <c r="I9" s="19">
        <v>88</v>
      </c>
      <c r="J9" s="19">
        <v>87</v>
      </c>
      <c r="K9" s="17">
        <v>82</v>
      </c>
      <c r="L9" s="20">
        <v>78</v>
      </c>
      <c r="M9" s="20">
        <v>86</v>
      </c>
      <c r="N9" s="14">
        <v>90</v>
      </c>
    </row>
    <row r="10" spans="1:14">
      <c r="A10" s="12">
        <v>640</v>
      </c>
      <c r="B10" s="13" t="s">
        <v>19</v>
      </c>
      <c r="C10" s="18">
        <f t="shared" si="0"/>
        <v>61</v>
      </c>
      <c r="D10" s="16">
        <f t="shared" si="1"/>
        <v>56.666666666666664</v>
      </c>
      <c r="E10" s="14">
        <f t="shared" si="2"/>
        <v>56</v>
      </c>
      <c r="F10" s="15">
        <f t="shared" si="3"/>
        <v>53.666666666666664</v>
      </c>
      <c r="G10" s="14">
        <f t="shared" si="4"/>
        <v>53</v>
      </c>
      <c r="H10" s="15">
        <f t="shared" si="5"/>
        <v>52</v>
      </c>
      <c r="I10" s="19">
        <v>61</v>
      </c>
      <c r="J10" s="19">
        <v>56</v>
      </c>
      <c r="K10" s="17">
        <v>53</v>
      </c>
      <c r="L10" s="20">
        <v>52</v>
      </c>
      <c r="M10" s="20">
        <v>51</v>
      </c>
      <c r="N10" s="14">
        <v>59</v>
      </c>
    </row>
    <row r="11" spans="1:14">
      <c r="A11" s="12">
        <v>78</v>
      </c>
      <c r="B11" s="13" t="s">
        <v>21</v>
      </c>
      <c r="C11" s="18">
        <f t="shared" si="0"/>
        <v>8</v>
      </c>
      <c r="D11" s="16">
        <f t="shared" si="1"/>
        <v>7.666666666666667</v>
      </c>
      <c r="E11" s="14">
        <f t="shared" si="2"/>
        <v>7.666666666666667</v>
      </c>
      <c r="F11" s="15">
        <f t="shared" si="3"/>
        <v>7.666666666666667</v>
      </c>
      <c r="G11" s="14">
        <f t="shared" si="4"/>
        <v>8</v>
      </c>
      <c r="H11" s="15">
        <f t="shared" si="5"/>
        <v>7.666666666666667</v>
      </c>
      <c r="I11" s="19">
        <v>8</v>
      </c>
      <c r="J11" s="19">
        <v>7</v>
      </c>
      <c r="K11" s="17">
        <v>8</v>
      </c>
      <c r="L11" s="20">
        <v>8</v>
      </c>
      <c r="M11" s="20">
        <v>7</v>
      </c>
      <c r="N11" s="14">
        <v>8</v>
      </c>
    </row>
    <row r="12" spans="1:14">
      <c r="A12" s="12">
        <v>655</v>
      </c>
      <c r="B12" s="13" t="s">
        <v>23</v>
      </c>
      <c r="C12" s="18">
        <f t="shared" si="0"/>
        <v>25.666666666666668</v>
      </c>
      <c r="D12" s="16">
        <f t="shared" si="1"/>
        <v>25.666666666666668</v>
      </c>
      <c r="E12" s="14">
        <f t="shared" si="2"/>
        <v>28</v>
      </c>
      <c r="F12" s="15">
        <f t="shared" si="3"/>
        <v>25.666666666666668</v>
      </c>
      <c r="G12" s="14">
        <f t="shared" si="4"/>
        <v>26</v>
      </c>
      <c r="H12" s="15">
        <f t="shared" si="5"/>
        <v>24.333333333333332</v>
      </c>
      <c r="I12" s="19">
        <v>23</v>
      </c>
      <c r="J12" s="19">
        <v>28</v>
      </c>
      <c r="K12" s="17">
        <v>26</v>
      </c>
      <c r="L12" s="20">
        <v>23</v>
      </c>
      <c r="M12" s="20">
        <v>24</v>
      </c>
      <c r="N12" s="14">
        <v>22</v>
      </c>
    </row>
    <row r="13" spans="1:14">
      <c r="A13" s="12">
        <v>87</v>
      </c>
      <c r="B13" s="13" t="s">
        <v>25</v>
      </c>
      <c r="C13" s="18">
        <f t="shared" si="0"/>
        <v>43.333333333333336</v>
      </c>
      <c r="D13" s="16">
        <f t="shared" si="1"/>
        <v>43.333333333333336</v>
      </c>
      <c r="E13" s="14">
        <f t="shared" si="2"/>
        <v>45</v>
      </c>
      <c r="F13" s="15">
        <f t="shared" si="3"/>
        <v>44</v>
      </c>
      <c r="G13" s="14">
        <f t="shared" si="4"/>
        <v>45</v>
      </c>
      <c r="H13" s="15">
        <f t="shared" si="5"/>
        <v>41.666666666666664</v>
      </c>
      <c r="I13" s="19">
        <v>40</v>
      </c>
      <c r="J13" s="19">
        <v>45</v>
      </c>
      <c r="K13" s="17">
        <v>45</v>
      </c>
      <c r="L13" s="20">
        <v>42</v>
      </c>
      <c r="M13" s="20">
        <v>38</v>
      </c>
      <c r="N13" s="14">
        <v>39</v>
      </c>
    </row>
    <row r="14" spans="1:14">
      <c r="A14" s="12">
        <v>99</v>
      </c>
      <c r="B14" s="13" t="s">
        <v>27</v>
      </c>
      <c r="C14" s="18">
        <f t="shared" si="0"/>
        <v>34</v>
      </c>
      <c r="D14" s="16">
        <f t="shared" si="1"/>
        <v>34</v>
      </c>
      <c r="E14" s="14">
        <f t="shared" si="2"/>
        <v>35.333333333333336</v>
      </c>
      <c r="F14" s="15">
        <f t="shared" si="3"/>
        <v>35.333333333333336</v>
      </c>
      <c r="G14" s="14">
        <f t="shared" si="4"/>
        <v>35.666666666666664</v>
      </c>
      <c r="H14" s="15">
        <f t="shared" si="5"/>
        <v>35.666666666666664</v>
      </c>
      <c r="I14" s="19">
        <v>33</v>
      </c>
      <c r="J14" s="19">
        <v>34</v>
      </c>
      <c r="K14" s="17">
        <v>35</v>
      </c>
      <c r="L14" s="20">
        <v>37</v>
      </c>
      <c r="M14" s="20">
        <v>35</v>
      </c>
      <c r="N14" s="14">
        <v>39</v>
      </c>
    </row>
    <row r="15" spans="1:14">
      <c r="A15" s="12">
        <v>680</v>
      </c>
      <c r="B15" s="13" t="s">
        <v>29</v>
      </c>
      <c r="C15" s="18">
        <f t="shared" si="0"/>
        <v>9.6666666666666661</v>
      </c>
      <c r="D15" s="16">
        <f t="shared" si="1"/>
        <v>9.6666666666666661</v>
      </c>
      <c r="E15" s="14">
        <f t="shared" si="2"/>
        <v>11.333333333333334</v>
      </c>
      <c r="F15" s="15">
        <f t="shared" si="3"/>
        <v>11.333333333333334</v>
      </c>
      <c r="G15" s="14">
        <f t="shared" si="4"/>
        <v>14.666666666666666</v>
      </c>
      <c r="H15" s="15">
        <f t="shared" si="5"/>
        <v>14.666666666666666</v>
      </c>
      <c r="I15" s="19">
        <v>9</v>
      </c>
      <c r="J15" s="19">
        <v>9</v>
      </c>
      <c r="K15" s="17">
        <v>11</v>
      </c>
      <c r="L15" s="20">
        <v>14</v>
      </c>
      <c r="M15" s="20">
        <v>19</v>
      </c>
      <c r="N15" s="14">
        <v>22</v>
      </c>
    </row>
    <row r="16" spans="1:14">
      <c r="A16" s="12">
        <v>131</v>
      </c>
      <c r="B16" s="13" t="s">
        <v>31</v>
      </c>
      <c r="C16" s="18">
        <f t="shared" si="0"/>
        <v>53</v>
      </c>
      <c r="D16" s="16">
        <f t="shared" si="1"/>
        <v>48.333333333333336</v>
      </c>
      <c r="E16" s="14">
        <f t="shared" si="2"/>
        <v>50</v>
      </c>
      <c r="F16" s="15">
        <f t="shared" si="3"/>
        <v>44.666666666666664</v>
      </c>
      <c r="G16" s="14">
        <f t="shared" si="4"/>
        <v>42</v>
      </c>
      <c r="H16" s="15">
        <f t="shared" si="5"/>
        <v>41.333333333333336</v>
      </c>
      <c r="I16" s="19">
        <v>53</v>
      </c>
      <c r="J16" s="19">
        <v>50</v>
      </c>
      <c r="K16" s="17">
        <v>42</v>
      </c>
      <c r="L16" s="20">
        <v>42</v>
      </c>
      <c r="M16" s="20">
        <v>40</v>
      </c>
      <c r="N16" s="14">
        <v>36</v>
      </c>
    </row>
    <row r="17" spans="1:14">
      <c r="A17" s="12">
        <v>155</v>
      </c>
      <c r="B17" s="13" t="s">
        <v>33</v>
      </c>
      <c r="C17" s="18">
        <f t="shared" si="0"/>
        <v>217.66666666666666</v>
      </c>
      <c r="D17" s="16">
        <f t="shared" si="1"/>
        <v>217.66666666666666</v>
      </c>
      <c r="E17" s="14">
        <f t="shared" si="2"/>
        <v>222</v>
      </c>
      <c r="F17" s="15">
        <f t="shared" si="3"/>
        <v>218.66666666666666</v>
      </c>
      <c r="G17" s="14">
        <f t="shared" si="4"/>
        <v>225.66666666666666</v>
      </c>
      <c r="H17" s="15">
        <f t="shared" si="5"/>
        <v>225.66666666666666</v>
      </c>
      <c r="I17" s="19">
        <v>216</v>
      </c>
      <c r="J17" s="19">
        <v>222</v>
      </c>
      <c r="K17" s="17">
        <v>215</v>
      </c>
      <c r="L17" s="20">
        <v>219</v>
      </c>
      <c r="M17" s="20">
        <v>243</v>
      </c>
      <c r="N17" s="14">
        <v>254</v>
      </c>
    </row>
    <row r="18" spans="1:14">
      <c r="A18" s="12">
        <v>157</v>
      </c>
      <c r="B18" s="13" t="s">
        <v>35</v>
      </c>
      <c r="C18" s="18">
        <f t="shared" si="0"/>
        <v>87</v>
      </c>
      <c r="D18" s="16">
        <f t="shared" si="1"/>
        <v>87</v>
      </c>
      <c r="E18" s="14">
        <f t="shared" si="2"/>
        <v>90</v>
      </c>
      <c r="F18" s="15">
        <f t="shared" si="3"/>
        <v>86.666666666666671</v>
      </c>
      <c r="G18" s="14">
        <f t="shared" si="4"/>
        <v>86.666666666666671</v>
      </c>
      <c r="H18" s="15">
        <f t="shared" si="5"/>
        <v>86.666666666666671</v>
      </c>
      <c r="I18" s="19">
        <v>85</v>
      </c>
      <c r="J18" s="19">
        <v>90</v>
      </c>
      <c r="K18" s="17">
        <v>86</v>
      </c>
      <c r="L18" s="20">
        <v>84</v>
      </c>
      <c r="M18" s="20">
        <v>90</v>
      </c>
      <c r="N18" s="14">
        <v>88</v>
      </c>
    </row>
    <row r="19" spans="1:14">
      <c r="A19" s="12">
        <v>695</v>
      </c>
      <c r="B19" s="13" t="s">
        <v>37</v>
      </c>
      <c r="C19" s="18">
        <f t="shared" si="0"/>
        <v>91.333333333333329</v>
      </c>
      <c r="D19" s="16">
        <f t="shared" si="1"/>
        <v>91.333333333333329</v>
      </c>
      <c r="E19" s="14">
        <f t="shared" si="2"/>
        <v>91.666666666666671</v>
      </c>
      <c r="F19" s="15">
        <f t="shared" si="3"/>
        <v>91.666666666666671</v>
      </c>
      <c r="G19" s="14">
        <f t="shared" si="4"/>
        <v>93</v>
      </c>
      <c r="H19" s="15">
        <f t="shared" si="5"/>
        <v>91.666666666666671</v>
      </c>
      <c r="I19" s="16">
        <v>90</v>
      </c>
      <c r="J19" s="16">
        <v>91</v>
      </c>
      <c r="K19" s="17">
        <v>93</v>
      </c>
      <c r="L19" s="20">
        <v>91</v>
      </c>
      <c r="M19" s="20">
        <v>91</v>
      </c>
      <c r="N19" s="14">
        <v>91</v>
      </c>
    </row>
    <row r="20" spans="1:14">
      <c r="A20" s="12">
        <v>159</v>
      </c>
      <c r="B20" s="13" t="s">
        <v>39</v>
      </c>
      <c r="C20" s="18">
        <f t="shared" si="0"/>
        <v>33</v>
      </c>
      <c r="D20" s="16">
        <f t="shared" si="1"/>
        <v>33</v>
      </c>
      <c r="E20" s="14">
        <f t="shared" si="2"/>
        <v>34</v>
      </c>
      <c r="F20" s="15">
        <f t="shared" si="3"/>
        <v>34</v>
      </c>
      <c r="G20" s="14">
        <f t="shared" si="4"/>
        <v>35</v>
      </c>
      <c r="H20" s="15">
        <f t="shared" si="5"/>
        <v>35</v>
      </c>
      <c r="I20" s="19">
        <v>31</v>
      </c>
      <c r="J20" s="19">
        <v>33</v>
      </c>
      <c r="K20" s="17">
        <v>35</v>
      </c>
      <c r="L20" s="20">
        <v>34</v>
      </c>
      <c r="M20" s="20">
        <v>36</v>
      </c>
      <c r="N20" s="14">
        <v>34</v>
      </c>
    </row>
    <row r="21" spans="1:14">
      <c r="A21" s="12">
        <v>164</v>
      </c>
      <c r="B21" s="13" t="s">
        <v>41</v>
      </c>
      <c r="C21" s="18">
        <f t="shared" si="0"/>
        <v>34.333333333333336</v>
      </c>
      <c r="D21" s="16">
        <f t="shared" si="1"/>
        <v>34.333333333333336</v>
      </c>
      <c r="E21" s="14">
        <f t="shared" si="2"/>
        <v>36</v>
      </c>
      <c r="F21" s="15">
        <f t="shared" si="3"/>
        <v>34.666666666666664</v>
      </c>
      <c r="G21" s="14">
        <f t="shared" si="4"/>
        <v>36</v>
      </c>
      <c r="H21" s="15">
        <f t="shared" si="5"/>
        <v>36</v>
      </c>
      <c r="I21" s="19">
        <v>34</v>
      </c>
      <c r="J21" s="19">
        <v>36</v>
      </c>
      <c r="K21" s="17">
        <v>33</v>
      </c>
      <c r="L21" s="20">
        <v>35</v>
      </c>
      <c r="M21" s="20">
        <v>40</v>
      </c>
      <c r="N21" s="14">
        <v>40</v>
      </c>
    </row>
    <row r="22" spans="1:14">
      <c r="A22" s="12">
        <v>168</v>
      </c>
      <c r="B22" s="13" t="s">
        <v>43</v>
      </c>
      <c r="C22" s="18">
        <f t="shared" si="0"/>
        <v>59</v>
      </c>
      <c r="D22" s="16">
        <f t="shared" si="1"/>
        <v>59</v>
      </c>
      <c r="E22" s="14">
        <f t="shared" si="2"/>
        <v>65.333333333333329</v>
      </c>
      <c r="F22" s="15">
        <f t="shared" si="3"/>
        <v>65.333333333333329</v>
      </c>
      <c r="G22" s="14">
        <f t="shared" si="4"/>
        <v>71.333333333333329</v>
      </c>
      <c r="H22" s="15">
        <f t="shared" si="5"/>
        <v>71.333333333333329</v>
      </c>
      <c r="I22" s="19">
        <v>55</v>
      </c>
      <c r="J22" s="19">
        <v>58</v>
      </c>
      <c r="K22" s="17">
        <v>64</v>
      </c>
      <c r="L22" s="20">
        <v>74</v>
      </c>
      <c r="M22" s="20">
        <v>76</v>
      </c>
      <c r="N22" s="14">
        <v>81</v>
      </c>
    </row>
    <row r="23" spans="1:14">
      <c r="A23" s="12">
        <v>178</v>
      </c>
      <c r="B23" s="13" t="s">
        <v>45</v>
      </c>
      <c r="C23" s="18">
        <f t="shared" si="0"/>
        <v>120.66666666666667</v>
      </c>
      <c r="D23" s="16">
        <f t="shared" si="1"/>
        <v>120.66666666666667</v>
      </c>
      <c r="E23" s="14">
        <f t="shared" si="2"/>
        <v>124.33333333333333</v>
      </c>
      <c r="F23" s="15">
        <f t="shared" si="3"/>
        <v>124.33333333333333</v>
      </c>
      <c r="G23" s="14">
        <f t="shared" si="4"/>
        <v>127</v>
      </c>
      <c r="H23" s="15">
        <f t="shared" si="5"/>
        <v>126.33333333333333</v>
      </c>
      <c r="I23" s="19">
        <v>116</v>
      </c>
      <c r="J23" s="19">
        <v>119</v>
      </c>
      <c r="K23" s="17">
        <v>127</v>
      </c>
      <c r="L23" s="20">
        <v>127</v>
      </c>
      <c r="M23" s="20">
        <v>125</v>
      </c>
      <c r="N23" s="14">
        <v>125</v>
      </c>
    </row>
    <row r="24" spans="1:14">
      <c r="A24" s="12">
        <v>198</v>
      </c>
      <c r="B24" s="13" t="s">
        <v>47</v>
      </c>
      <c r="C24" s="18">
        <f t="shared" si="0"/>
        <v>52</v>
      </c>
      <c r="D24" s="16">
        <f t="shared" si="1"/>
        <v>51.333333333333336</v>
      </c>
      <c r="E24" s="14">
        <f t="shared" si="2"/>
        <v>51.666666666666664</v>
      </c>
      <c r="F24" s="15">
        <f t="shared" si="3"/>
        <v>51.666666666666664</v>
      </c>
      <c r="G24" s="14">
        <f t="shared" si="4"/>
        <v>52.666666666666664</v>
      </c>
      <c r="H24" s="15">
        <f t="shared" si="5"/>
        <v>52.666666666666664</v>
      </c>
      <c r="I24" s="19">
        <v>52</v>
      </c>
      <c r="J24" s="19">
        <v>51</v>
      </c>
      <c r="K24" s="17">
        <v>51</v>
      </c>
      <c r="L24" s="20">
        <v>53</v>
      </c>
      <c r="M24" s="20">
        <v>54</v>
      </c>
      <c r="N24" s="14">
        <v>54</v>
      </c>
    </row>
    <row r="25" spans="1:14">
      <c r="A25" s="12">
        <v>199</v>
      </c>
      <c r="B25" s="13" t="s">
        <v>49</v>
      </c>
      <c r="C25" s="18">
        <f t="shared" si="0"/>
        <v>180</v>
      </c>
      <c r="D25" s="16">
        <f t="shared" si="1"/>
        <v>177.66666666666666</v>
      </c>
      <c r="E25" s="14">
        <f t="shared" si="2"/>
        <v>176.66666666666666</v>
      </c>
      <c r="F25" s="15">
        <f t="shared" si="3"/>
        <v>176.66666666666666</v>
      </c>
      <c r="G25" s="14">
        <f t="shared" si="4"/>
        <v>180</v>
      </c>
      <c r="H25" s="15">
        <f t="shared" si="5"/>
        <v>179.33333333333334</v>
      </c>
      <c r="I25" s="19">
        <v>180</v>
      </c>
      <c r="J25" s="19">
        <v>173</v>
      </c>
      <c r="K25" s="17">
        <v>180</v>
      </c>
      <c r="L25" s="20">
        <v>177</v>
      </c>
      <c r="M25" s="20">
        <v>181</v>
      </c>
      <c r="N25" s="14">
        <v>174</v>
      </c>
    </row>
    <row r="26" spans="1:14">
      <c r="A26" s="12">
        <v>207</v>
      </c>
      <c r="B26" s="13" t="s">
        <v>51</v>
      </c>
      <c r="C26" s="18">
        <f t="shared" si="0"/>
        <v>423</v>
      </c>
      <c r="D26" s="16">
        <f t="shared" si="1"/>
        <v>423</v>
      </c>
      <c r="E26" s="14">
        <f t="shared" si="2"/>
        <v>429.66666666666669</v>
      </c>
      <c r="F26" s="15">
        <f t="shared" si="3"/>
        <v>429.66666666666669</v>
      </c>
      <c r="G26" s="14">
        <f t="shared" si="4"/>
        <v>434</v>
      </c>
      <c r="H26" s="15">
        <f t="shared" si="5"/>
        <v>430.66666666666669</v>
      </c>
      <c r="I26" s="19">
        <v>411</v>
      </c>
      <c r="J26" s="19">
        <v>424</v>
      </c>
      <c r="K26" s="17">
        <v>434</v>
      </c>
      <c r="L26" s="20">
        <v>431</v>
      </c>
      <c r="M26" s="20">
        <v>427</v>
      </c>
      <c r="N26" s="14">
        <v>429</v>
      </c>
    </row>
    <row r="27" spans="1:14">
      <c r="A27" s="12">
        <v>246</v>
      </c>
      <c r="B27" s="13" t="s">
        <v>53</v>
      </c>
      <c r="C27" s="18">
        <f t="shared" si="0"/>
        <v>63.333333333333336</v>
      </c>
      <c r="D27" s="16">
        <f t="shared" si="1"/>
        <v>63.333333333333336</v>
      </c>
      <c r="E27" s="14">
        <f t="shared" si="2"/>
        <v>65</v>
      </c>
      <c r="F27" s="15">
        <f t="shared" si="3"/>
        <v>65</v>
      </c>
      <c r="G27" s="14">
        <f t="shared" si="4"/>
        <v>67.666666666666671</v>
      </c>
      <c r="H27" s="15">
        <f t="shared" si="5"/>
        <v>67.666666666666671</v>
      </c>
      <c r="I27" s="19">
        <v>61</v>
      </c>
      <c r="J27" s="19">
        <v>62</v>
      </c>
      <c r="K27" s="17">
        <v>67</v>
      </c>
      <c r="L27" s="20">
        <v>66</v>
      </c>
      <c r="M27" s="20">
        <v>70</v>
      </c>
      <c r="N27" s="14">
        <v>72</v>
      </c>
    </row>
    <row r="28" spans="1:14">
      <c r="A28" s="12">
        <v>264</v>
      </c>
      <c r="B28" s="13" t="s">
        <v>55</v>
      </c>
      <c r="C28" s="18">
        <f t="shared" si="0"/>
        <v>66</v>
      </c>
      <c r="D28" s="16">
        <f t="shared" si="1"/>
        <v>63.666666666666664</v>
      </c>
      <c r="E28" s="14">
        <f t="shared" si="2"/>
        <v>65</v>
      </c>
      <c r="F28" s="15">
        <f t="shared" si="3"/>
        <v>63.333333333333336</v>
      </c>
      <c r="G28" s="14">
        <f t="shared" si="4"/>
        <v>64</v>
      </c>
      <c r="H28" s="15">
        <f t="shared" si="5"/>
        <v>64</v>
      </c>
      <c r="I28" s="19">
        <v>66</v>
      </c>
      <c r="J28" s="19">
        <v>65</v>
      </c>
      <c r="K28" s="17">
        <v>60</v>
      </c>
      <c r="L28" s="20">
        <v>65</v>
      </c>
      <c r="M28" s="20">
        <v>67</v>
      </c>
      <c r="N28" s="14">
        <v>60</v>
      </c>
    </row>
    <row r="29" spans="1:14">
      <c r="A29" s="12">
        <v>266</v>
      </c>
      <c r="B29" s="13" t="s">
        <v>57</v>
      </c>
      <c r="C29" s="18">
        <f t="shared" si="0"/>
        <v>65</v>
      </c>
      <c r="D29" s="16">
        <f t="shared" si="1"/>
        <v>63.666666666666664</v>
      </c>
      <c r="E29" s="14">
        <f t="shared" si="2"/>
        <v>64</v>
      </c>
      <c r="F29" s="15">
        <f t="shared" si="3"/>
        <v>62</v>
      </c>
      <c r="G29" s="14">
        <f t="shared" si="4"/>
        <v>62.333333333333336</v>
      </c>
      <c r="H29" s="15">
        <f t="shared" si="5"/>
        <v>62.333333333333336</v>
      </c>
      <c r="I29" s="19">
        <v>65</v>
      </c>
      <c r="J29" s="19">
        <v>64</v>
      </c>
      <c r="K29" s="17">
        <v>62</v>
      </c>
      <c r="L29" s="20">
        <v>60</v>
      </c>
      <c r="M29" s="20">
        <v>65</v>
      </c>
      <c r="N29" s="14">
        <v>66</v>
      </c>
    </row>
    <row r="30" spans="1:14">
      <c r="A30" s="12">
        <v>269</v>
      </c>
      <c r="B30" s="13" t="s">
        <v>59</v>
      </c>
      <c r="C30" s="18">
        <f t="shared" si="0"/>
        <v>7.666666666666667</v>
      </c>
      <c r="D30" s="16">
        <f t="shared" si="1"/>
        <v>7.666666666666667</v>
      </c>
      <c r="E30" s="14">
        <f t="shared" si="2"/>
        <v>8.6666666666666661</v>
      </c>
      <c r="F30" s="15">
        <f t="shared" si="3"/>
        <v>8.6666666666666661</v>
      </c>
      <c r="G30" s="14">
        <f t="shared" si="4"/>
        <v>9</v>
      </c>
      <c r="H30" s="15">
        <f t="shared" si="5"/>
        <v>9</v>
      </c>
      <c r="I30" s="19">
        <v>7</v>
      </c>
      <c r="J30" s="19">
        <v>7</v>
      </c>
      <c r="K30" s="17">
        <v>9</v>
      </c>
      <c r="L30" s="20">
        <v>10</v>
      </c>
      <c r="M30" s="20">
        <v>8</v>
      </c>
      <c r="N30" s="14">
        <v>8</v>
      </c>
    </row>
    <row r="31" spans="1:14">
      <c r="A31" s="12">
        <v>766</v>
      </c>
      <c r="B31" s="13" t="s">
        <v>61</v>
      </c>
      <c r="C31" s="18">
        <f t="shared" si="0"/>
        <v>19</v>
      </c>
      <c r="D31" s="16">
        <f t="shared" si="1"/>
        <v>19</v>
      </c>
      <c r="E31" s="14">
        <f t="shared" si="2"/>
        <v>20</v>
      </c>
      <c r="F31" s="15">
        <f t="shared" si="3"/>
        <v>19</v>
      </c>
      <c r="G31" s="14">
        <f t="shared" si="4"/>
        <v>18.666666666666668</v>
      </c>
      <c r="H31" s="15">
        <f t="shared" si="5"/>
        <v>18.666666666666668</v>
      </c>
      <c r="I31" s="16">
        <v>19</v>
      </c>
      <c r="J31" s="16">
        <v>20</v>
      </c>
      <c r="K31" s="17">
        <v>18</v>
      </c>
      <c r="L31" s="20">
        <v>19</v>
      </c>
      <c r="M31" s="20">
        <v>19</v>
      </c>
      <c r="N31" s="14">
        <v>21</v>
      </c>
    </row>
    <row r="32" spans="1:14">
      <c r="A32" s="12">
        <v>288</v>
      </c>
      <c r="B32" s="13" t="s">
        <v>63</v>
      </c>
      <c r="C32" s="18">
        <f t="shared" si="0"/>
        <v>67.666666666666671</v>
      </c>
      <c r="D32" s="16">
        <f t="shared" si="1"/>
        <v>67.666666666666671</v>
      </c>
      <c r="E32" s="14">
        <f t="shared" si="2"/>
        <v>70</v>
      </c>
      <c r="F32" s="15">
        <f t="shared" si="3"/>
        <v>69</v>
      </c>
      <c r="G32" s="14">
        <f t="shared" si="4"/>
        <v>70</v>
      </c>
      <c r="H32" s="15">
        <f t="shared" si="5"/>
        <v>69</v>
      </c>
      <c r="I32" s="19">
        <v>63</v>
      </c>
      <c r="J32" s="19">
        <v>70</v>
      </c>
      <c r="K32" s="17">
        <v>70</v>
      </c>
      <c r="L32" s="20">
        <v>67</v>
      </c>
      <c r="M32" s="20">
        <v>70</v>
      </c>
      <c r="N32" s="14">
        <v>69</v>
      </c>
    </row>
    <row r="33" spans="1:14">
      <c r="A33" s="12">
        <v>291</v>
      </c>
      <c r="B33" s="13" t="s">
        <v>65</v>
      </c>
      <c r="C33" s="18">
        <f t="shared" si="0"/>
        <v>53</v>
      </c>
      <c r="D33" s="16">
        <f t="shared" si="1"/>
        <v>53</v>
      </c>
      <c r="E33" s="14">
        <f t="shared" si="2"/>
        <v>55</v>
      </c>
      <c r="F33" s="15">
        <f t="shared" si="3"/>
        <v>54</v>
      </c>
      <c r="G33" s="14">
        <f t="shared" si="4"/>
        <v>54</v>
      </c>
      <c r="H33" s="15">
        <f t="shared" si="5"/>
        <v>54</v>
      </c>
      <c r="I33" s="19">
        <v>51</v>
      </c>
      <c r="J33" s="19">
        <v>55</v>
      </c>
      <c r="K33" s="17">
        <v>53</v>
      </c>
      <c r="L33" s="20">
        <v>54</v>
      </c>
      <c r="M33" s="20">
        <v>55</v>
      </c>
      <c r="N33" s="14">
        <v>67</v>
      </c>
    </row>
    <row r="34" spans="1:14">
      <c r="A34" s="12">
        <v>305</v>
      </c>
      <c r="B34" s="13" t="s">
        <v>67</v>
      </c>
      <c r="C34" s="18">
        <f t="shared" si="0"/>
        <v>66</v>
      </c>
      <c r="D34" s="16">
        <f t="shared" si="1"/>
        <v>66</v>
      </c>
      <c r="E34" s="14">
        <f t="shared" si="2"/>
        <v>68.666666666666671</v>
      </c>
      <c r="F34" s="15">
        <f t="shared" si="3"/>
        <v>68.666666666666671</v>
      </c>
      <c r="G34" s="14">
        <f t="shared" si="4"/>
        <v>72</v>
      </c>
      <c r="H34" s="15">
        <f t="shared" si="5"/>
        <v>68.333333333333329</v>
      </c>
      <c r="I34" s="19">
        <v>62</v>
      </c>
      <c r="J34" s="19">
        <v>64</v>
      </c>
      <c r="K34" s="17">
        <v>72</v>
      </c>
      <c r="L34" s="20">
        <v>70</v>
      </c>
      <c r="M34" s="20">
        <v>63</v>
      </c>
      <c r="N34" s="14">
        <v>55</v>
      </c>
    </row>
    <row r="35" spans="1:14">
      <c r="A35" s="12">
        <v>307</v>
      </c>
      <c r="B35" s="13" t="s">
        <v>69</v>
      </c>
      <c r="C35" s="18">
        <f t="shared" si="0"/>
        <v>33</v>
      </c>
      <c r="D35" s="16">
        <f t="shared" si="1"/>
        <v>33</v>
      </c>
      <c r="E35" s="14">
        <f t="shared" si="2"/>
        <v>37.333333333333336</v>
      </c>
      <c r="F35" s="15">
        <f t="shared" si="3"/>
        <v>37.333333333333336</v>
      </c>
      <c r="G35" s="14">
        <f t="shared" si="4"/>
        <v>40</v>
      </c>
      <c r="H35" s="15">
        <f t="shared" si="5"/>
        <v>40</v>
      </c>
      <c r="I35" s="19">
        <v>29</v>
      </c>
      <c r="J35" s="19">
        <v>33</v>
      </c>
      <c r="K35" s="17">
        <v>37</v>
      </c>
      <c r="L35" s="20">
        <v>42</v>
      </c>
      <c r="M35" s="20">
        <v>41</v>
      </c>
      <c r="N35" s="14">
        <v>41</v>
      </c>
    </row>
    <row r="36" spans="1:14">
      <c r="A36" s="12">
        <v>315</v>
      </c>
      <c r="B36" s="13" t="s">
        <v>71</v>
      </c>
      <c r="C36" s="18">
        <f t="shared" si="0"/>
        <v>136.33333333333334</v>
      </c>
      <c r="D36" s="16">
        <f t="shared" si="1"/>
        <v>136.33333333333334</v>
      </c>
      <c r="E36" s="14">
        <f t="shared" si="2"/>
        <v>136.66666666666666</v>
      </c>
      <c r="F36" s="15">
        <f t="shared" si="3"/>
        <v>136.66666666666666</v>
      </c>
      <c r="G36" s="14">
        <f t="shared" si="4"/>
        <v>138</v>
      </c>
      <c r="H36" s="15">
        <f t="shared" si="5"/>
        <v>137.66666666666666</v>
      </c>
      <c r="I36" s="19">
        <v>135</v>
      </c>
      <c r="J36" s="19">
        <v>136</v>
      </c>
      <c r="K36" s="17">
        <v>138</v>
      </c>
      <c r="L36" s="20">
        <v>136</v>
      </c>
      <c r="M36" s="20">
        <v>139</v>
      </c>
      <c r="N36" s="14">
        <v>137</v>
      </c>
    </row>
    <row r="37" spans="1:14">
      <c r="A37" s="12">
        <v>317</v>
      </c>
      <c r="B37" s="13" t="s">
        <v>73</v>
      </c>
      <c r="C37" s="18">
        <f t="shared" si="0"/>
        <v>155.66666666666666</v>
      </c>
      <c r="D37" s="16">
        <f t="shared" si="1"/>
        <v>155.66666666666666</v>
      </c>
      <c r="E37" s="14">
        <f t="shared" si="2"/>
        <v>157.33333333333334</v>
      </c>
      <c r="F37" s="15">
        <f t="shared" si="3"/>
        <v>157.33333333333334</v>
      </c>
      <c r="G37" s="14">
        <f t="shared" si="4"/>
        <v>158</v>
      </c>
      <c r="H37" s="15">
        <f t="shared" si="5"/>
        <v>157.33333333333334</v>
      </c>
      <c r="I37" s="19">
        <v>152</v>
      </c>
      <c r="J37" s="19">
        <v>157</v>
      </c>
      <c r="K37" s="17">
        <v>158</v>
      </c>
      <c r="L37" s="20">
        <v>157</v>
      </c>
      <c r="M37" s="20">
        <v>157</v>
      </c>
      <c r="N37" s="14">
        <v>158</v>
      </c>
    </row>
    <row r="38" spans="1:14">
      <c r="A38" s="12">
        <v>330</v>
      </c>
      <c r="B38" s="13" t="s">
        <v>75</v>
      </c>
      <c r="C38" s="18">
        <f t="shared" si="0"/>
        <v>160.66666666666666</v>
      </c>
      <c r="D38" s="16">
        <f t="shared" si="1"/>
        <v>160.66666666666666</v>
      </c>
      <c r="E38" s="14">
        <f t="shared" si="2"/>
        <v>163</v>
      </c>
      <c r="F38" s="15">
        <f t="shared" si="3"/>
        <v>161.33333333333334</v>
      </c>
      <c r="G38" s="14">
        <f t="shared" si="4"/>
        <v>163.33333333333334</v>
      </c>
      <c r="H38" s="15">
        <f t="shared" si="5"/>
        <v>163.33333333333334</v>
      </c>
      <c r="I38" s="19">
        <v>159</v>
      </c>
      <c r="J38" s="19">
        <v>163</v>
      </c>
      <c r="K38" s="17">
        <v>160</v>
      </c>
      <c r="L38" s="20">
        <v>161</v>
      </c>
      <c r="M38" s="20">
        <v>169</v>
      </c>
      <c r="N38" s="14">
        <v>170</v>
      </c>
    </row>
    <row r="39" spans="1:14">
      <c r="A39" s="12">
        <v>335</v>
      </c>
      <c r="B39" s="13" t="s">
        <v>77</v>
      </c>
      <c r="C39" s="18">
        <f t="shared" si="0"/>
        <v>46.666666666666664</v>
      </c>
      <c r="D39" s="16">
        <f t="shared" si="1"/>
        <v>46.666666666666664</v>
      </c>
      <c r="E39" s="14">
        <f t="shared" si="2"/>
        <v>47.666666666666664</v>
      </c>
      <c r="F39" s="15">
        <f t="shared" si="3"/>
        <v>47.666666666666664</v>
      </c>
      <c r="G39" s="14">
        <f t="shared" si="4"/>
        <v>49</v>
      </c>
      <c r="H39" s="15">
        <f t="shared" si="5"/>
        <v>47.666666666666664</v>
      </c>
      <c r="I39" s="19">
        <v>46</v>
      </c>
      <c r="J39" s="19">
        <v>45</v>
      </c>
      <c r="K39" s="17">
        <v>49</v>
      </c>
      <c r="L39" s="20">
        <v>49</v>
      </c>
      <c r="M39" s="20">
        <v>45</v>
      </c>
      <c r="N39" s="14">
        <v>43</v>
      </c>
    </row>
    <row r="40" spans="1:14">
      <c r="A40" s="12">
        <v>999</v>
      </c>
      <c r="B40" s="13" t="s">
        <v>78</v>
      </c>
      <c r="C40" s="18">
        <f t="shared" ref="C40:M40" si="6">SUM(C1:C31)</f>
        <v>2481</v>
      </c>
      <c r="D40" s="18">
        <f t="shared" si="6"/>
        <v>2462.6666666666661</v>
      </c>
      <c r="E40" s="14">
        <f t="shared" si="6"/>
        <v>2514</v>
      </c>
      <c r="F40" s="14">
        <f t="shared" si="6"/>
        <v>2482.666666666667</v>
      </c>
      <c r="G40" s="14">
        <f t="shared" si="6"/>
        <v>2526.3333333333335</v>
      </c>
      <c r="H40" s="14">
        <f t="shared" si="6"/>
        <v>2498.6666666666665</v>
      </c>
      <c r="I40" s="21">
        <f t="shared" si="6"/>
        <v>2420</v>
      </c>
      <c r="J40" s="21">
        <f t="shared" si="6"/>
        <v>2475</v>
      </c>
      <c r="K40" s="21">
        <f t="shared" si="6"/>
        <v>2493</v>
      </c>
      <c r="L40" s="20">
        <f t="shared" si="6"/>
        <v>2480</v>
      </c>
      <c r="M40" s="20">
        <f t="shared" si="6"/>
        <v>2523</v>
      </c>
      <c r="N40" s="14">
        <v>3281</v>
      </c>
    </row>
  </sheetData>
  <autoFilter ref="A2:N39" xr:uid="{00000000-0001-0000-0300-000000000000}">
    <sortState xmlns:xlrd2="http://schemas.microsoft.com/office/spreadsheetml/2017/richdata2" ref="A3:N39">
      <sortCondition ref="B2:B39"/>
    </sortState>
  </autoFilter>
  <sortState xmlns:xlrd2="http://schemas.microsoft.com/office/spreadsheetml/2017/richdata2" ref="A3:N39">
    <sortCondition ref="A3:A39"/>
  </sortState>
  <pageMargins left="0.45" right="0.17" top="0.61" bottom="1" header="0.35" footer="0.5"/>
  <pageSetup scale="6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E4B4D68279094DB93237BC2E98CD8D" ma:contentTypeVersion="12" ma:contentTypeDescription="Create a new document." ma:contentTypeScope="" ma:versionID="971bd7d0910f8917d9f997a85ccfad2c">
  <xsd:schema xmlns:xsd="http://www.w3.org/2001/XMLSchema" xmlns:xs="http://www.w3.org/2001/XMLSchema" xmlns:p="http://schemas.microsoft.com/office/2006/metadata/properties" xmlns:ns2="9324d023-3849-46fe-9182-6ce950756bea" xmlns:ns3="14c63040-5e06-4c4a-8b07-ca5832d9b241" targetNamespace="http://schemas.microsoft.com/office/2006/metadata/properties" ma:root="true" ma:fieldsID="38cf277194dd534cfd17989f288fbe33" ns2:_="" ns3:_="">
    <xsd:import namespace="9324d023-3849-46fe-9182-6ce950756bea"/>
    <xsd:import namespace="14c63040-5e06-4c4a-8b07-ca5832d9b2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un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4d023-3849-46fe-9182-6ce950756b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unt" ma:index="12" nillable="true" ma:displayName="Count" ma:format="Dropdown" ma:internalName="Count" ma:percentage="FALSE">
      <xsd:simpleType>
        <xsd:restriction base="dms:Number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3040-5e06-4c4a-8b07-ca5832d9b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43fef9fc-aad9-40f4-bab0-9a6c27b33d5c}" ma:internalName="TaxCatchAll" ma:showField="CatchAllData" ma:web="14c63040-5e06-4c4a-8b07-ca5832d9b2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24d023-3849-46fe-9182-6ce950756bea">
      <Terms xmlns="http://schemas.microsoft.com/office/infopath/2007/PartnerControls"/>
    </lcf76f155ced4ddcb4097134ff3c332f>
    <TaxCatchAll xmlns="14c63040-5e06-4c4a-8b07-ca5832d9b241" xsi:nil="true"/>
    <Count xmlns="9324d023-3849-46fe-9182-6ce950756bea" xsi:nil="true"/>
  </documentManagement>
</p:properties>
</file>

<file path=customXml/itemProps1.xml><?xml version="1.0" encoding="utf-8"?>
<ds:datastoreItem xmlns:ds="http://schemas.openxmlformats.org/officeDocument/2006/customXml" ds:itemID="{A0705A3B-5286-49AA-852F-E5598FEE9E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AA3FEE-27C4-4D6B-A954-C7EA4B2E6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4d023-3849-46fe-9182-6ce950756bea"/>
    <ds:schemaRef ds:uri="14c63040-5e06-4c4a-8b07-ca5832d9b2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3E93D6-7B09-4A8D-BBDB-8B8A5F3DF312}">
  <ds:schemaRefs>
    <ds:schemaRef ds:uri="http://schemas.microsoft.com/office/2006/metadata/properties"/>
    <ds:schemaRef ds:uri="http://schemas.microsoft.com/office/infopath/2007/PartnerControls"/>
    <ds:schemaRef ds:uri="9324d023-3849-46fe-9182-6ce950756bea"/>
    <ds:schemaRef ds:uri="14c63040-5e06-4c4a-8b07-ca5832d9b2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FY24 FC317 Metco Allocations </vt:lpstr>
      <vt:lpstr>Enrollment Trend</vt:lpstr>
      <vt:lpstr>'FY24 FC317 Metco Allocations '!DATA21</vt:lpstr>
      <vt:lpstr>enro</vt:lpstr>
      <vt:lpstr>METCO_Enrollment_Trends</vt:lpstr>
      <vt:lpstr>'Enrollment Trend'!Print_Area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FY2024 FC317 METCO FUNDING</dc:title>
  <dc:subject/>
  <dc:creator>DESE</dc:creator>
  <cp:keywords/>
  <dc:description/>
  <cp:lastModifiedBy>Zou, Dong (EOE)</cp:lastModifiedBy>
  <cp:revision/>
  <dcterms:created xsi:type="dcterms:W3CDTF">2006-07-03T13:49:26Z</dcterms:created>
  <dcterms:modified xsi:type="dcterms:W3CDTF">2023-06-13T22:11:59Z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13 2023 12:00AM</vt:lpwstr>
  </property>
</Properties>
</file>