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codeName="ThisWorkbook" defaultThemeVersion="166925"/>
  <mc:AlternateContent xmlns:mc="http://schemas.openxmlformats.org/markup-compatibility/2006">
    <mc:Choice Requires="x15">
      <x15ac:absPath xmlns:x15ac="http://schemas.microsoft.com/office/spreadsheetml/2010/11/ac" url="C:\Users\dzou\Desktop\SCTASK0262189\"/>
    </mc:Choice>
  </mc:AlternateContent>
  <xr:revisionPtr revIDLastSave="0" documentId="13_ncr:1_{FBB0A744-CB3F-4652-B24C-2E5093DEE40A}" xr6:coauthVersionLast="45" xr6:coauthVersionMax="47" xr10:uidLastSave="{00000000-0000-0000-0000-000000000000}"/>
  <bookViews>
    <workbookView xWindow="-120" yWindow="-120" windowWidth="29040" windowHeight="15840" xr2:uid="{00000000-000D-0000-FFFF-FFFF00000000}"/>
  </bookViews>
  <sheets>
    <sheet name="TSAT" sheetId="1" r:id="rId1"/>
    <sheet name="C&amp;S" sheetId="2" state="hidden" r:id="rId2"/>
    <sheet name="DT&amp;C" sheetId="5" state="hidden" r:id="rId3"/>
    <sheet name="CS" sheetId="6" state="hidden" r:id="rId4"/>
    <sheet name="CT" sheetId="7" state="hidden" r:id="rId5"/>
  </sheets>
  <definedNames>
    <definedName name="_xlnm.Print_Area" localSheetId="0">TSAT!$A$1:$O$87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83" i="1" l="1"/>
  <c r="O84" i="1"/>
  <c r="O85" i="1"/>
  <c r="O86" i="1"/>
  <c r="O87" i="1"/>
  <c r="O82" i="1"/>
  <c r="O77" i="1"/>
  <c r="O78" i="1"/>
  <c r="O79" i="1"/>
  <c r="O80" i="1"/>
  <c r="O81" i="1"/>
  <c r="O76" i="1"/>
  <c r="O72" i="1"/>
  <c r="O73" i="1"/>
  <c r="O74" i="1"/>
  <c r="O75" i="1"/>
  <c r="O71" i="1"/>
  <c r="O70" i="1"/>
  <c r="O69" i="1"/>
  <c r="O68" i="1"/>
  <c r="O67" i="1"/>
  <c r="O66" i="1"/>
  <c r="O59" i="1"/>
  <c r="O60" i="1"/>
  <c r="O61" i="1"/>
  <c r="O62" i="1"/>
  <c r="O63" i="1"/>
  <c r="O58" i="1"/>
  <c r="O55" i="1"/>
  <c r="O56" i="1"/>
  <c r="O57" i="1"/>
  <c r="O54" i="1"/>
  <c r="O50" i="1"/>
  <c r="O51" i="1"/>
  <c r="O52" i="1"/>
  <c r="O53" i="1"/>
  <c r="O49" i="1"/>
  <c r="O47" i="1"/>
  <c r="O48" i="1"/>
  <c r="O46" i="1"/>
  <c r="O43" i="1"/>
  <c r="O42" i="1"/>
  <c r="O41" i="1"/>
  <c r="O40" i="1"/>
  <c r="O39" i="1"/>
  <c r="O37" i="1"/>
  <c r="O38" i="1"/>
  <c r="O36" i="1"/>
  <c r="O35" i="1"/>
  <c r="O34" i="1"/>
  <c r="O29" i="1"/>
  <c r="O31" i="1"/>
  <c r="O30" i="1"/>
  <c r="O28" i="1"/>
  <c r="O23" i="1"/>
  <c r="O24" i="1"/>
  <c r="O25" i="1"/>
  <c r="O26" i="1"/>
  <c r="O27" i="1"/>
  <c r="O20" i="1"/>
  <c r="O21" i="1"/>
  <c r="O22" i="1"/>
  <c r="O19" i="1"/>
  <c r="O18" i="1"/>
  <c r="O17" i="1"/>
  <c r="O16" i="1"/>
  <c r="N88" i="1"/>
  <c r="N64" i="1"/>
  <c r="N44" i="1"/>
  <c r="N32" i="1"/>
  <c r="O64" i="1" l="1"/>
  <c r="D3" i="6" s="1"/>
  <c r="D5" i="6" s="1"/>
  <c r="O88" i="1"/>
  <c r="D3" i="7" s="1"/>
  <c r="D5" i="7" s="1"/>
  <c r="O44" i="1"/>
  <c r="D3" i="5" s="1"/>
  <c r="D5" i="5" s="1"/>
  <c r="O32" i="1"/>
  <c r="D3" i="2" s="1"/>
  <c r="D5" i="2" s="1"/>
</calcChain>
</file>

<file path=xl/sharedStrings.xml><?xml version="1.0" encoding="utf-8"?>
<sst xmlns="http://schemas.openxmlformats.org/spreadsheetml/2006/main" count="104" uniqueCount="82">
  <si>
    <t>Using the TSAT</t>
  </si>
  <si>
    <t>History of the TSAT</t>
  </si>
  <si>
    <t>Computing Systems</t>
  </si>
  <si>
    <t>Computational Thinking</t>
  </si>
  <si>
    <t>Computing &amp; Society</t>
  </si>
  <si>
    <t>Digital Tools &amp; Collaboration</t>
  </si>
  <si>
    <t>Novice</t>
  </si>
  <si>
    <t>Analyze the impact and intent of new technology laws.</t>
  </si>
  <si>
    <t>Interpret license agreements and permissions.</t>
  </si>
  <si>
    <t>Examine the impact of technology, assistive technology, technology proficiencies, and cybercrime in people’s lives, commerce, and society.</t>
  </si>
  <si>
    <t>Understand safety and security concepts, security and recovery strategies, and how to deal with cyberbullying and peer pressure.</t>
  </si>
  <si>
    <t>Understand basic safety and security concepts and basic understanding of safe information sharing.</t>
  </si>
  <si>
    <t>Explore what is means to be a good digital citizen.</t>
  </si>
  <si>
    <t>Observe and describe how people use technology and how technology can influence people.</t>
  </si>
  <si>
    <t>Demonstrate responsible use of technology, digital content, and interactions.</t>
  </si>
  <si>
    <t>Observe and describe how technology can influence people.</t>
  </si>
  <si>
    <t>Basic understanding of digital media messaging and equity of access to technology.</t>
  </si>
  <si>
    <t>Demonstrate responsible use of technology and laws regarding ownership of material/ideas, licensing, and fair use.</t>
  </si>
  <si>
    <t>Understand consequences of inappropriate technology use, including harassment and sexting.</t>
  </si>
  <si>
    <t>Examine the impact of emerging technology in schools, communities, and societies.</t>
  </si>
  <si>
    <t>Evaluate digital media bias and messaging.</t>
  </si>
  <si>
    <t>Understand safety and security concepts, online identity and privacy, and how to deal with cyberbullying and inappropriate content.</t>
  </si>
  <si>
    <t>Develop basic use of digital tools and research skills to create simple artifacts.</t>
  </si>
  <si>
    <t>Develop basic use of digital tools to communicate or exchange information.</t>
  </si>
  <si>
    <t>Use digital tools and keyboarding skills to publish multimedia artifacts.</t>
  </si>
  <si>
    <t>Use digital tools to communicate or exchange information.</t>
  </si>
  <si>
    <t>Develop intermediate research skills to create artifacts and attribute credit.</t>
  </si>
  <si>
    <t>Use a variety of digital tools to create artifacts, online content, and online surveys.</t>
  </si>
  <si>
    <t>Understand that different digital tools have different uses.</t>
  </si>
  <si>
    <t>Communicate and publish online.</t>
  </si>
  <si>
    <t>Select and use ‘best’ digital tools or resources to create an artifact or solve a problem.</t>
  </si>
  <si>
    <t>Understand that computing devices take many forms and have different components.</t>
  </si>
  <si>
    <t>Consider basic structures of computing systems and networks.</t>
  </si>
  <si>
    <t>Explore human and computer differences to determine when technology is beneficial.</t>
  </si>
  <si>
    <t>Understand different computing devices and their components.</t>
  </si>
  <si>
    <t>Use different computing devices and troubleshoot and solve simple problems.</t>
  </si>
  <si>
    <t xml:space="preserve">Differentiate tasks that are best done by computing systems and humans. </t>
  </si>
  <si>
    <t>Understand the components of a network and basic network authentication.</t>
  </si>
  <si>
    <t>Basic understanding of services.</t>
  </si>
  <si>
    <t>Understand hardware and software components of a computing device; troubleshoot hardware and software problems.</t>
  </si>
  <si>
    <t>Use a variety of computing devices to manipulate data.</t>
  </si>
  <si>
    <t>Understand that network components carry out specific functions to connect computing devices, people, and services.</t>
  </si>
  <si>
    <t>Understand the capabilities services can provide.</t>
  </si>
  <si>
    <t>Select and use ‘best’ computing devices to accomplish a real-world task.</t>
  </si>
  <si>
    <t>Understand how computing device components work.</t>
  </si>
  <si>
    <t>Use troubleshooting strategies to solve routine hardware and software problems.</t>
  </si>
  <si>
    <t xml:space="preserve">Decompose tasks/problems into sub-problems to plan solutions. </t>
  </si>
  <si>
    <t>Understand how networks communicate, their vulnerabilities and issues that may impact their functionality.</t>
  </si>
  <si>
    <t>Evaluate the benefits of using a service with respect to function and quality.</t>
  </si>
  <si>
    <t>Explore abstraction through identification of common attributes.</t>
  </si>
  <si>
    <t>Create and enact a simple algorithm.</t>
  </si>
  <si>
    <t>Understand how information can be collected, used, and presented with computing devices or digital tools.</t>
  </si>
  <si>
    <t>Create a simple computer “program.”</t>
  </si>
  <si>
    <t>Use basic models and simulations.</t>
  </si>
  <si>
    <t>Create a new representation and breakdown a larger problem into sub problems.</t>
  </si>
  <si>
    <t>Write, debug, and analyze an algorithm.</t>
  </si>
  <si>
    <t>Understand databases and organizing and transforming data.</t>
  </si>
  <si>
    <t>Write, debug, and correct programs using successively sophisticated techniques.</t>
  </si>
  <si>
    <t>Create a model and use data from a simulation.</t>
  </si>
  <si>
    <t>Create a new representation, define functions, and use decomposition.</t>
  </si>
  <si>
    <t>Write, debug, and analyze advanced algorithms and basic programs.</t>
  </si>
  <si>
    <t>Understand how computing devices represent and manipulate information.</t>
  </si>
  <si>
    <t>Create, modify, and manipulate databases.</t>
  </si>
  <si>
    <t>Use a variety of data collection devices.</t>
  </si>
  <si>
    <t>Create a model and use and modify a simulation for analysis.</t>
  </si>
  <si>
    <t>Create a new representation through generalization and decomposition.</t>
  </si>
  <si>
    <t>Write and debug algorithms in a structured language (pseudocode).</t>
  </si>
  <si>
    <t>Understand how different data representation effects storage and quality.</t>
  </si>
  <si>
    <t>Create, modify, and manipulate data structures, data sets, and data visualizations.</t>
  </si>
  <si>
    <t>Use an iterative design process to create an artifact or solve a problem.</t>
  </si>
  <si>
    <t>Create models and simulations to formulate, test, analyze, and refine a hypothesis.</t>
  </si>
  <si>
    <t>Intermediate</t>
  </si>
  <si>
    <t>Advanced</t>
  </si>
  <si>
    <t>Category Size</t>
  </si>
  <si>
    <t>Needle</t>
  </si>
  <si>
    <t>Basic</t>
  </si>
  <si>
    <t>Advanced research skills including advanced searches, digital source evaluation, and synthesis of information.</t>
  </si>
  <si>
    <t>The Massachusetts Department of Elementary and Secondary Education (ESE) adapted the TSAT from a tool developed by the Boston Public Schools in 1997. In 2010, the TSAT was updated to align with the 2008 Massachusetts Technology Literacy Standards and Expectations. In 2017, the TSAT was updated to align with the 2016 DLCS Framework. Previous versions measured teachers' levels of "technology proficiency." Acknowledging the ubiquity of technology in preparing students to learn and live in a 21st century world, the 2017 TSAT helps teachers of all subjects gauge their knowledge of DLCS concepts.</t>
  </si>
  <si>
    <t>The TSAT helps  educators gauge their knowledge of the 2016 Digital Literacy and Computer Science Framework (DLCS). It can also help schools and districts identify professional learning opportunities for teachers in integrating key concepts from the framework into their practice.</t>
  </si>
  <si>
    <t>Massachusetts Technology Self-Assessment Tool (TSAT)</t>
  </si>
  <si>
    <r>
      <rPr>
        <b/>
        <sz val="10"/>
        <color theme="1"/>
        <rFont val="Calibri"/>
        <family val="2"/>
        <scheme val="minor"/>
      </rPr>
      <t xml:space="preserve">Within each strand, mark "x" (case sensitive) to identify the topic(s) you are knowledgeable about and comfortable teaching; otherwise, leave blank. 
</t>
    </r>
    <r>
      <rPr>
        <sz val="10"/>
        <color theme="1"/>
        <rFont val="Calibri"/>
        <family val="2"/>
        <scheme val="minor"/>
      </rPr>
      <t>The dials will calculate a rating between "Novice" and "Ready." The ratings are for informational purposes only.</t>
    </r>
  </si>
  <si>
    <t>Understand safety and security concepts, safe and appropriate use of technology, and how to deal with cyberbullying.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</si>
</sst>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2"/>
      <color theme="1"/>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sz val="9"/>
      <color theme="1"/>
      <name val="Calibri"/>
      <family val="2"/>
      <scheme val="minor"/>
    </font>
    <font>
      <b/>
      <sz val="16"/>
      <color theme="1"/>
      <name val="Calibri"/>
      <family val="2"/>
      <scheme val="minor"/>
    </font>
  </fonts>
  <fills count="4">
    <fill>
      <patternFill patternType="none"/>
    </fill>
    <fill>
      <patternFill patternType="gray125"/>
    </fill>
    <fill>
      <patternFill patternType="solid">
        <fgColor theme="7" tint="0.79998168889431442"/>
        <bgColor indexed="64"/>
      </patternFill>
    </fill>
    <fill>
      <patternFill patternType="solid">
        <fgColor rgb="FFECF0F8"/>
        <bgColor indexed="64"/>
      </patternFill>
    </fill>
  </fills>
  <borders count="5">
    <border>
      <left/>
      <right/>
      <top/>
      <bottom/>
      <diagonal/>
    </border>
    <border>
      <left/>
      <right/>
      <top/>
      <bottom style="thin">
        <color theme="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cellStyleXfs>
  <cellXfs count="26">
    <xf numFmtId="0" fontId="0" fillId="0" borderId="0" xfId="0"/>
    <xf numFmtId="0" fontId="1" fillId="0" borderId="0" xfId="0" applyFont="1"/>
    <xf numFmtId="0" fontId="2" fillId="0" borderId="0" xfId="0" applyFont="1"/>
    <xf numFmtId="0" fontId="3" fillId="0" borderId="0" xfId="0" applyFont="1" applyAlignment="1">
      <alignment horizontal="left" vertical="top" wrapText="1"/>
    </xf>
    <xf numFmtId="0" fontId="4" fillId="0" borderId="0" xfId="0" applyFont="1" applyAlignment="1">
      <alignment vertical="top" wrapText="1"/>
    </xf>
    <xf numFmtId="0" fontId="3" fillId="0" borderId="0" xfId="0" applyFont="1" applyFill="1" applyAlignment="1">
      <alignment horizontal="left" vertical="top"/>
    </xf>
    <xf numFmtId="0" fontId="0" fillId="0" borderId="0" xfId="0" applyFill="1"/>
    <xf numFmtId="0" fontId="3" fillId="0" borderId="0" xfId="0" applyFont="1"/>
    <xf numFmtId="0" fontId="3" fillId="0" borderId="0" xfId="0" applyFont="1" applyFill="1"/>
    <xf numFmtId="0" fontId="2" fillId="0" borderId="0" xfId="0" applyFont="1" applyFill="1"/>
    <xf numFmtId="0" fontId="5" fillId="0" borderId="0" xfId="0" applyFont="1"/>
    <xf numFmtId="0" fontId="5" fillId="0" borderId="0" xfId="0" applyFont="1" applyFill="1" applyBorder="1"/>
    <xf numFmtId="0" fontId="5" fillId="0" borderId="2" xfId="0" applyFont="1" applyFill="1" applyBorder="1"/>
    <xf numFmtId="0" fontId="5" fillId="0" borderId="4" xfId="0" applyFont="1" applyFill="1" applyBorder="1"/>
    <xf numFmtId="0" fontId="5" fillId="0" borderId="3" xfId="0" applyFont="1" applyFill="1" applyBorder="1"/>
    <xf numFmtId="0" fontId="5" fillId="0" borderId="0" xfId="0" applyFont="1" applyFill="1"/>
    <xf numFmtId="0" fontId="3" fillId="0" borderId="0" xfId="0" quotePrefix="1" applyFont="1" applyAlignment="1">
      <alignment horizontal="left" vertical="top" wrapText="1"/>
    </xf>
    <xf numFmtId="0" fontId="3" fillId="2" borderId="0" xfId="0" applyFont="1" applyFill="1" applyAlignment="1">
      <alignment horizontal="left"/>
    </xf>
    <xf numFmtId="0" fontId="0" fillId="0" borderId="0" xfId="0" quotePrefix="1" applyAlignment="1">
      <alignment horizontal="left"/>
    </xf>
    <xf numFmtId="1" fontId="3" fillId="0" borderId="0" xfId="0" applyNumberFormat="1" applyFont="1" applyFill="1" applyAlignment="1">
      <alignment horizontal="left"/>
    </xf>
    <xf numFmtId="0" fontId="3" fillId="3" borderId="1" xfId="0" applyFont="1" applyFill="1" applyBorder="1" applyAlignment="1" applyProtection="1">
      <alignment horizontal="center"/>
      <protection locked="0"/>
    </xf>
    <xf numFmtId="0" fontId="3" fillId="0" borderId="0" xfId="0" quotePrefix="1" applyFont="1" applyAlignment="1">
      <alignment horizontal="left" vertical="top" wrapText="1"/>
    </xf>
    <xf numFmtId="0" fontId="1" fillId="0" borderId="0" xfId="0" applyFont="1" applyAlignment="1">
      <alignment horizontal="left" vertical="top" wrapText="1"/>
    </xf>
    <xf numFmtId="0" fontId="6" fillId="0" borderId="0" xfId="0" quotePrefix="1" applyFont="1" applyAlignment="1">
      <alignment horizontal="left"/>
    </xf>
    <xf numFmtId="0" fontId="6" fillId="0" borderId="0" xfId="0" applyFont="1" applyAlignment="1">
      <alignment horizontal="left"/>
    </xf>
    <xf numFmtId="0" fontId="3" fillId="0" borderId="0" xfId="0" applyFont="1" applyAlignment="1">
      <alignment horizontal="left" vertical="top" wrapText="1"/>
    </xf>
  </cellXfs>
  <cellStyles count="1">
    <cellStyle name="Normal" xfId="0" builtinId="0"/>
  </cellStyles>
  <dxfs count="0"/>
  <tableStyles count="0" defaultTableStyle="TableStyleMedium2" defaultPivotStyle="PivotStyleLight16"/>
  <colors>
    <mruColors>
      <color rgb="FFECF0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0">
                <a:solidFill>
                  <a:schemeClr val="tx1"/>
                </a:solidFill>
              </a:rPr>
              <a:t>Computing &amp; Society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7754002624671916"/>
          <c:y val="0.22666375036453776"/>
          <c:w val="0.6668672368949724"/>
          <c:h val="0.77333637847627157"/>
        </c:manualLayout>
      </c:layout>
      <c:doughnutChart>
        <c:varyColors val="1"/>
        <c:ser>
          <c:idx val="0"/>
          <c:order val="0"/>
          <c:tx>
            <c:strRef>
              <c:f>'C&amp;S'!$C$2</c:f>
              <c:strCache>
                <c:ptCount val="1"/>
                <c:pt idx="0">
                  <c:v>Category Size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480-4C93-AE80-8C6C2931F6E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480-4C93-AE80-8C6C2931F6E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480-4C93-AE80-8C6C2931F6E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480-4C93-AE80-8C6C2931F6E7}"/>
              </c:ext>
            </c:extLst>
          </c:dPt>
          <c:dPt>
            <c:idx val="4"/>
            <c:bubble3D val="0"/>
            <c:spPr>
              <a:noFill/>
              <a:ln w="19050">
                <a:solidFill>
                  <a:schemeClr val="lt1"/>
                </a:solidFill>
              </a:ln>
              <a:effectLst/>
            </c:spPr>
            <c:extLst>
              <c:ext xmlns:c16="http://schemas.microsoft.com/office/drawing/2014/chart" uri="{C3380CC4-5D6E-409C-BE32-E72D297353CC}">
                <c16:uniqueId val="{00000009-A480-4C93-AE80-8C6C2931F6E7}"/>
              </c:ext>
            </c:extLst>
          </c:dPt>
          <c:cat>
            <c:strRef>
              <c:f>'C&amp;S'!$B$3:$B$7</c:f>
              <c:strCache>
                <c:ptCount val="4"/>
                <c:pt idx="0">
                  <c:v>Basic</c:v>
                </c:pt>
                <c:pt idx="1">
                  <c:v>Novice</c:v>
                </c:pt>
                <c:pt idx="2">
                  <c:v>Intermediate</c:v>
                </c:pt>
                <c:pt idx="3">
                  <c:v>Advanced</c:v>
                </c:pt>
              </c:strCache>
            </c:strRef>
          </c:cat>
          <c:val>
            <c:numRef>
              <c:f>'C&amp;S'!$C$3:$C$7</c:f>
              <c:numCache>
                <c:formatCode>General</c:formatCode>
                <c:ptCount val="5"/>
                <c:pt idx="0">
                  <c:v>25</c:v>
                </c:pt>
                <c:pt idx="1">
                  <c:v>25</c:v>
                </c:pt>
                <c:pt idx="2">
                  <c:v>25</c:v>
                </c:pt>
                <c:pt idx="3">
                  <c:v>25</c:v>
                </c:pt>
                <c:pt idx="4">
                  <c:v>100</c:v>
                </c:pt>
              </c:numCache>
            </c:numRef>
          </c:val>
          <c:extLst>
            <c:ext xmlns:c16="http://schemas.microsoft.com/office/drawing/2014/chart" uri="{C3380CC4-5D6E-409C-BE32-E72D297353CC}">
              <c16:uniqueId val="{0000000A-A480-4C93-AE80-8C6C2931F6E7}"/>
            </c:ext>
          </c:extLst>
        </c:ser>
        <c:dLbls>
          <c:showLegendKey val="0"/>
          <c:showVal val="0"/>
          <c:showCatName val="0"/>
          <c:showSerName val="0"/>
          <c:showPercent val="0"/>
          <c:showBubbleSize val="0"/>
          <c:showLeaderLines val="1"/>
        </c:dLbls>
        <c:firstSliceAng val="270"/>
        <c:holeSize val="25"/>
      </c:doughnutChart>
      <c:pieChart>
        <c:varyColors val="1"/>
        <c:ser>
          <c:idx val="1"/>
          <c:order val="1"/>
          <c:tx>
            <c:strRef>
              <c:f>'C&amp;S'!$D$2</c:f>
              <c:strCache>
                <c:ptCount val="1"/>
                <c:pt idx="0">
                  <c:v>Needle</c:v>
                </c:pt>
              </c:strCache>
            </c:strRef>
          </c:tx>
          <c:dPt>
            <c:idx val="0"/>
            <c:bubble3D val="0"/>
            <c:spPr>
              <a:noFill/>
              <a:ln w="19050">
                <a:noFill/>
              </a:ln>
              <a:effectLst/>
            </c:spPr>
            <c:extLst>
              <c:ext xmlns:c16="http://schemas.microsoft.com/office/drawing/2014/chart" uri="{C3380CC4-5D6E-409C-BE32-E72D297353CC}">
                <c16:uniqueId val="{0000000C-A480-4C93-AE80-8C6C2931F6E7}"/>
              </c:ext>
            </c:extLst>
          </c:dPt>
          <c:dPt>
            <c:idx val="1"/>
            <c:bubble3D val="0"/>
            <c:spPr>
              <a:solidFill>
                <a:schemeClr val="tx1"/>
              </a:solidFill>
              <a:ln w="19050">
                <a:solidFill>
                  <a:schemeClr val="tx1"/>
                </a:solidFill>
              </a:ln>
              <a:effectLst/>
            </c:spPr>
            <c:extLst>
              <c:ext xmlns:c16="http://schemas.microsoft.com/office/drawing/2014/chart" uri="{C3380CC4-5D6E-409C-BE32-E72D297353CC}">
                <c16:uniqueId val="{0000000E-A480-4C93-AE80-8C6C2931F6E7}"/>
              </c:ext>
            </c:extLst>
          </c:dPt>
          <c:dPt>
            <c:idx val="2"/>
            <c:bubble3D val="0"/>
            <c:spPr>
              <a:noFill/>
              <a:ln w="19050">
                <a:noFill/>
              </a:ln>
              <a:effectLst/>
            </c:spPr>
            <c:extLst>
              <c:ext xmlns:c16="http://schemas.microsoft.com/office/drawing/2014/chart" uri="{C3380CC4-5D6E-409C-BE32-E72D297353CC}">
                <c16:uniqueId val="{00000010-A480-4C93-AE80-8C6C2931F6E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A480-4C93-AE80-8C6C2931F6E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A480-4C93-AE80-8C6C2931F6E7}"/>
              </c:ext>
            </c:extLst>
          </c:dPt>
          <c:cat>
            <c:strRef>
              <c:f>'C&amp;S'!$B$3:$B$7</c:f>
              <c:strCache>
                <c:ptCount val="4"/>
                <c:pt idx="0">
                  <c:v>Basic</c:v>
                </c:pt>
                <c:pt idx="1">
                  <c:v>Novice</c:v>
                </c:pt>
                <c:pt idx="2">
                  <c:v>Intermediate</c:v>
                </c:pt>
                <c:pt idx="3">
                  <c:v>Advanced</c:v>
                </c:pt>
              </c:strCache>
            </c:strRef>
          </c:cat>
          <c:val>
            <c:numRef>
              <c:f>'C&amp;S'!$D$3:$D$7</c:f>
              <c:numCache>
                <c:formatCode>General</c:formatCode>
                <c:ptCount val="5"/>
                <c:pt idx="0">
                  <c:v>0</c:v>
                </c:pt>
                <c:pt idx="1">
                  <c:v>1</c:v>
                </c:pt>
                <c:pt idx="2">
                  <c:v>199</c:v>
                </c:pt>
              </c:numCache>
            </c:numRef>
          </c:val>
          <c:extLst>
            <c:ext xmlns:c16="http://schemas.microsoft.com/office/drawing/2014/chart" uri="{C3380CC4-5D6E-409C-BE32-E72D297353CC}">
              <c16:uniqueId val="{00000015-A480-4C93-AE80-8C6C2931F6E7}"/>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solidFill>
                  <a:schemeClr val="tx1"/>
                </a:solidFill>
              </a:rPr>
              <a:t>Digital</a:t>
            </a:r>
            <a:r>
              <a:rPr lang="en-US" baseline="0">
                <a:solidFill>
                  <a:schemeClr val="tx1"/>
                </a:solidFill>
              </a:rPr>
              <a:t> Tools &amp; Collaboration</a:t>
            </a:r>
            <a:endParaRPr lang="en-US">
              <a:solidFill>
                <a:schemeClr val="tx1"/>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7754002624671916"/>
          <c:y val="0.22666375036453776"/>
          <c:w val="0.6668672368949724"/>
          <c:h val="0.77333637847627157"/>
        </c:manualLayout>
      </c:layout>
      <c:doughnutChart>
        <c:varyColors val="1"/>
        <c:ser>
          <c:idx val="0"/>
          <c:order val="0"/>
          <c:tx>
            <c:strRef>
              <c:f>'DT&amp;C'!$C$2</c:f>
              <c:strCache>
                <c:ptCount val="1"/>
                <c:pt idx="0">
                  <c:v>Category Size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BF2-4B42-8DEE-ADD66D50C00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BF2-4B42-8DEE-ADD66D50C00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BF2-4B42-8DEE-ADD66D50C00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EBF2-4B42-8DEE-ADD66D50C00E}"/>
              </c:ext>
            </c:extLst>
          </c:dPt>
          <c:dPt>
            <c:idx val="4"/>
            <c:bubble3D val="0"/>
            <c:spPr>
              <a:noFill/>
              <a:ln w="19050">
                <a:solidFill>
                  <a:schemeClr val="lt1"/>
                </a:solidFill>
              </a:ln>
              <a:effectLst/>
            </c:spPr>
            <c:extLst>
              <c:ext xmlns:c16="http://schemas.microsoft.com/office/drawing/2014/chart" uri="{C3380CC4-5D6E-409C-BE32-E72D297353CC}">
                <c16:uniqueId val="{00000009-EBF2-4B42-8DEE-ADD66D50C00E}"/>
              </c:ext>
            </c:extLst>
          </c:dPt>
          <c:cat>
            <c:strRef>
              <c:f>'DT&amp;C'!$B$3:$B$7</c:f>
              <c:strCache>
                <c:ptCount val="4"/>
                <c:pt idx="0">
                  <c:v>Basic</c:v>
                </c:pt>
                <c:pt idx="1">
                  <c:v>Novice</c:v>
                </c:pt>
                <c:pt idx="2">
                  <c:v>Intermediate</c:v>
                </c:pt>
                <c:pt idx="3">
                  <c:v>Advanced</c:v>
                </c:pt>
              </c:strCache>
            </c:strRef>
          </c:cat>
          <c:val>
            <c:numRef>
              <c:f>'DT&amp;C'!$C$3:$C$7</c:f>
              <c:numCache>
                <c:formatCode>General</c:formatCode>
                <c:ptCount val="5"/>
                <c:pt idx="0">
                  <c:v>25</c:v>
                </c:pt>
                <c:pt idx="1">
                  <c:v>25</c:v>
                </c:pt>
                <c:pt idx="2">
                  <c:v>25</c:v>
                </c:pt>
                <c:pt idx="3">
                  <c:v>25</c:v>
                </c:pt>
                <c:pt idx="4">
                  <c:v>100</c:v>
                </c:pt>
              </c:numCache>
            </c:numRef>
          </c:val>
          <c:extLst>
            <c:ext xmlns:c16="http://schemas.microsoft.com/office/drawing/2014/chart" uri="{C3380CC4-5D6E-409C-BE32-E72D297353CC}">
              <c16:uniqueId val="{0000000A-EBF2-4B42-8DEE-ADD66D50C00E}"/>
            </c:ext>
          </c:extLst>
        </c:ser>
        <c:dLbls>
          <c:showLegendKey val="0"/>
          <c:showVal val="0"/>
          <c:showCatName val="0"/>
          <c:showSerName val="0"/>
          <c:showPercent val="0"/>
          <c:showBubbleSize val="0"/>
          <c:showLeaderLines val="1"/>
        </c:dLbls>
        <c:firstSliceAng val="270"/>
        <c:holeSize val="25"/>
      </c:doughnutChart>
      <c:pieChart>
        <c:varyColors val="1"/>
        <c:ser>
          <c:idx val="1"/>
          <c:order val="1"/>
          <c:tx>
            <c:strRef>
              <c:f>'DT&amp;C'!$D$2</c:f>
              <c:strCache>
                <c:ptCount val="1"/>
                <c:pt idx="0">
                  <c:v>Needle</c:v>
                </c:pt>
              </c:strCache>
            </c:strRef>
          </c:tx>
          <c:dPt>
            <c:idx val="0"/>
            <c:bubble3D val="0"/>
            <c:spPr>
              <a:noFill/>
              <a:ln w="19050">
                <a:noFill/>
              </a:ln>
              <a:effectLst/>
            </c:spPr>
            <c:extLst>
              <c:ext xmlns:c16="http://schemas.microsoft.com/office/drawing/2014/chart" uri="{C3380CC4-5D6E-409C-BE32-E72D297353CC}">
                <c16:uniqueId val="{0000000C-EBF2-4B42-8DEE-ADD66D50C00E}"/>
              </c:ext>
            </c:extLst>
          </c:dPt>
          <c:dPt>
            <c:idx val="1"/>
            <c:bubble3D val="0"/>
            <c:spPr>
              <a:solidFill>
                <a:schemeClr val="tx1"/>
              </a:solidFill>
              <a:ln w="19050">
                <a:solidFill>
                  <a:schemeClr val="tx1"/>
                </a:solidFill>
              </a:ln>
              <a:effectLst/>
            </c:spPr>
            <c:extLst>
              <c:ext xmlns:c16="http://schemas.microsoft.com/office/drawing/2014/chart" uri="{C3380CC4-5D6E-409C-BE32-E72D297353CC}">
                <c16:uniqueId val="{0000000E-EBF2-4B42-8DEE-ADD66D50C00E}"/>
              </c:ext>
            </c:extLst>
          </c:dPt>
          <c:dPt>
            <c:idx val="2"/>
            <c:bubble3D val="0"/>
            <c:spPr>
              <a:noFill/>
              <a:ln w="19050">
                <a:noFill/>
              </a:ln>
              <a:effectLst/>
            </c:spPr>
            <c:extLst>
              <c:ext xmlns:c16="http://schemas.microsoft.com/office/drawing/2014/chart" uri="{C3380CC4-5D6E-409C-BE32-E72D297353CC}">
                <c16:uniqueId val="{00000010-EBF2-4B42-8DEE-ADD66D50C00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EBF2-4B42-8DEE-ADD66D50C00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EBF2-4B42-8DEE-ADD66D50C00E}"/>
              </c:ext>
            </c:extLst>
          </c:dPt>
          <c:cat>
            <c:strRef>
              <c:f>'DT&amp;C'!$B$3:$B$7</c:f>
              <c:strCache>
                <c:ptCount val="4"/>
                <c:pt idx="0">
                  <c:v>Basic</c:v>
                </c:pt>
                <c:pt idx="1">
                  <c:v>Novice</c:v>
                </c:pt>
                <c:pt idx="2">
                  <c:v>Intermediate</c:v>
                </c:pt>
                <c:pt idx="3">
                  <c:v>Advanced</c:v>
                </c:pt>
              </c:strCache>
            </c:strRef>
          </c:cat>
          <c:val>
            <c:numRef>
              <c:f>'DT&amp;C'!$D$3:$D$7</c:f>
              <c:numCache>
                <c:formatCode>General</c:formatCode>
                <c:ptCount val="5"/>
                <c:pt idx="0">
                  <c:v>0</c:v>
                </c:pt>
                <c:pt idx="1">
                  <c:v>1</c:v>
                </c:pt>
                <c:pt idx="2">
                  <c:v>199</c:v>
                </c:pt>
              </c:numCache>
            </c:numRef>
          </c:val>
          <c:extLst>
            <c:ext xmlns:c16="http://schemas.microsoft.com/office/drawing/2014/chart" uri="{C3380CC4-5D6E-409C-BE32-E72D297353CC}">
              <c16:uniqueId val="{00000015-EBF2-4B42-8DEE-ADD66D50C00E}"/>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solidFill>
                  <a:schemeClr val="tx1"/>
                </a:solidFill>
              </a:rPr>
              <a:t>Computing Systems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7754002624671916"/>
          <c:y val="0.22666375036453776"/>
          <c:w val="0.6668672368949724"/>
          <c:h val="0.77333637847627157"/>
        </c:manualLayout>
      </c:layout>
      <c:doughnutChart>
        <c:varyColors val="1"/>
        <c:ser>
          <c:idx val="0"/>
          <c:order val="0"/>
          <c:tx>
            <c:strRef>
              <c:f>CS!$C$2</c:f>
              <c:strCache>
                <c:ptCount val="1"/>
                <c:pt idx="0">
                  <c:v>Category Size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3E2-418D-AD70-2306A9297FB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3E2-418D-AD70-2306A9297FB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3E2-418D-AD70-2306A9297FB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3E2-418D-AD70-2306A9297FB7}"/>
              </c:ext>
            </c:extLst>
          </c:dPt>
          <c:dPt>
            <c:idx val="4"/>
            <c:bubble3D val="0"/>
            <c:spPr>
              <a:noFill/>
              <a:ln w="19050">
                <a:solidFill>
                  <a:schemeClr val="lt1"/>
                </a:solidFill>
              </a:ln>
              <a:effectLst/>
            </c:spPr>
            <c:extLst>
              <c:ext xmlns:c16="http://schemas.microsoft.com/office/drawing/2014/chart" uri="{C3380CC4-5D6E-409C-BE32-E72D297353CC}">
                <c16:uniqueId val="{00000009-53E2-418D-AD70-2306A9297FB7}"/>
              </c:ext>
            </c:extLst>
          </c:dPt>
          <c:cat>
            <c:strRef>
              <c:f>CS!$B$3:$B$7</c:f>
              <c:strCache>
                <c:ptCount val="4"/>
                <c:pt idx="0">
                  <c:v>Basic</c:v>
                </c:pt>
                <c:pt idx="1">
                  <c:v>Novice</c:v>
                </c:pt>
                <c:pt idx="2">
                  <c:v>Intermediate</c:v>
                </c:pt>
                <c:pt idx="3">
                  <c:v>Advanced</c:v>
                </c:pt>
              </c:strCache>
            </c:strRef>
          </c:cat>
          <c:val>
            <c:numRef>
              <c:f>CS!$C$3:$C$7</c:f>
              <c:numCache>
                <c:formatCode>General</c:formatCode>
                <c:ptCount val="5"/>
                <c:pt idx="0">
                  <c:v>25</c:v>
                </c:pt>
                <c:pt idx="1">
                  <c:v>25</c:v>
                </c:pt>
                <c:pt idx="2">
                  <c:v>25</c:v>
                </c:pt>
                <c:pt idx="3">
                  <c:v>25</c:v>
                </c:pt>
                <c:pt idx="4">
                  <c:v>100</c:v>
                </c:pt>
              </c:numCache>
            </c:numRef>
          </c:val>
          <c:extLst>
            <c:ext xmlns:c16="http://schemas.microsoft.com/office/drawing/2014/chart" uri="{C3380CC4-5D6E-409C-BE32-E72D297353CC}">
              <c16:uniqueId val="{0000000A-53E2-418D-AD70-2306A9297FB7}"/>
            </c:ext>
          </c:extLst>
        </c:ser>
        <c:dLbls>
          <c:showLegendKey val="0"/>
          <c:showVal val="0"/>
          <c:showCatName val="0"/>
          <c:showSerName val="0"/>
          <c:showPercent val="0"/>
          <c:showBubbleSize val="0"/>
          <c:showLeaderLines val="1"/>
        </c:dLbls>
        <c:firstSliceAng val="270"/>
        <c:holeSize val="25"/>
      </c:doughnutChart>
      <c:pieChart>
        <c:varyColors val="1"/>
        <c:ser>
          <c:idx val="1"/>
          <c:order val="1"/>
          <c:tx>
            <c:strRef>
              <c:f>CS!$D$2</c:f>
              <c:strCache>
                <c:ptCount val="1"/>
                <c:pt idx="0">
                  <c:v>Needle</c:v>
                </c:pt>
              </c:strCache>
            </c:strRef>
          </c:tx>
          <c:dPt>
            <c:idx val="0"/>
            <c:bubble3D val="0"/>
            <c:spPr>
              <a:noFill/>
              <a:ln w="19050">
                <a:noFill/>
              </a:ln>
              <a:effectLst/>
            </c:spPr>
            <c:extLst>
              <c:ext xmlns:c16="http://schemas.microsoft.com/office/drawing/2014/chart" uri="{C3380CC4-5D6E-409C-BE32-E72D297353CC}">
                <c16:uniqueId val="{0000000C-53E2-418D-AD70-2306A9297FB7}"/>
              </c:ext>
            </c:extLst>
          </c:dPt>
          <c:dPt>
            <c:idx val="1"/>
            <c:bubble3D val="0"/>
            <c:spPr>
              <a:solidFill>
                <a:schemeClr val="tx1"/>
              </a:solidFill>
              <a:ln w="19050">
                <a:solidFill>
                  <a:schemeClr val="tx1"/>
                </a:solidFill>
              </a:ln>
              <a:effectLst/>
            </c:spPr>
            <c:extLst>
              <c:ext xmlns:c16="http://schemas.microsoft.com/office/drawing/2014/chart" uri="{C3380CC4-5D6E-409C-BE32-E72D297353CC}">
                <c16:uniqueId val="{0000000E-53E2-418D-AD70-2306A9297FB7}"/>
              </c:ext>
            </c:extLst>
          </c:dPt>
          <c:dPt>
            <c:idx val="2"/>
            <c:bubble3D val="0"/>
            <c:spPr>
              <a:noFill/>
              <a:ln w="19050">
                <a:noFill/>
              </a:ln>
              <a:effectLst/>
            </c:spPr>
            <c:extLst>
              <c:ext xmlns:c16="http://schemas.microsoft.com/office/drawing/2014/chart" uri="{C3380CC4-5D6E-409C-BE32-E72D297353CC}">
                <c16:uniqueId val="{00000010-53E2-418D-AD70-2306A9297FB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53E2-418D-AD70-2306A9297FB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53E2-418D-AD70-2306A9297FB7}"/>
              </c:ext>
            </c:extLst>
          </c:dPt>
          <c:cat>
            <c:strRef>
              <c:f>CS!$B$3:$B$7</c:f>
              <c:strCache>
                <c:ptCount val="4"/>
                <c:pt idx="0">
                  <c:v>Basic</c:v>
                </c:pt>
                <c:pt idx="1">
                  <c:v>Novice</c:v>
                </c:pt>
                <c:pt idx="2">
                  <c:v>Intermediate</c:v>
                </c:pt>
                <c:pt idx="3">
                  <c:v>Advanced</c:v>
                </c:pt>
              </c:strCache>
            </c:strRef>
          </c:cat>
          <c:val>
            <c:numRef>
              <c:f>CS!$D$3:$D$7</c:f>
              <c:numCache>
                <c:formatCode>General</c:formatCode>
                <c:ptCount val="5"/>
                <c:pt idx="0">
                  <c:v>0</c:v>
                </c:pt>
                <c:pt idx="1">
                  <c:v>1</c:v>
                </c:pt>
                <c:pt idx="2">
                  <c:v>199</c:v>
                </c:pt>
              </c:numCache>
            </c:numRef>
          </c:val>
          <c:extLst>
            <c:ext xmlns:c16="http://schemas.microsoft.com/office/drawing/2014/chart" uri="{C3380CC4-5D6E-409C-BE32-E72D297353CC}">
              <c16:uniqueId val="{00000015-53E2-418D-AD70-2306A9297FB7}"/>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solidFill>
                  <a:schemeClr val="tx1"/>
                </a:solidFill>
              </a:rPr>
              <a:t>Computational Thinking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7754002624671916"/>
          <c:y val="0.22666375036453776"/>
          <c:w val="0.6668672368949724"/>
          <c:h val="0.77333637847627157"/>
        </c:manualLayout>
      </c:layout>
      <c:doughnutChart>
        <c:varyColors val="1"/>
        <c:ser>
          <c:idx val="0"/>
          <c:order val="0"/>
          <c:tx>
            <c:strRef>
              <c:f>CT!$C$2</c:f>
              <c:strCache>
                <c:ptCount val="1"/>
                <c:pt idx="0">
                  <c:v>Category Size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044-440E-AB52-6BBC09465F7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044-440E-AB52-6BBC09465F7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044-440E-AB52-6BBC09465F7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044-440E-AB52-6BBC09465F76}"/>
              </c:ext>
            </c:extLst>
          </c:dPt>
          <c:dPt>
            <c:idx val="4"/>
            <c:bubble3D val="0"/>
            <c:spPr>
              <a:noFill/>
              <a:ln w="19050">
                <a:solidFill>
                  <a:schemeClr val="lt1"/>
                </a:solidFill>
              </a:ln>
              <a:effectLst/>
            </c:spPr>
            <c:extLst>
              <c:ext xmlns:c16="http://schemas.microsoft.com/office/drawing/2014/chart" uri="{C3380CC4-5D6E-409C-BE32-E72D297353CC}">
                <c16:uniqueId val="{00000009-6044-440E-AB52-6BBC09465F76}"/>
              </c:ext>
            </c:extLst>
          </c:dPt>
          <c:cat>
            <c:strRef>
              <c:f>CT!$B$3:$B$7</c:f>
              <c:strCache>
                <c:ptCount val="4"/>
                <c:pt idx="0">
                  <c:v>Basic</c:v>
                </c:pt>
                <c:pt idx="1">
                  <c:v>Novice</c:v>
                </c:pt>
                <c:pt idx="2">
                  <c:v>Intermediate</c:v>
                </c:pt>
                <c:pt idx="3">
                  <c:v>Advanced</c:v>
                </c:pt>
              </c:strCache>
            </c:strRef>
          </c:cat>
          <c:val>
            <c:numRef>
              <c:f>CT!$C$3:$C$7</c:f>
              <c:numCache>
                <c:formatCode>General</c:formatCode>
                <c:ptCount val="5"/>
                <c:pt idx="0">
                  <c:v>25</c:v>
                </c:pt>
                <c:pt idx="1">
                  <c:v>25</c:v>
                </c:pt>
                <c:pt idx="2">
                  <c:v>25</c:v>
                </c:pt>
                <c:pt idx="3">
                  <c:v>25</c:v>
                </c:pt>
                <c:pt idx="4">
                  <c:v>100</c:v>
                </c:pt>
              </c:numCache>
            </c:numRef>
          </c:val>
          <c:extLst>
            <c:ext xmlns:c16="http://schemas.microsoft.com/office/drawing/2014/chart" uri="{C3380CC4-5D6E-409C-BE32-E72D297353CC}">
              <c16:uniqueId val="{0000000A-6044-440E-AB52-6BBC09465F76}"/>
            </c:ext>
          </c:extLst>
        </c:ser>
        <c:dLbls>
          <c:showLegendKey val="0"/>
          <c:showVal val="0"/>
          <c:showCatName val="0"/>
          <c:showSerName val="0"/>
          <c:showPercent val="0"/>
          <c:showBubbleSize val="0"/>
          <c:showLeaderLines val="1"/>
        </c:dLbls>
        <c:firstSliceAng val="270"/>
        <c:holeSize val="25"/>
      </c:doughnutChart>
      <c:pieChart>
        <c:varyColors val="1"/>
        <c:ser>
          <c:idx val="1"/>
          <c:order val="1"/>
          <c:tx>
            <c:strRef>
              <c:f>CT!$D$2</c:f>
              <c:strCache>
                <c:ptCount val="1"/>
                <c:pt idx="0">
                  <c:v>Needle</c:v>
                </c:pt>
              </c:strCache>
            </c:strRef>
          </c:tx>
          <c:dPt>
            <c:idx val="0"/>
            <c:bubble3D val="0"/>
            <c:spPr>
              <a:noFill/>
              <a:ln w="19050">
                <a:noFill/>
              </a:ln>
              <a:effectLst/>
            </c:spPr>
            <c:extLst>
              <c:ext xmlns:c16="http://schemas.microsoft.com/office/drawing/2014/chart" uri="{C3380CC4-5D6E-409C-BE32-E72D297353CC}">
                <c16:uniqueId val="{0000000C-6044-440E-AB52-6BBC09465F76}"/>
              </c:ext>
            </c:extLst>
          </c:dPt>
          <c:dPt>
            <c:idx val="1"/>
            <c:bubble3D val="0"/>
            <c:spPr>
              <a:solidFill>
                <a:schemeClr val="tx1"/>
              </a:solidFill>
              <a:ln w="19050">
                <a:solidFill>
                  <a:schemeClr val="tx1"/>
                </a:solidFill>
              </a:ln>
              <a:effectLst/>
            </c:spPr>
            <c:extLst>
              <c:ext xmlns:c16="http://schemas.microsoft.com/office/drawing/2014/chart" uri="{C3380CC4-5D6E-409C-BE32-E72D297353CC}">
                <c16:uniqueId val="{0000000E-6044-440E-AB52-6BBC09465F76}"/>
              </c:ext>
            </c:extLst>
          </c:dPt>
          <c:dPt>
            <c:idx val="2"/>
            <c:bubble3D val="0"/>
            <c:spPr>
              <a:noFill/>
              <a:ln w="19050">
                <a:noFill/>
              </a:ln>
              <a:effectLst/>
            </c:spPr>
            <c:extLst>
              <c:ext xmlns:c16="http://schemas.microsoft.com/office/drawing/2014/chart" uri="{C3380CC4-5D6E-409C-BE32-E72D297353CC}">
                <c16:uniqueId val="{00000010-6044-440E-AB52-6BBC09465F7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6044-440E-AB52-6BBC09465F7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6044-440E-AB52-6BBC09465F76}"/>
              </c:ext>
            </c:extLst>
          </c:dPt>
          <c:cat>
            <c:strRef>
              <c:f>CT!$B$3:$B$7</c:f>
              <c:strCache>
                <c:ptCount val="4"/>
                <c:pt idx="0">
                  <c:v>Basic</c:v>
                </c:pt>
                <c:pt idx="1">
                  <c:v>Novice</c:v>
                </c:pt>
                <c:pt idx="2">
                  <c:v>Intermediate</c:v>
                </c:pt>
                <c:pt idx="3">
                  <c:v>Advanced</c:v>
                </c:pt>
              </c:strCache>
            </c:strRef>
          </c:cat>
          <c:val>
            <c:numRef>
              <c:f>CT!$D$3:$D$7</c:f>
              <c:numCache>
                <c:formatCode>General</c:formatCode>
                <c:ptCount val="5"/>
                <c:pt idx="0">
                  <c:v>0</c:v>
                </c:pt>
                <c:pt idx="1">
                  <c:v>1</c:v>
                </c:pt>
                <c:pt idx="2">
                  <c:v>199</c:v>
                </c:pt>
              </c:numCache>
            </c:numRef>
          </c:val>
          <c:extLst>
            <c:ext xmlns:c16="http://schemas.microsoft.com/office/drawing/2014/chart" uri="{C3380CC4-5D6E-409C-BE32-E72D297353CC}">
              <c16:uniqueId val="{00000015-6044-440E-AB52-6BBC09465F76}"/>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5" Type="http://schemas.openxmlformats.org/officeDocument/2006/relationships/chart" Target="../charts/chart4.xml"/><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207353</xdr:colOff>
      <xdr:row>0</xdr:row>
      <xdr:rowOff>175847</xdr:rowOff>
    </xdr:from>
    <xdr:to>
      <xdr:col>4</xdr:col>
      <xdr:colOff>527538</xdr:colOff>
      <xdr:row>3</xdr:row>
      <xdr:rowOff>87213</xdr:rowOff>
    </xdr:to>
    <xdr:pic>
      <xdr:nvPicPr>
        <xdr:cNvPr id="2" name="Picture 1" descr="ESE logo">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207353" y="175847"/>
          <a:ext cx="2144589" cy="945073"/>
        </a:xfrm>
        <a:prstGeom prst="rect">
          <a:avLst/>
        </a:prstGeom>
        <a:noFill/>
        <a:ln w="9525">
          <a:noFill/>
          <a:miter lim="800000"/>
          <a:headEnd/>
          <a:tailEnd/>
        </a:ln>
      </xdr:spPr>
    </xdr:pic>
    <xdr:clientData/>
  </xdr:twoCellAnchor>
  <xdr:twoCellAnchor>
    <xdr:from>
      <xdr:col>15</xdr:col>
      <xdr:colOff>243881</xdr:colOff>
      <xdr:row>15</xdr:row>
      <xdr:rowOff>85830</xdr:rowOff>
    </xdr:from>
    <xdr:to>
      <xdr:col>21</xdr:col>
      <xdr:colOff>168183</xdr:colOff>
      <xdr:row>31</xdr:row>
      <xdr:rowOff>56312</xdr:rowOff>
    </xdr:to>
    <xdr:grpSp>
      <xdr:nvGrpSpPr>
        <xdr:cNvPr id="3" name="Group 2" descr="Measures a teacher's readiness in the computing and society strand." title="Computing &amp; Society Dial">
          <a:extLst>
            <a:ext uri="{FF2B5EF4-FFF2-40B4-BE49-F238E27FC236}">
              <a16:creationId xmlns:a16="http://schemas.microsoft.com/office/drawing/2014/main" id="{00000000-0008-0000-0000-000003000000}"/>
            </a:ext>
          </a:extLst>
        </xdr:cNvPr>
        <xdr:cNvGrpSpPr/>
      </xdr:nvGrpSpPr>
      <xdr:grpSpPr>
        <a:xfrm>
          <a:off x="8054381" y="3733905"/>
          <a:ext cx="3467602" cy="2561282"/>
          <a:chOff x="4401635" y="193677"/>
          <a:chExt cx="3591427" cy="2552699"/>
        </a:xfrm>
      </xdr:grpSpPr>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4401635" y="193677"/>
          <a:ext cx="3591427" cy="2552699"/>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295640" y="1457507"/>
            <a:ext cx="577587" cy="2636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Novice</a:t>
            </a:r>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6627358" y="1450573"/>
            <a:ext cx="538498" cy="2636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Ready</a:t>
            </a:r>
          </a:p>
        </xdr:txBody>
      </xdr:sp>
    </xdr:grpSp>
    <xdr:clientData/>
  </xdr:twoCellAnchor>
  <xdr:twoCellAnchor>
    <xdr:from>
      <xdr:col>15</xdr:col>
      <xdr:colOff>245974</xdr:colOff>
      <xdr:row>31</xdr:row>
      <xdr:rowOff>146539</xdr:rowOff>
    </xdr:from>
    <xdr:to>
      <xdr:col>21</xdr:col>
      <xdr:colOff>166090</xdr:colOff>
      <xdr:row>46</xdr:row>
      <xdr:rowOff>120162</xdr:rowOff>
    </xdr:to>
    <xdr:graphicFrame macro="">
      <xdr:nvGraphicFramePr>
        <xdr:cNvPr id="10" name="Chart 9" descr="Measures a teacher's readiness in the digital tools and collaboration strand." title="Digital Tools &amp; Collaboration Dial">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245974</xdr:colOff>
      <xdr:row>46</xdr:row>
      <xdr:rowOff>138165</xdr:rowOff>
    </xdr:from>
    <xdr:to>
      <xdr:col>21</xdr:col>
      <xdr:colOff>166090</xdr:colOff>
      <xdr:row>62</xdr:row>
      <xdr:rowOff>112834</xdr:rowOff>
    </xdr:to>
    <xdr:graphicFrame macro="">
      <xdr:nvGraphicFramePr>
        <xdr:cNvPr id="16" name="Chart 15" descr="Measures a teacher's readiness in the computing systems strand." title="Computing Systems Dial">
          <a:extLst>
            <a:ext uri="{FF2B5EF4-FFF2-40B4-BE49-F238E27FC236}">
              <a16:creationId xmlns:a16="http://schemas.microsoft.com/office/drawing/2014/main" id="{00000000-0008-0000-0000-000010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15</xdr:col>
      <xdr:colOff>245974</xdr:colOff>
      <xdr:row>68</xdr:row>
      <xdr:rowOff>122463</xdr:rowOff>
    </xdr:from>
    <xdr:to>
      <xdr:col>21</xdr:col>
      <xdr:colOff>166090</xdr:colOff>
      <xdr:row>84</xdr:row>
      <xdr:rowOff>95039</xdr:rowOff>
    </xdr:to>
    <xdr:graphicFrame macro="">
      <xdr:nvGraphicFramePr>
        <xdr:cNvPr id="22" name="Chart 21" descr="Measures a teacher's readiness in the computational thinking strand." title="Computational Thinking Dial">
          <a:extLst>
            <a:ext uri="{FF2B5EF4-FFF2-40B4-BE49-F238E27FC236}">
              <a16:creationId xmlns:a16="http://schemas.microsoft.com/office/drawing/2014/main" id="{00000000-0008-0000-0000-00001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16</xdr:col>
      <xdr:colOff>514350</xdr:colOff>
      <xdr:row>76</xdr:row>
      <xdr:rowOff>111732</xdr:rowOff>
    </xdr:from>
    <xdr:to>
      <xdr:col>17</xdr:col>
      <xdr:colOff>480805</xdr:colOff>
      <xdr:row>78</xdr:row>
      <xdr:rowOff>52442</xdr:rowOff>
    </xdr:to>
    <xdr:sp macro="" textlink="">
      <xdr:nvSpPr>
        <xdr:cNvPr id="27" name="TextBox 26">
          <a:extLst>
            <a:ext uri="{FF2B5EF4-FFF2-40B4-BE49-F238E27FC236}">
              <a16:creationId xmlns:a16="http://schemas.microsoft.com/office/drawing/2014/main" id="{00000000-0008-0000-0000-00001B000000}"/>
            </a:ext>
          </a:extLst>
        </xdr:cNvPr>
        <xdr:cNvSpPr txBox="1"/>
      </xdr:nvSpPr>
      <xdr:spPr>
        <a:xfrm>
          <a:off x="8934450" y="13865832"/>
          <a:ext cx="5760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t>Novice</a:t>
          </a:r>
        </a:p>
      </xdr:txBody>
    </xdr:sp>
    <xdr:clientData/>
  </xdr:twoCellAnchor>
  <xdr:twoCellAnchor>
    <xdr:from>
      <xdr:col>19</xdr:col>
      <xdr:colOff>13736</xdr:colOff>
      <xdr:row>76</xdr:row>
      <xdr:rowOff>104775</xdr:rowOff>
    </xdr:from>
    <xdr:to>
      <xdr:col>19</xdr:col>
      <xdr:colOff>550806</xdr:colOff>
      <xdr:row>78</xdr:row>
      <xdr:rowOff>45485</xdr:rowOff>
    </xdr:to>
    <xdr:sp macro="" textlink="">
      <xdr:nvSpPr>
        <xdr:cNvPr id="28" name="TextBox 27">
          <a:extLst>
            <a:ext uri="{FF2B5EF4-FFF2-40B4-BE49-F238E27FC236}">
              <a16:creationId xmlns:a16="http://schemas.microsoft.com/office/drawing/2014/main" id="{00000000-0008-0000-0000-00001C000000}"/>
            </a:ext>
          </a:extLst>
        </xdr:cNvPr>
        <xdr:cNvSpPr txBox="1"/>
      </xdr:nvSpPr>
      <xdr:spPr>
        <a:xfrm>
          <a:off x="10262636" y="13858875"/>
          <a:ext cx="53707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t>Ready</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0.24582</cdr:x>
      <cdr:y>0.49235</cdr:y>
    </cdr:from>
    <cdr:to>
      <cdr:x>0.40683</cdr:x>
      <cdr:y>0.5959</cdr:y>
    </cdr:to>
    <cdr:sp macro="" textlink="">
      <cdr:nvSpPr>
        <cdr:cNvPr id="2" name="TextBox 4">
          <a:extLst xmlns:a="http://schemas.openxmlformats.org/drawingml/2006/main">
            <a:ext uri="{FF2B5EF4-FFF2-40B4-BE49-F238E27FC236}">
              <a16:creationId xmlns:a16="http://schemas.microsoft.com/office/drawing/2014/main" id="{CC4175C7-EFDB-4445-B33C-E57B6C87CC66}"/>
            </a:ext>
          </a:extLst>
        </cdr:cNvPr>
        <cdr:cNvSpPr txBox="1"/>
      </cdr:nvSpPr>
      <cdr:spPr>
        <a:xfrm xmlns:a="http://schemas.openxmlformats.org/drawingml/2006/main">
          <a:off x="879475" y="1257907"/>
          <a:ext cx="576055" cy="26456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1100"/>
            <a:t>Novice</a:t>
          </a:r>
        </a:p>
      </cdr:txBody>
    </cdr:sp>
  </cdr:relSizeAnchor>
  <cdr:relSizeAnchor xmlns:cdr="http://schemas.openxmlformats.org/drawingml/2006/chartDrawing">
    <cdr:from>
      <cdr:x>0.61706</cdr:x>
      <cdr:y>0.48963</cdr:y>
    </cdr:from>
    <cdr:to>
      <cdr:x>0.76717</cdr:x>
      <cdr:y>0.59318</cdr:y>
    </cdr:to>
    <cdr:sp macro="" textlink="">
      <cdr:nvSpPr>
        <cdr:cNvPr id="3" name="TextBox 7">
          <a:extLst xmlns:a="http://schemas.openxmlformats.org/drawingml/2006/main">
            <a:ext uri="{FF2B5EF4-FFF2-40B4-BE49-F238E27FC236}">
              <a16:creationId xmlns:a16="http://schemas.microsoft.com/office/drawing/2014/main" id="{32CC77E9-397B-457D-BC58-EEEDDBD1BD69}"/>
            </a:ext>
          </a:extLst>
        </cdr:cNvPr>
        <cdr:cNvSpPr txBox="1"/>
      </cdr:nvSpPr>
      <cdr:spPr>
        <a:xfrm xmlns:a="http://schemas.openxmlformats.org/drawingml/2006/main">
          <a:off x="2207661" y="1250950"/>
          <a:ext cx="537070" cy="26456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1100"/>
            <a:t>Ready</a:t>
          </a:r>
        </a:p>
      </cdr:txBody>
    </cdr:sp>
  </cdr:relSizeAnchor>
</c:userShapes>
</file>

<file path=xl/drawings/drawing3.xml><?xml version="1.0" encoding="utf-8"?>
<c:userShapes xmlns:c="http://schemas.openxmlformats.org/drawingml/2006/chart">
  <cdr:relSizeAnchor xmlns:cdr="http://schemas.openxmlformats.org/drawingml/2006/chartDrawing">
    <cdr:from>
      <cdr:x>0.24582</cdr:x>
      <cdr:y>0.49775</cdr:y>
    </cdr:from>
    <cdr:to>
      <cdr:x>0.40683</cdr:x>
      <cdr:y>0.60087</cdr:y>
    </cdr:to>
    <cdr:sp macro="" textlink="">
      <cdr:nvSpPr>
        <cdr:cNvPr id="2" name="TextBox 4">
          <a:extLst xmlns:a="http://schemas.openxmlformats.org/drawingml/2006/main">
            <a:ext uri="{FF2B5EF4-FFF2-40B4-BE49-F238E27FC236}">
              <a16:creationId xmlns:a16="http://schemas.microsoft.com/office/drawing/2014/main" id="{CC4175C7-EFDB-4445-B33C-E57B6C87CC66}"/>
            </a:ext>
          </a:extLst>
        </cdr:cNvPr>
        <cdr:cNvSpPr txBox="1"/>
      </cdr:nvSpPr>
      <cdr:spPr>
        <a:xfrm xmlns:a="http://schemas.openxmlformats.org/drawingml/2006/main">
          <a:off x="879475" y="1276957"/>
          <a:ext cx="576055" cy="26456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1100"/>
            <a:t>Novice</a:t>
          </a:r>
        </a:p>
      </cdr:txBody>
    </cdr:sp>
  </cdr:relSizeAnchor>
  <cdr:relSizeAnchor xmlns:cdr="http://schemas.openxmlformats.org/drawingml/2006/chartDrawing">
    <cdr:from>
      <cdr:x>0.61706</cdr:x>
      <cdr:y>0.49504</cdr:y>
    </cdr:from>
    <cdr:to>
      <cdr:x>0.76717</cdr:x>
      <cdr:y>0.59816</cdr:y>
    </cdr:to>
    <cdr:sp macro="" textlink="">
      <cdr:nvSpPr>
        <cdr:cNvPr id="3" name="TextBox 7">
          <a:extLst xmlns:a="http://schemas.openxmlformats.org/drawingml/2006/main">
            <a:ext uri="{FF2B5EF4-FFF2-40B4-BE49-F238E27FC236}">
              <a16:creationId xmlns:a16="http://schemas.microsoft.com/office/drawing/2014/main" id="{32CC77E9-397B-457D-BC58-EEEDDBD1BD69}"/>
            </a:ext>
          </a:extLst>
        </cdr:cNvPr>
        <cdr:cNvSpPr txBox="1"/>
      </cdr:nvSpPr>
      <cdr:spPr>
        <a:xfrm xmlns:a="http://schemas.openxmlformats.org/drawingml/2006/main">
          <a:off x="2207661" y="1270000"/>
          <a:ext cx="537070" cy="26456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1100"/>
            <a:t>Ready</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B2:P89"/>
  <sheetViews>
    <sheetView showGridLines="0" showRowColHeaders="0" tabSelected="1" zoomScaleNormal="100" zoomScaleSheetLayoutView="100" workbookViewId="0">
      <pane ySplit="3" topLeftCell="A4" activePane="bottomLeft" state="frozen"/>
      <selection activeCell="B1" sqref="B1"/>
      <selection pane="bottomLeft" activeCell="B16" sqref="B16"/>
    </sheetView>
  </sheetViews>
  <sheetFormatPr defaultColWidth="8.85546875" defaultRowHeight="15" x14ac:dyDescent="0.25"/>
  <cols>
    <col min="1" max="1" width="4.7109375" customWidth="1"/>
    <col min="2" max="2" width="3.28515625" customWidth="1"/>
    <col min="3" max="12" width="9.7109375" customWidth="1"/>
    <col min="13" max="13" width="12" customWidth="1"/>
    <col min="14" max="14" width="3.42578125" style="10" hidden="1" customWidth="1"/>
    <col min="15" max="15" width="9.140625" style="7" hidden="1" customWidth="1"/>
  </cols>
  <sheetData>
    <row r="2" spans="2:16" ht="21" x14ac:dyDescent="0.35">
      <c r="F2" s="23" t="s">
        <v>79</v>
      </c>
      <c r="G2" s="24"/>
      <c r="H2" s="24"/>
      <c r="I2" s="24"/>
      <c r="J2" s="24"/>
      <c r="K2" s="24"/>
      <c r="L2" s="24"/>
      <c r="M2" s="24"/>
    </row>
    <row r="3" spans="2:16" ht="45.75" customHeight="1" x14ac:dyDescent="0.25">
      <c r="F3" s="21" t="s">
        <v>78</v>
      </c>
      <c r="G3" s="25"/>
      <c r="H3" s="25"/>
      <c r="I3" s="25"/>
      <c r="J3" s="25"/>
      <c r="K3" s="25"/>
      <c r="L3" s="25"/>
      <c r="M3" s="25"/>
    </row>
    <row r="4" spans="2:16" ht="12.75" customHeight="1" x14ac:dyDescent="0.25">
      <c r="F4" s="16"/>
      <c r="G4" s="3"/>
      <c r="H4" s="3"/>
      <c r="I4" s="3"/>
      <c r="J4" s="3"/>
      <c r="K4" s="3"/>
      <c r="L4" s="3"/>
      <c r="M4" s="3"/>
    </row>
    <row r="5" spans="2:16" ht="15.75" x14ac:dyDescent="0.25">
      <c r="B5" s="1" t="s">
        <v>1</v>
      </c>
    </row>
    <row r="6" spans="2:16" ht="15" customHeight="1" x14ac:dyDescent="0.25">
      <c r="B6" s="21" t="s">
        <v>77</v>
      </c>
      <c r="C6" s="25"/>
      <c r="D6" s="25"/>
      <c r="E6" s="25"/>
      <c r="F6" s="25"/>
      <c r="G6" s="25"/>
      <c r="H6" s="25"/>
      <c r="I6" s="25"/>
      <c r="J6" s="25"/>
      <c r="K6" s="25"/>
      <c r="L6" s="25"/>
      <c r="M6" s="25"/>
    </row>
    <row r="7" spans="2:16" x14ac:dyDescent="0.25">
      <c r="B7" s="25"/>
      <c r="C7" s="25"/>
      <c r="D7" s="25"/>
      <c r="E7" s="25"/>
      <c r="F7" s="25"/>
      <c r="G7" s="25"/>
      <c r="H7" s="25"/>
      <c r="I7" s="25"/>
      <c r="J7" s="25"/>
      <c r="K7" s="25"/>
      <c r="L7" s="25"/>
      <c r="M7" s="25"/>
    </row>
    <row r="8" spans="2:16" x14ac:dyDescent="0.25">
      <c r="B8" s="25"/>
      <c r="C8" s="25"/>
      <c r="D8" s="25"/>
      <c r="E8" s="25"/>
      <c r="F8" s="25"/>
      <c r="G8" s="25"/>
      <c r="H8" s="25"/>
      <c r="I8" s="25"/>
      <c r="J8" s="25"/>
      <c r="K8" s="25"/>
      <c r="L8" s="25"/>
      <c r="M8" s="25"/>
    </row>
    <row r="9" spans="2:16" x14ac:dyDescent="0.25">
      <c r="B9" s="25"/>
      <c r="C9" s="25"/>
      <c r="D9" s="25"/>
      <c r="E9" s="25"/>
      <c r="F9" s="25"/>
      <c r="G9" s="25"/>
      <c r="H9" s="25"/>
      <c r="I9" s="25"/>
      <c r="J9" s="25"/>
      <c r="K9" s="25"/>
      <c r="L9" s="25"/>
      <c r="M9" s="25"/>
    </row>
    <row r="10" spans="2:16" ht="8.25" customHeight="1" x14ac:dyDescent="0.25">
      <c r="B10" s="25"/>
      <c r="C10" s="25"/>
      <c r="D10" s="25"/>
      <c r="E10" s="25"/>
      <c r="F10" s="25"/>
      <c r="G10" s="25"/>
      <c r="H10" s="25"/>
      <c r="I10" s="25"/>
      <c r="J10" s="25"/>
      <c r="K10" s="25"/>
      <c r="L10" s="25"/>
      <c r="M10" s="25"/>
    </row>
    <row r="11" spans="2:16" ht="5.25" customHeight="1" x14ac:dyDescent="0.25"/>
    <row r="12" spans="2:16" ht="15.75" x14ac:dyDescent="0.25">
      <c r="B12" s="1" t="s">
        <v>0</v>
      </c>
    </row>
    <row r="13" spans="2:16" ht="54" customHeight="1" x14ac:dyDescent="0.25">
      <c r="B13" s="21" t="s">
        <v>80</v>
      </c>
      <c r="C13" s="22"/>
      <c r="D13" s="22"/>
      <c r="E13" s="22"/>
      <c r="F13" s="22"/>
      <c r="G13" s="22"/>
      <c r="H13" s="22"/>
      <c r="I13" s="22"/>
      <c r="J13" s="22"/>
      <c r="K13" s="22"/>
      <c r="L13" s="22"/>
      <c r="M13" s="22"/>
      <c r="P13" s="18"/>
    </row>
    <row r="14" spans="2:16" x14ac:dyDescent="0.25">
      <c r="B14" s="4"/>
      <c r="C14" s="4"/>
      <c r="D14" s="4"/>
      <c r="E14" s="4"/>
      <c r="F14" s="4"/>
      <c r="G14" s="4"/>
      <c r="H14" s="4"/>
      <c r="I14" s="4"/>
      <c r="J14" s="4"/>
      <c r="K14" s="4"/>
      <c r="L14" s="4"/>
      <c r="M14" s="4"/>
    </row>
    <row r="15" spans="2:16" ht="18.75" x14ac:dyDescent="0.3">
      <c r="B15" s="2" t="s">
        <v>4</v>
      </c>
    </row>
    <row r="16" spans="2:16" s="8" customFormat="1" ht="12.75" x14ac:dyDescent="0.2">
      <c r="B16" s="20"/>
      <c r="C16" s="5" t="s">
        <v>11</v>
      </c>
      <c r="N16" s="11">
        <v>4</v>
      </c>
      <c r="O16" s="19">
        <f>IF(B16="x",4,0)</f>
        <v>0</v>
      </c>
    </row>
    <row r="17" spans="2:15" s="8" customFormat="1" ht="12.75" x14ac:dyDescent="0.2">
      <c r="B17" s="20"/>
      <c r="C17" s="5" t="s">
        <v>12</v>
      </c>
      <c r="N17" s="11">
        <v>4</v>
      </c>
      <c r="O17" s="19">
        <f t="shared" ref="O17" si="0">IF(B17="x",4,0)</f>
        <v>0</v>
      </c>
    </row>
    <row r="18" spans="2:15" s="8" customFormat="1" ht="12.75" x14ac:dyDescent="0.2">
      <c r="B18" s="20"/>
      <c r="C18" s="5" t="s">
        <v>13</v>
      </c>
      <c r="N18" s="12">
        <v>4</v>
      </c>
      <c r="O18" s="19">
        <f>IF(B18="x",4,0)</f>
        <v>0</v>
      </c>
    </row>
    <row r="19" spans="2:15" s="8" customFormat="1" ht="12.75" x14ac:dyDescent="0.2">
      <c r="B19" s="20"/>
      <c r="C19" s="5" t="s">
        <v>81</v>
      </c>
      <c r="N19" s="13">
        <v>5</v>
      </c>
      <c r="O19" s="19">
        <f>IF(B19="x",5,0)</f>
        <v>0</v>
      </c>
    </row>
    <row r="20" spans="2:15" s="8" customFormat="1" ht="12.75" x14ac:dyDescent="0.2">
      <c r="B20" s="20"/>
      <c r="C20" s="5" t="s">
        <v>14</v>
      </c>
      <c r="N20" s="11">
        <v>5</v>
      </c>
      <c r="O20" s="19">
        <f t="shared" ref="O20:O22" si="1">IF(B20="x",5,0)</f>
        <v>0</v>
      </c>
    </row>
    <row r="21" spans="2:15" s="8" customFormat="1" ht="12.75" x14ac:dyDescent="0.2">
      <c r="B21" s="20"/>
      <c r="C21" s="5" t="s">
        <v>15</v>
      </c>
      <c r="N21" s="11">
        <v>5</v>
      </c>
      <c r="O21" s="19">
        <f t="shared" si="1"/>
        <v>0</v>
      </c>
    </row>
    <row r="22" spans="2:15" s="8" customFormat="1" ht="12.75" x14ac:dyDescent="0.2">
      <c r="B22" s="20"/>
      <c r="C22" s="5" t="s">
        <v>16</v>
      </c>
      <c r="N22" s="12">
        <v>5</v>
      </c>
      <c r="O22" s="19">
        <f t="shared" si="1"/>
        <v>0</v>
      </c>
    </row>
    <row r="23" spans="2:15" s="8" customFormat="1" ht="12.75" x14ac:dyDescent="0.2">
      <c r="B23" s="20"/>
      <c r="C23" s="5" t="s">
        <v>21</v>
      </c>
      <c r="N23" s="13">
        <v>6</v>
      </c>
      <c r="O23" s="19">
        <f>IF(B23="x",6,0)</f>
        <v>0</v>
      </c>
    </row>
    <row r="24" spans="2:15" s="8" customFormat="1" ht="12.75" x14ac:dyDescent="0.2">
      <c r="B24" s="20"/>
      <c r="C24" s="5" t="s">
        <v>17</v>
      </c>
      <c r="N24" s="11">
        <v>6</v>
      </c>
      <c r="O24" s="19">
        <f t="shared" ref="O24:O27" si="2">IF(B24="x",6,0)</f>
        <v>0</v>
      </c>
    </row>
    <row r="25" spans="2:15" s="8" customFormat="1" ht="12.75" x14ac:dyDescent="0.2">
      <c r="B25" s="20"/>
      <c r="C25" s="5" t="s">
        <v>18</v>
      </c>
      <c r="N25" s="11">
        <v>6</v>
      </c>
      <c r="O25" s="19">
        <f t="shared" si="2"/>
        <v>0</v>
      </c>
    </row>
    <row r="26" spans="2:15" s="8" customFormat="1" ht="12.75" x14ac:dyDescent="0.2">
      <c r="B26" s="20"/>
      <c r="C26" s="5" t="s">
        <v>19</v>
      </c>
      <c r="N26" s="11">
        <v>6</v>
      </c>
      <c r="O26" s="19">
        <f t="shared" si="2"/>
        <v>0</v>
      </c>
    </row>
    <row r="27" spans="2:15" s="8" customFormat="1" ht="12.75" x14ac:dyDescent="0.2">
      <c r="B27" s="20"/>
      <c r="C27" s="5" t="s">
        <v>20</v>
      </c>
      <c r="N27" s="12">
        <v>6</v>
      </c>
      <c r="O27" s="19">
        <f t="shared" si="2"/>
        <v>0</v>
      </c>
    </row>
    <row r="28" spans="2:15" s="8" customFormat="1" ht="12.75" x14ac:dyDescent="0.2">
      <c r="B28" s="20"/>
      <c r="C28" s="5" t="s">
        <v>10</v>
      </c>
      <c r="N28" s="13">
        <v>10</v>
      </c>
      <c r="O28" s="19">
        <f>IF(B28="x",10,0)</f>
        <v>0</v>
      </c>
    </row>
    <row r="29" spans="2:15" s="8" customFormat="1" ht="12.75" x14ac:dyDescent="0.2">
      <c r="B29" s="20"/>
      <c r="C29" s="5" t="s">
        <v>7</v>
      </c>
      <c r="N29" s="11">
        <v>9</v>
      </c>
      <c r="O29" s="19">
        <f>IF(B29="x",9,0)</f>
        <v>0</v>
      </c>
    </row>
    <row r="30" spans="2:15" s="8" customFormat="1" ht="12.75" x14ac:dyDescent="0.2">
      <c r="B30" s="20"/>
      <c r="C30" s="5" t="s">
        <v>8</v>
      </c>
      <c r="N30" s="11">
        <v>9</v>
      </c>
      <c r="O30" s="19">
        <f>IF(B30="x",9,0)</f>
        <v>0</v>
      </c>
    </row>
    <row r="31" spans="2:15" s="8" customFormat="1" ht="12.75" x14ac:dyDescent="0.2">
      <c r="B31" s="20"/>
      <c r="C31" s="5" t="s">
        <v>9</v>
      </c>
      <c r="N31" s="12">
        <v>10</v>
      </c>
      <c r="O31" s="19">
        <f>IF(B31="x",10,0)</f>
        <v>0</v>
      </c>
    </row>
    <row r="32" spans="2:15" s="8" customFormat="1" ht="12.75" x14ac:dyDescent="0.2">
      <c r="N32" s="14">
        <f>SUM(N16:N31)</f>
        <v>100</v>
      </c>
      <c r="O32" s="17">
        <f>SUM(O16:O31)</f>
        <v>0</v>
      </c>
    </row>
    <row r="33" spans="2:15" s="6" customFormat="1" ht="18.75" x14ac:dyDescent="0.3">
      <c r="B33" s="9" t="s">
        <v>5</v>
      </c>
      <c r="N33" s="15"/>
      <c r="O33" s="8"/>
    </row>
    <row r="34" spans="2:15" s="8" customFormat="1" ht="12.75" x14ac:dyDescent="0.2">
      <c r="B34" s="20"/>
      <c r="C34" s="5" t="s">
        <v>22</v>
      </c>
      <c r="N34" s="15">
        <v>6</v>
      </c>
      <c r="O34" s="19">
        <f>IF(B34="x",6,0)</f>
        <v>0</v>
      </c>
    </row>
    <row r="35" spans="2:15" s="8" customFormat="1" ht="12.75" x14ac:dyDescent="0.2">
      <c r="B35" s="20"/>
      <c r="C35" s="5" t="s">
        <v>23</v>
      </c>
      <c r="N35" s="12">
        <v>6</v>
      </c>
      <c r="O35" s="19">
        <f t="shared" ref="O35" si="3">IF(B35="x",6,0)</f>
        <v>0</v>
      </c>
    </row>
    <row r="36" spans="2:15" s="8" customFormat="1" ht="12.75" x14ac:dyDescent="0.2">
      <c r="B36" s="20"/>
      <c r="C36" s="5" t="s">
        <v>24</v>
      </c>
      <c r="N36" s="15">
        <v>8</v>
      </c>
      <c r="O36" s="19">
        <f>IF(B36="x",8,0)</f>
        <v>0</v>
      </c>
    </row>
    <row r="37" spans="2:15" s="8" customFormat="1" ht="12.75" x14ac:dyDescent="0.2">
      <c r="B37" s="20"/>
      <c r="C37" s="5" t="s">
        <v>25</v>
      </c>
      <c r="N37" s="15">
        <v>8</v>
      </c>
      <c r="O37" s="19">
        <f t="shared" ref="O37:O38" si="4">IF(B37="x",8,0)</f>
        <v>0</v>
      </c>
    </row>
    <row r="38" spans="2:15" s="8" customFormat="1" ht="12.75" x14ac:dyDescent="0.2">
      <c r="B38" s="20"/>
      <c r="C38" s="5" t="s">
        <v>26</v>
      </c>
      <c r="N38" s="12">
        <v>8</v>
      </c>
      <c r="O38" s="19">
        <f t="shared" si="4"/>
        <v>0</v>
      </c>
    </row>
    <row r="39" spans="2:15" s="8" customFormat="1" ht="12.75" x14ac:dyDescent="0.2">
      <c r="B39" s="20"/>
      <c r="C39" s="5" t="s">
        <v>27</v>
      </c>
      <c r="N39" s="15">
        <v>12</v>
      </c>
      <c r="O39" s="19">
        <f>IF(B39="x",12,0)</f>
        <v>0</v>
      </c>
    </row>
    <row r="40" spans="2:15" s="8" customFormat="1" ht="12.75" x14ac:dyDescent="0.2">
      <c r="B40" s="20"/>
      <c r="C40" s="5" t="s">
        <v>28</v>
      </c>
      <c r="N40" s="15">
        <v>12</v>
      </c>
      <c r="O40" s="19">
        <f>IF(B40="x",12,0)</f>
        <v>0</v>
      </c>
    </row>
    <row r="41" spans="2:15" s="8" customFormat="1" ht="12.75" x14ac:dyDescent="0.2">
      <c r="B41" s="20"/>
      <c r="C41" s="5" t="s">
        <v>29</v>
      </c>
      <c r="N41" s="12">
        <v>12</v>
      </c>
      <c r="O41" s="19">
        <f>IF(B41="x",12,0)</f>
        <v>0</v>
      </c>
    </row>
    <row r="42" spans="2:15" s="8" customFormat="1" ht="12.75" x14ac:dyDescent="0.2">
      <c r="B42" s="20"/>
      <c r="C42" s="5" t="s">
        <v>30</v>
      </c>
      <c r="N42" s="15">
        <v>14</v>
      </c>
      <c r="O42" s="19">
        <f>IF(B42="x",14,0)</f>
        <v>0</v>
      </c>
    </row>
    <row r="43" spans="2:15" s="8" customFormat="1" ht="12.75" x14ac:dyDescent="0.2">
      <c r="B43" s="20"/>
      <c r="C43" s="5" t="s">
        <v>76</v>
      </c>
      <c r="N43" s="12">
        <v>14</v>
      </c>
      <c r="O43" s="19">
        <f>IF(B43="x",14,0)</f>
        <v>0</v>
      </c>
    </row>
    <row r="44" spans="2:15" s="8" customFormat="1" ht="12.75" x14ac:dyDescent="0.2">
      <c r="N44" s="14">
        <f>SUM(N34:N43)</f>
        <v>100</v>
      </c>
      <c r="O44" s="17">
        <f>SUM(O34:O43)</f>
        <v>0</v>
      </c>
    </row>
    <row r="45" spans="2:15" s="6" customFormat="1" ht="18.75" x14ac:dyDescent="0.3">
      <c r="B45" s="9" t="s">
        <v>2</v>
      </c>
      <c r="N45" s="15"/>
      <c r="O45" s="8"/>
    </row>
    <row r="46" spans="2:15" s="8" customFormat="1" ht="12.75" x14ac:dyDescent="0.2">
      <c r="B46" s="20"/>
      <c r="C46" s="5" t="s">
        <v>31</v>
      </c>
      <c r="N46" s="11">
        <v>3</v>
      </c>
      <c r="O46" s="19">
        <f>IF(B46="x",3,0)</f>
        <v>0</v>
      </c>
    </row>
    <row r="47" spans="2:15" s="8" customFormat="1" ht="12.75" x14ac:dyDescent="0.2">
      <c r="B47" s="20"/>
      <c r="C47" s="5" t="s">
        <v>32</v>
      </c>
      <c r="N47" s="11">
        <v>3</v>
      </c>
      <c r="O47" s="19">
        <f t="shared" ref="O47:O48" si="5">IF(B47="x",3,0)</f>
        <v>0</v>
      </c>
    </row>
    <row r="48" spans="2:15" s="8" customFormat="1" ht="12.75" x14ac:dyDescent="0.2">
      <c r="B48" s="20"/>
      <c r="C48" s="5" t="s">
        <v>33</v>
      </c>
      <c r="N48" s="12">
        <v>3</v>
      </c>
      <c r="O48" s="19">
        <f t="shared" si="5"/>
        <v>0</v>
      </c>
    </row>
    <row r="49" spans="2:15" s="8" customFormat="1" ht="12.75" x14ac:dyDescent="0.2">
      <c r="B49" s="20"/>
      <c r="C49" s="5" t="s">
        <v>34</v>
      </c>
      <c r="N49" s="13">
        <v>5</v>
      </c>
      <c r="O49" s="19">
        <f>IF(B49="x",5,0)</f>
        <v>0</v>
      </c>
    </row>
    <row r="50" spans="2:15" s="8" customFormat="1" ht="12.75" x14ac:dyDescent="0.2">
      <c r="B50" s="20"/>
      <c r="C50" s="5" t="s">
        <v>35</v>
      </c>
      <c r="N50" s="11">
        <v>5</v>
      </c>
      <c r="O50" s="19">
        <f t="shared" ref="O50:O53" si="6">IF(B50="x",5,0)</f>
        <v>0</v>
      </c>
    </row>
    <row r="51" spans="2:15" s="8" customFormat="1" ht="12.75" x14ac:dyDescent="0.2">
      <c r="B51" s="20"/>
      <c r="C51" s="5" t="s">
        <v>36</v>
      </c>
      <c r="N51" s="11">
        <v>5</v>
      </c>
      <c r="O51" s="19">
        <f t="shared" si="6"/>
        <v>0</v>
      </c>
    </row>
    <row r="52" spans="2:15" s="8" customFormat="1" ht="12.75" x14ac:dyDescent="0.2">
      <c r="B52" s="20"/>
      <c r="C52" s="5" t="s">
        <v>37</v>
      </c>
      <c r="N52" s="11">
        <v>5</v>
      </c>
      <c r="O52" s="19">
        <f t="shared" si="6"/>
        <v>0</v>
      </c>
    </row>
    <row r="53" spans="2:15" s="8" customFormat="1" ht="12.75" x14ac:dyDescent="0.2">
      <c r="B53" s="20"/>
      <c r="C53" s="5" t="s">
        <v>38</v>
      </c>
      <c r="N53" s="12">
        <v>5</v>
      </c>
      <c r="O53" s="19">
        <f t="shared" si="6"/>
        <v>0</v>
      </c>
    </row>
    <row r="54" spans="2:15" s="8" customFormat="1" ht="12.75" x14ac:dyDescent="0.2">
      <c r="B54" s="20"/>
      <c r="C54" s="5" t="s">
        <v>39</v>
      </c>
      <c r="N54" s="13">
        <v>6</v>
      </c>
      <c r="O54" s="19">
        <f>IF(B54="x",6,0)</f>
        <v>0</v>
      </c>
    </row>
    <row r="55" spans="2:15" s="8" customFormat="1" ht="12.75" x14ac:dyDescent="0.2">
      <c r="B55" s="20"/>
      <c r="C55" s="5" t="s">
        <v>40</v>
      </c>
      <c r="N55" s="11">
        <v>6</v>
      </c>
      <c r="O55" s="19">
        <f t="shared" ref="O55:O57" si="7">IF(B55="x",6,0)</f>
        <v>0</v>
      </c>
    </row>
    <row r="56" spans="2:15" s="8" customFormat="1" ht="12.75" x14ac:dyDescent="0.2">
      <c r="B56" s="20"/>
      <c r="C56" s="5" t="s">
        <v>41</v>
      </c>
      <c r="N56" s="11">
        <v>6</v>
      </c>
      <c r="O56" s="19">
        <f t="shared" si="7"/>
        <v>0</v>
      </c>
    </row>
    <row r="57" spans="2:15" s="8" customFormat="1" ht="12.75" x14ac:dyDescent="0.2">
      <c r="B57" s="20"/>
      <c r="C57" s="5" t="s">
        <v>42</v>
      </c>
      <c r="N57" s="12">
        <v>6</v>
      </c>
      <c r="O57" s="19">
        <f t="shared" si="7"/>
        <v>0</v>
      </c>
    </row>
    <row r="58" spans="2:15" s="8" customFormat="1" ht="12.75" x14ac:dyDescent="0.2">
      <c r="B58" s="20"/>
      <c r="C58" s="5" t="s">
        <v>43</v>
      </c>
      <c r="N58" s="13">
        <v>7</v>
      </c>
      <c r="O58" s="19">
        <f>IF(B58="x",7,0)</f>
        <v>0</v>
      </c>
    </row>
    <row r="59" spans="2:15" s="8" customFormat="1" ht="12.75" x14ac:dyDescent="0.2">
      <c r="B59" s="20"/>
      <c r="C59" s="5" t="s">
        <v>44</v>
      </c>
      <c r="N59" s="11">
        <v>7</v>
      </c>
      <c r="O59" s="19">
        <f t="shared" ref="O59:O63" si="8">IF(B59="x",7,0)</f>
        <v>0</v>
      </c>
    </row>
    <row r="60" spans="2:15" s="8" customFormat="1" ht="12.75" x14ac:dyDescent="0.2">
      <c r="B60" s="20"/>
      <c r="C60" s="5" t="s">
        <v>45</v>
      </c>
      <c r="N60" s="11">
        <v>7</v>
      </c>
      <c r="O60" s="19">
        <f t="shared" si="8"/>
        <v>0</v>
      </c>
    </row>
    <row r="61" spans="2:15" s="8" customFormat="1" ht="12.75" x14ac:dyDescent="0.2">
      <c r="B61" s="20"/>
      <c r="C61" s="5" t="s">
        <v>46</v>
      </c>
      <c r="N61" s="11">
        <v>7</v>
      </c>
      <c r="O61" s="19">
        <f t="shared" si="8"/>
        <v>0</v>
      </c>
    </row>
    <row r="62" spans="2:15" s="8" customFormat="1" ht="12.75" x14ac:dyDescent="0.2">
      <c r="B62" s="20"/>
      <c r="C62" s="5" t="s">
        <v>47</v>
      </c>
      <c r="N62" s="11">
        <v>7</v>
      </c>
      <c r="O62" s="19">
        <f t="shared" si="8"/>
        <v>0</v>
      </c>
    </row>
    <row r="63" spans="2:15" s="8" customFormat="1" ht="12.75" x14ac:dyDescent="0.2">
      <c r="B63" s="20"/>
      <c r="C63" s="5" t="s">
        <v>48</v>
      </c>
      <c r="N63" s="12">
        <v>7</v>
      </c>
      <c r="O63" s="19">
        <f t="shared" si="8"/>
        <v>0</v>
      </c>
    </row>
    <row r="64" spans="2:15" s="8" customFormat="1" ht="12.75" x14ac:dyDescent="0.2">
      <c r="N64" s="14">
        <f>SUM(N46:N63)</f>
        <v>100</v>
      </c>
      <c r="O64" s="17">
        <f>SUM(O46:O63)</f>
        <v>0</v>
      </c>
    </row>
    <row r="65" spans="2:15" s="6" customFormat="1" ht="18.75" x14ac:dyDescent="0.3">
      <c r="B65" s="9" t="s">
        <v>3</v>
      </c>
      <c r="N65" s="15"/>
      <c r="O65" s="8"/>
    </row>
    <row r="66" spans="2:15" s="8" customFormat="1" ht="12.75" x14ac:dyDescent="0.2">
      <c r="B66" s="20"/>
      <c r="C66" s="5" t="s">
        <v>49</v>
      </c>
      <c r="N66" s="11">
        <v>3</v>
      </c>
      <c r="O66" s="19">
        <f>IF(B66="x",3,0)</f>
        <v>0</v>
      </c>
    </row>
    <row r="67" spans="2:15" s="8" customFormat="1" ht="12.75" x14ac:dyDescent="0.2">
      <c r="B67" s="20"/>
      <c r="C67" s="5" t="s">
        <v>50</v>
      </c>
      <c r="N67" s="11">
        <v>3</v>
      </c>
      <c r="O67" s="19">
        <f t="shared" ref="O67" si="9">IF(B67="x",3,0)</f>
        <v>0</v>
      </c>
    </row>
    <row r="68" spans="2:15" s="8" customFormat="1" ht="12.75" x14ac:dyDescent="0.2">
      <c r="B68" s="20"/>
      <c r="C68" s="5" t="s">
        <v>51</v>
      </c>
      <c r="N68" s="11">
        <v>2</v>
      </c>
      <c r="O68" s="19">
        <f>IF(B68="x",2,0)</f>
        <v>0</v>
      </c>
    </row>
    <row r="69" spans="2:15" s="8" customFormat="1" ht="12.75" x14ac:dyDescent="0.2">
      <c r="B69" s="20"/>
      <c r="C69" s="5" t="s">
        <v>52</v>
      </c>
      <c r="N69" s="11">
        <v>3</v>
      </c>
      <c r="O69" s="19">
        <f>IF(B69="x",3,0)</f>
        <v>0</v>
      </c>
    </row>
    <row r="70" spans="2:15" s="8" customFormat="1" ht="12.75" x14ac:dyDescent="0.2">
      <c r="B70" s="20"/>
      <c r="C70" s="5" t="s">
        <v>53</v>
      </c>
      <c r="N70" s="12">
        <v>3</v>
      </c>
      <c r="O70" s="19">
        <f t="shared" ref="O70" si="10">IF(B70="x",3,0)</f>
        <v>0</v>
      </c>
    </row>
    <row r="71" spans="2:15" s="8" customFormat="1" ht="12.75" x14ac:dyDescent="0.2">
      <c r="B71" s="20"/>
      <c r="C71" s="5" t="s">
        <v>54</v>
      </c>
      <c r="N71" s="13">
        <v>4</v>
      </c>
      <c r="O71" s="19">
        <f>IF(B71="x",4,0)</f>
        <v>0</v>
      </c>
    </row>
    <row r="72" spans="2:15" s="8" customFormat="1" ht="12.75" x14ac:dyDescent="0.2">
      <c r="B72" s="20"/>
      <c r="C72" s="5" t="s">
        <v>55</v>
      </c>
      <c r="N72" s="11">
        <v>4</v>
      </c>
      <c r="O72" s="19">
        <f t="shared" ref="O72:O75" si="11">IF(B72="x",4,0)</f>
        <v>0</v>
      </c>
    </row>
    <row r="73" spans="2:15" s="8" customFormat="1" ht="12.75" x14ac:dyDescent="0.2">
      <c r="B73" s="20"/>
      <c r="C73" s="5" t="s">
        <v>56</v>
      </c>
      <c r="N73" s="11">
        <v>4</v>
      </c>
      <c r="O73" s="19">
        <f t="shared" si="11"/>
        <v>0</v>
      </c>
    </row>
    <row r="74" spans="2:15" s="8" customFormat="1" ht="12.75" x14ac:dyDescent="0.2">
      <c r="B74" s="20"/>
      <c r="C74" s="5" t="s">
        <v>57</v>
      </c>
      <c r="N74" s="11">
        <v>4</v>
      </c>
      <c r="O74" s="19">
        <f t="shared" si="11"/>
        <v>0</v>
      </c>
    </row>
    <row r="75" spans="2:15" s="8" customFormat="1" ht="12.75" x14ac:dyDescent="0.2">
      <c r="B75" s="20"/>
      <c r="C75" s="5" t="s">
        <v>58</v>
      </c>
      <c r="N75" s="12">
        <v>4</v>
      </c>
      <c r="O75" s="19">
        <f t="shared" si="11"/>
        <v>0</v>
      </c>
    </row>
    <row r="76" spans="2:15" s="8" customFormat="1" ht="12.75" x14ac:dyDescent="0.2">
      <c r="B76" s="20"/>
      <c r="C76" s="5" t="s">
        <v>59</v>
      </c>
      <c r="N76" s="13">
        <v>5</v>
      </c>
      <c r="O76" s="19">
        <f>IF(B76="x",5,0)</f>
        <v>0</v>
      </c>
    </row>
    <row r="77" spans="2:15" s="8" customFormat="1" ht="12.75" x14ac:dyDescent="0.2">
      <c r="B77" s="20"/>
      <c r="C77" s="5" t="s">
        <v>60</v>
      </c>
      <c r="N77" s="11">
        <v>5</v>
      </c>
      <c r="O77" s="19">
        <f t="shared" ref="O77:O81" si="12">IF(B77="x",5,0)</f>
        <v>0</v>
      </c>
    </row>
    <row r="78" spans="2:15" s="8" customFormat="1" ht="12.75" x14ac:dyDescent="0.2">
      <c r="B78" s="20"/>
      <c r="C78" s="5" t="s">
        <v>61</v>
      </c>
      <c r="N78" s="11">
        <v>5</v>
      </c>
      <c r="O78" s="19">
        <f t="shared" si="12"/>
        <v>0</v>
      </c>
    </row>
    <row r="79" spans="2:15" s="8" customFormat="1" ht="12.75" x14ac:dyDescent="0.2">
      <c r="B79" s="20"/>
      <c r="C79" s="5" t="s">
        <v>62</v>
      </c>
      <c r="N79" s="11">
        <v>5</v>
      </c>
      <c r="O79" s="19">
        <f t="shared" si="12"/>
        <v>0</v>
      </c>
    </row>
    <row r="80" spans="2:15" s="8" customFormat="1" ht="12.75" x14ac:dyDescent="0.2">
      <c r="B80" s="20"/>
      <c r="C80" s="5" t="s">
        <v>63</v>
      </c>
      <c r="N80" s="11">
        <v>5</v>
      </c>
      <c r="O80" s="19">
        <f t="shared" si="12"/>
        <v>0</v>
      </c>
    </row>
    <row r="81" spans="2:15" s="8" customFormat="1" ht="12.75" x14ac:dyDescent="0.2">
      <c r="B81" s="20"/>
      <c r="C81" s="5" t="s">
        <v>64</v>
      </c>
      <c r="N81" s="12">
        <v>5</v>
      </c>
      <c r="O81" s="19">
        <f t="shared" si="12"/>
        <v>0</v>
      </c>
    </row>
    <row r="82" spans="2:15" s="8" customFormat="1" ht="12.75" x14ac:dyDescent="0.2">
      <c r="B82" s="20"/>
      <c r="C82" s="5" t="s">
        <v>65</v>
      </c>
      <c r="N82" s="13">
        <v>6</v>
      </c>
      <c r="O82" s="19">
        <f>IF(B82="x",6,0)</f>
        <v>0</v>
      </c>
    </row>
    <row r="83" spans="2:15" s="8" customFormat="1" ht="12.75" x14ac:dyDescent="0.2">
      <c r="B83" s="20"/>
      <c r="C83" s="5" t="s">
        <v>66</v>
      </c>
      <c r="N83" s="11">
        <v>6</v>
      </c>
      <c r="O83" s="19">
        <f t="shared" ref="O83:O87" si="13">IF(B83="x",6,0)</f>
        <v>0</v>
      </c>
    </row>
    <row r="84" spans="2:15" s="8" customFormat="1" ht="12.75" x14ac:dyDescent="0.2">
      <c r="B84" s="20"/>
      <c r="C84" s="5" t="s">
        <v>67</v>
      </c>
      <c r="N84" s="11">
        <v>6</v>
      </c>
      <c r="O84" s="19">
        <f t="shared" si="13"/>
        <v>0</v>
      </c>
    </row>
    <row r="85" spans="2:15" s="8" customFormat="1" ht="12.75" x14ac:dyDescent="0.2">
      <c r="B85" s="20"/>
      <c r="C85" s="5" t="s">
        <v>68</v>
      </c>
      <c r="N85" s="11">
        <v>6</v>
      </c>
      <c r="O85" s="19">
        <f t="shared" si="13"/>
        <v>0</v>
      </c>
    </row>
    <row r="86" spans="2:15" s="8" customFormat="1" ht="12.75" x14ac:dyDescent="0.2">
      <c r="B86" s="20"/>
      <c r="C86" s="5" t="s">
        <v>69</v>
      </c>
      <c r="N86" s="11">
        <v>6</v>
      </c>
      <c r="O86" s="19">
        <f t="shared" si="13"/>
        <v>0</v>
      </c>
    </row>
    <row r="87" spans="2:15" s="8" customFormat="1" ht="12.75" x14ac:dyDescent="0.2">
      <c r="B87" s="20"/>
      <c r="C87" s="5" t="s">
        <v>70</v>
      </c>
      <c r="N87" s="12">
        <v>6</v>
      </c>
      <c r="O87" s="19">
        <f t="shared" si="13"/>
        <v>0</v>
      </c>
    </row>
    <row r="88" spans="2:15" s="8" customFormat="1" ht="12.75" x14ac:dyDescent="0.2">
      <c r="N88" s="15">
        <f>SUM(N66:N87)</f>
        <v>100</v>
      </c>
      <c r="O88" s="17">
        <f>SUM(O66:O87)</f>
        <v>0</v>
      </c>
    </row>
    <row r="89" spans="2:15" s="6" customFormat="1" x14ac:dyDescent="0.25">
      <c r="N89" s="15"/>
      <c r="O89" s="8"/>
    </row>
  </sheetData>
  <sheetProtection algorithmName="SHA-512" hashValue="GIdI3Zu5z+VrMACFyR216tLCMLh0A+w5e29g/8Evk8/z4hfja7Pmf8oe91mHGtru2IUvbM7XB+UVLxhEtYyMig==" saltValue="dN1BiuHoleEWkZKE6BDUTg==" spinCount="100000" sheet="1" objects="1" scenarios="1"/>
  <mergeCells count="4">
    <mergeCell ref="B13:M13"/>
    <mergeCell ref="F2:M2"/>
    <mergeCell ref="F3:M3"/>
    <mergeCell ref="B6:M10"/>
  </mergeCells>
  <dataValidations count="1">
    <dataValidation type="list" errorStyle="information" allowBlank="1" showDropDown="1" showInputMessage="1" showErrorMessage="1" error="Mark with lowercase &quot;x&quot;" sqref="B16:B31 B34:B43 B46:B63 B66:B87" xr:uid="{00000000-0002-0000-0000-000000000000}">
      <formula1>"x"</formula1>
    </dataValidation>
  </dataValidations>
  <pageMargins left="0.25" right="0.25" top="0.75" bottom="0.75" header="0.3" footer="0.3"/>
  <pageSetup orientation="landscape" horizontalDpi="1200" verticalDpi="1200" r:id="rId1"/>
  <rowBreaks count="2" manualBreakCount="2">
    <brk id="31" max="14" man="1"/>
    <brk id="64" max="16383" man="1"/>
  </rowBreaks>
  <colBreaks count="1" manualBreakCount="1">
    <brk id="1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2:D7"/>
  <sheetViews>
    <sheetView showGridLines="0" zoomScale="120" zoomScaleNormal="120" workbookViewId="0">
      <selection activeCell="D3" sqref="D3"/>
    </sheetView>
  </sheetViews>
  <sheetFormatPr defaultColWidth="8.85546875" defaultRowHeight="15" x14ac:dyDescent="0.25"/>
  <cols>
    <col min="1" max="1" width="4.7109375" customWidth="1"/>
    <col min="2" max="2" width="30.140625" customWidth="1"/>
    <col min="3" max="3" width="12.85546875" bestFit="1" customWidth="1"/>
  </cols>
  <sheetData>
    <row r="2" spans="2:4" x14ac:dyDescent="0.25">
      <c r="B2" t="s">
        <v>4</v>
      </c>
      <c r="C2" t="s">
        <v>73</v>
      </c>
      <c r="D2" t="s">
        <v>74</v>
      </c>
    </row>
    <row r="3" spans="2:4" x14ac:dyDescent="0.25">
      <c r="B3" t="s">
        <v>75</v>
      </c>
      <c r="C3">
        <v>25</v>
      </c>
      <c r="D3">
        <f>TSAT!O32</f>
        <v>0</v>
      </c>
    </row>
    <row r="4" spans="2:4" x14ac:dyDescent="0.25">
      <c r="B4" t="s">
        <v>6</v>
      </c>
      <c r="C4">
        <v>25</v>
      </c>
      <c r="D4">
        <v>1</v>
      </c>
    </row>
    <row r="5" spans="2:4" x14ac:dyDescent="0.25">
      <c r="B5" t="s">
        <v>71</v>
      </c>
      <c r="C5">
        <v>25</v>
      </c>
      <c r="D5">
        <f>200-D3-D4</f>
        <v>199</v>
      </c>
    </row>
    <row r="6" spans="2:4" x14ac:dyDescent="0.25">
      <c r="B6" t="s">
        <v>72</v>
      </c>
      <c r="C6">
        <v>25</v>
      </c>
    </row>
    <row r="7" spans="2:4" x14ac:dyDescent="0.25">
      <c r="C7">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2:D7"/>
  <sheetViews>
    <sheetView showGridLines="0" zoomScale="120" zoomScaleNormal="120" workbookViewId="0">
      <selection activeCell="D4" sqref="D4"/>
    </sheetView>
  </sheetViews>
  <sheetFormatPr defaultColWidth="8.85546875" defaultRowHeight="15" x14ac:dyDescent="0.25"/>
  <cols>
    <col min="1" max="1" width="4.7109375" customWidth="1"/>
    <col min="2" max="2" width="30.140625" customWidth="1"/>
    <col min="3" max="3" width="12.85546875" customWidth="1"/>
  </cols>
  <sheetData>
    <row r="2" spans="2:4" x14ac:dyDescent="0.25">
      <c r="B2" t="s">
        <v>4</v>
      </c>
      <c r="C2" t="s">
        <v>73</v>
      </c>
      <c r="D2" t="s">
        <v>74</v>
      </c>
    </row>
    <row r="3" spans="2:4" x14ac:dyDescent="0.25">
      <c r="B3" t="s">
        <v>75</v>
      </c>
      <c r="C3">
        <v>25</v>
      </c>
      <c r="D3">
        <f>TSAT!O44</f>
        <v>0</v>
      </c>
    </row>
    <row r="4" spans="2:4" x14ac:dyDescent="0.25">
      <c r="B4" t="s">
        <v>6</v>
      </c>
      <c r="C4">
        <v>25</v>
      </c>
      <c r="D4">
        <v>1</v>
      </c>
    </row>
    <row r="5" spans="2:4" x14ac:dyDescent="0.25">
      <c r="B5" t="s">
        <v>71</v>
      </c>
      <c r="C5">
        <v>25</v>
      </c>
      <c r="D5">
        <f>200-D3-D4</f>
        <v>199</v>
      </c>
    </row>
    <row r="6" spans="2:4" x14ac:dyDescent="0.25">
      <c r="B6" t="s">
        <v>72</v>
      </c>
      <c r="C6">
        <v>25</v>
      </c>
    </row>
    <row r="7" spans="2:4" x14ac:dyDescent="0.25">
      <c r="C7">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2:D7"/>
  <sheetViews>
    <sheetView showGridLines="0" zoomScale="120" zoomScaleNormal="120" workbookViewId="0">
      <selection activeCell="D4" sqref="D4"/>
    </sheetView>
  </sheetViews>
  <sheetFormatPr defaultColWidth="8.85546875" defaultRowHeight="15" x14ac:dyDescent="0.25"/>
  <cols>
    <col min="1" max="1" width="4.7109375" customWidth="1"/>
    <col min="2" max="2" width="30.140625" customWidth="1"/>
    <col min="3" max="3" width="12.85546875" customWidth="1"/>
  </cols>
  <sheetData>
    <row r="2" spans="2:4" x14ac:dyDescent="0.25">
      <c r="B2" t="s">
        <v>4</v>
      </c>
      <c r="C2" t="s">
        <v>73</v>
      </c>
      <c r="D2" t="s">
        <v>74</v>
      </c>
    </row>
    <row r="3" spans="2:4" x14ac:dyDescent="0.25">
      <c r="B3" t="s">
        <v>75</v>
      </c>
      <c r="C3">
        <v>25</v>
      </c>
      <c r="D3">
        <f>TSAT!O64</f>
        <v>0</v>
      </c>
    </row>
    <row r="4" spans="2:4" x14ac:dyDescent="0.25">
      <c r="B4" t="s">
        <v>6</v>
      </c>
      <c r="C4">
        <v>25</v>
      </c>
      <c r="D4">
        <v>1</v>
      </c>
    </row>
    <row r="5" spans="2:4" x14ac:dyDescent="0.25">
      <c r="B5" t="s">
        <v>71</v>
      </c>
      <c r="C5">
        <v>25</v>
      </c>
      <c r="D5">
        <f>200-D3-D4</f>
        <v>199</v>
      </c>
    </row>
    <row r="6" spans="2:4" x14ac:dyDescent="0.25">
      <c r="B6" t="s">
        <v>72</v>
      </c>
      <c r="C6">
        <v>25</v>
      </c>
    </row>
    <row r="7" spans="2:4" x14ac:dyDescent="0.25">
      <c r="C7">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2:D7"/>
  <sheetViews>
    <sheetView showGridLines="0" zoomScale="120" zoomScaleNormal="120" workbookViewId="0">
      <selection activeCell="D4" sqref="D4"/>
    </sheetView>
  </sheetViews>
  <sheetFormatPr defaultColWidth="8.85546875" defaultRowHeight="15" x14ac:dyDescent="0.25"/>
  <cols>
    <col min="1" max="1" width="4.7109375" customWidth="1"/>
    <col min="2" max="2" width="30.140625" customWidth="1"/>
    <col min="3" max="3" width="12.85546875" customWidth="1"/>
  </cols>
  <sheetData>
    <row r="2" spans="2:4" x14ac:dyDescent="0.25">
      <c r="B2" t="s">
        <v>4</v>
      </c>
      <c r="C2" t="s">
        <v>73</v>
      </c>
      <c r="D2" t="s">
        <v>74</v>
      </c>
    </row>
    <row r="3" spans="2:4" x14ac:dyDescent="0.25">
      <c r="B3" t="s">
        <v>75</v>
      </c>
      <c r="C3">
        <v>25</v>
      </c>
      <c r="D3">
        <f>TSAT!O88</f>
        <v>0</v>
      </c>
    </row>
    <row r="4" spans="2:4" x14ac:dyDescent="0.25">
      <c r="B4" t="s">
        <v>6</v>
      </c>
      <c r="C4">
        <v>25</v>
      </c>
      <c r="D4">
        <v>1</v>
      </c>
    </row>
    <row r="5" spans="2:4" x14ac:dyDescent="0.25">
      <c r="B5" t="s">
        <v>71</v>
      </c>
      <c r="C5">
        <v>25</v>
      </c>
      <c r="D5">
        <f>200-D3-D4</f>
        <v>199</v>
      </c>
    </row>
    <row r="6" spans="2:4" x14ac:dyDescent="0.25">
      <c r="B6" t="s">
        <v>72</v>
      </c>
      <c r="C6">
        <v>25</v>
      </c>
    </row>
    <row r="7" spans="2:4" x14ac:dyDescent="0.25">
      <c r="C7">
        <v>100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DropOffZoneRoutingForm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DESE-231-44882</_dlc_DocId>
    <_dlc_DocIdUrl xmlns="733efe1c-5bbe-4968-87dc-d400e65c879f">
      <Url>https://sharepoint.doemass.org/ese/webteam/cps/_layouts/DocIdRedir.aspx?ID=DESE-231-44882</Url>
      <Description>DESE-231-44882</Description>
    </_dlc_DocIdUrl>
  </documentManagement>
</p:properties>
</file>

<file path=customXml/itemProps1.xml><?xml version="1.0" encoding="utf-8"?>
<ds:datastoreItem xmlns:ds="http://schemas.openxmlformats.org/officeDocument/2006/customXml" ds:itemID="{38FCA90B-E101-4624-B8F7-71899C2FE45F}">
  <ds:schemaRefs>
    <ds:schemaRef ds:uri="http://schemas.microsoft.com/sharepoint/v3/contenttype/forms"/>
  </ds:schemaRefs>
</ds:datastoreItem>
</file>

<file path=customXml/itemProps2.xml><?xml version="1.0" encoding="utf-8"?>
<ds:datastoreItem xmlns:ds="http://schemas.openxmlformats.org/officeDocument/2006/customXml" ds:itemID="{DF5BE7B7-17FB-4FA0-B4D9-2CF31049FC50}">
  <ds:schemaRefs>
    <ds:schemaRef ds:uri="http://schemas.microsoft.com/sharepoint/events"/>
  </ds:schemaRefs>
</ds:datastoreItem>
</file>

<file path=customXml/itemProps3.xml><?xml version="1.0" encoding="utf-8"?>
<ds:datastoreItem xmlns:ds="http://schemas.openxmlformats.org/officeDocument/2006/customXml" ds:itemID="{97A63398-917D-4899-B8EA-539B064AA9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7DC6B209-18E2-4FED-8AD3-7B6227C2A6F7}">
  <ds:schemaRefs>
    <ds:schemaRef ds:uri="http://purl.org/dc/terms/"/>
    <ds:schemaRef ds:uri="http://schemas.microsoft.com/office/2006/documentManagement/types"/>
    <ds:schemaRef ds:uri="0a4e05da-b9bc-4326-ad73-01ef31b95567"/>
    <ds:schemaRef ds:uri="http://purl.org/dc/elements/1.1/"/>
    <ds:schemaRef ds:uri="733efe1c-5bbe-4968-87dc-d400e65c879f"/>
    <ds:schemaRef ds:uri="http://schemas.microsoft.com/office/infopath/2007/PartnerControls"/>
    <ds:schemaRef ds:uri="http://www.w3.org/XML/1998/namespace"/>
    <ds:schemaRef ds:uri="http://schemas.openxmlformats.org/package/2006/metadata/core-propertie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TSAT</vt:lpstr>
      <vt:lpstr>C&amp;S</vt:lpstr>
      <vt:lpstr>DT&amp;C</vt:lpstr>
      <vt:lpstr>CS</vt:lpstr>
      <vt:lpstr>CT</vt:lpstr>
      <vt:lpstr>TSAT!Print_Area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Massachusetts Technology Self-Assement Tool (TSAT)</dc:title>
  <dc:creator>DESE</dc:creator>
  <cp:lastModifiedBy>Zou, Dong (EOE)</cp:lastModifiedBy>
  <cp:lastPrinted>2017-06-09T19:56:46Z</cp:lastPrinted>
  <dcterms:created xsi:type="dcterms:W3CDTF">2017-06-08T17:13:09Z</dcterms:created>
  <dcterms:modified xsi:type="dcterms:W3CDTF">2022-02-16T15:24:25Z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Feb 16 2022</vt:lpwstr>
  </property>
</Properties>
</file>