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dzou\Desktop\SCTASK0236916\"/>
    </mc:Choice>
  </mc:AlternateContent>
  <xr:revisionPtr revIDLastSave="0" documentId="13_ncr:1_{4CA850E7-77DE-42F3-A964-5828CC3D64C8}" xr6:coauthVersionLast="45" xr6:coauthVersionMax="45" xr10:uidLastSave="{00000000-0000-0000-0000-000000000000}"/>
  <workbookProtection workbookAlgorithmName="SHA-512" workbookHashValue="wqrI9y8e+Sy6jUPKul3elvTh0nfMk6d67VaN0Z5jBEh31XN3JKDCteLggwrJWQdfvrsePtORp3vb8Uy5nh7JDg==" workbookSaltValue="JQK5ak36gjV0goceXx5+jw==" workbookSpinCount="100000" lockStructure="1"/>
  <bookViews>
    <workbookView xWindow="-120" yWindow="-120" windowWidth="29040" windowHeight="15840" xr2:uid="{00000000-000D-0000-FFFF-FFFF00000000}"/>
  </bookViews>
  <sheets>
    <sheet name="FY21 All" sheetId="1" r:id="rId1"/>
    <sheet name="TAG21" sheetId="3" state="hidden" r:id="rId2"/>
    <sheet name="21TchDiv" sheetId="6" state="hidden" r:id="rId3"/>
    <sheet name="20TchDiv" sheetId="4" state="hidden" r:id="rId4"/>
    <sheet name="OST" sheetId="5" state="hidden" r:id="rId5"/>
  </sheets>
  <externalReferences>
    <externalReference r:id="rId6"/>
  </externalReferences>
  <definedNames>
    <definedName name="_xlnm._FilterDatabase" localSheetId="0" hidden="1">'FY21 All'!$A$2:$L$139</definedName>
    <definedName name="valorg4code">'[1]Part I - Signature Page'!$O$4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53" i="1"/>
  <c r="J54" i="1"/>
  <c r="J55" i="1"/>
  <c r="J56" i="1"/>
  <c r="J57" i="1"/>
  <c r="J58" i="1"/>
  <c r="J52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30" i="1"/>
  <c r="I4" i="4" l="1"/>
  <c r="F7" i="6"/>
  <c r="F6" i="6"/>
  <c r="F5" i="6"/>
  <c r="F3" i="6"/>
  <c r="F4" i="6"/>
  <c r="E8" i="6"/>
  <c r="D8" i="6"/>
  <c r="F8" i="6" l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48" i="1"/>
  <c r="J49" i="1"/>
  <c r="J50" i="1"/>
  <c r="J51" i="1"/>
  <c r="J4" i="1"/>
  <c r="J5" i="1"/>
  <c r="J3" i="1"/>
  <c r="F7" i="4" l="1"/>
  <c r="E7" i="4"/>
  <c r="D7" i="4"/>
  <c r="F6" i="4"/>
  <c r="F5" i="4"/>
  <c r="F4" i="4"/>
  <c r="F3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Use this column to show any changes to the award amount after original award is processed.   
Otherwise, leave blank.</t>
        </r>
      </text>
    </comment>
    <comment ref="G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Confirm this info with spending plan person for your unit.  HINT: This should match the info provided on the EdGrants review form for system setup.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E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Use this column to show any changes to the award amount after original award is processed.   
Otherwise, leave blank.</t>
        </r>
      </text>
    </comment>
    <comment ref="G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Confirm this info with spending plan person for your unit.  HINT: This should match the info provided on the EdGrants review form for system setup.</t>
        </r>
      </text>
    </comment>
  </commentList>
</comments>
</file>

<file path=xl/sharedStrings.xml><?xml version="1.0" encoding="utf-8"?>
<sst xmlns="http://schemas.openxmlformats.org/spreadsheetml/2006/main" count="760" uniqueCount="385">
  <si>
    <t>01600505</t>
  </si>
  <si>
    <t>01600360</t>
  </si>
  <si>
    <t>02100410</t>
  </si>
  <si>
    <t>John F Kennedy Middle School</t>
  </si>
  <si>
    <t>02230010</t>
  </si>
  <si>
    <t>Dexter Park</t>
  </si>
  <si>
    <t>03430050</t>
  </si>
  <si>
    <t>Toy Town Elementary</t>
  </si>
  <si>
    <t>03480405</t>
  </si>
  <si>
    <t>Burncoat Middle School</t>
  </si>
  <si>
    <t>03480420</t>
  </si>
  <si>
    <t>Worcester East Middle</t>
  </si>
  <si>
    <t>03480423</t>
  </si>
  <si>
    <t>Sullivan Middle</t>
  </si>
  <si>
    <t>00950315</t>
  </si>
  <si>
    <t>Morton Middle</t>
  </si>
  <si>
    <t>01140305</t>
  </si>
  <si>
    <t>Greenfield Middle</t>
  </si>
  <si>
    <t>01600310</t>
  </si>
  <si>
    <t>B.F. Butler Middle School</t>
  </si>
  <si>
    <t>01600090</t>
  </si>
  <si>
    <t>Bartlett Community Partnership</t>
  </si>
  <si>
    <t>01600340</t>
  </si>
  <si>
    <t>James Sullivan Middle School</t>
  </si>
  <si>
    <t>02360065</t>
  </si>
  <si>
    <t>Crosby</t>
  </si>
  <si>
    <t>02620305</t>
  </si>
  <si>
    <t>Belmonte Saugus Middle</t>
  </si>
  <si>
    <t>03160505</t>
  </si>
  <si>
    <t>Bartlett High School</t>
  </si>
  <si>
    <t>00970340</t>
  </si>
  <si>
    <t>McKay Arts Academy</t>
  </si>
  <si>
    <t>01630505</t>
  </si>
  <si>
    <t>Classical High</t>
  </si>
  <si>
    <t>00440010</t>
  </si>
  <si>
    <t>Brookfield</t>
  </si>
  <si>
    <t>00440003</t>
  </si>
  <si>
    <t>02010415</t>
  </si>
  <si>
    <t>02010405</t>
  </si>
  <si>
    <t>Keith Middle School</t>
  </si>
  <si>
    <t>02010410</t>
  </si>
  <si>
    <t>Normandin Middle School</t>
  </si>
  <si>
    <t>00970048</t>
  </si>
  <si>
    <t>00350072</t>
  </si>
  <si>
    <t>00350430</t>
  </si>
  <si>
    <t>Clarence R Edwards Middle</t>
  </si>
  <si>
    <t>00350377</t>
  </si>
  <si>
    <t>Higginson/Lewis K-8</t>
  </si>
  <si>
    <t>00350485</t>
  </si>
  <si>
    <t>James P Timilty Middle</t>
  </si>
  <si>
    <t>00350383</t>
  </si>
  <si>
    <t>Lilla G. Frederick Middle School</t>
  </si>
  <si>
    <t>00350656</t>
  </si>
  <si>
    <t>Mario Umana Academy</t>
  </si>
  <si>
    <t>00350382</t>
  </si>
  <si>
    <t>Mission Hill School</t>
  </si>
  <si>
    <t>00350308</t>
  </si>
  <si>
    <t>Sarah Greenwood</t>
  </si>
  <si>
    <t>00350445</t>
  </si>
  <si>
    <t>Washington Irving Middle</t>
  </si>
  <si>
    <t>00950305</t>
  </si>
  <si>
    <t>01600330</t>
  </si>
  <si>
    <t>02810355</t>
  </si>
  <si>
    <t>00350535</t>
  </si>
  <si>
    <t>The English High</t>
  </si>
  <si>
    <t>00950145</t>
  </si>
  <si>
    <t>02010505</t>
  </si>
  <si>
    <t>New Bedford High</t>
  </si>
  <si>
    <t>03430315</t>
  </si>
  <si>
    <t>Murdock Middle School</t>
  </si>
  <si>
    <t>00570050</t>
  </si>
  <si>
    <t>Clark Avenue School</t>
  </si>
  <si>
    <t>00350376</t>
  </si>
  <si>
    <t>King K-8</t>
  </si>
  <si>
    <t>03480515</t>
  </si>
  <si>
    <t>North High</t>
  </si>
  <si>
    <t>00350537</t>
  </si>
  <si>
    <t>00570505</t>
  </si>
  <si>
    <t>Chelsea High</t>
  </si>
  <si>
    <t>02360105</t>
  </si>
  <si>
    <t>Silvio O Conte Community</t>
  </si>
  <si>
    <t>School Code</t>
  </si>
  <si>
    <t>School</t>
  </si>
  <si>
    <t>District Code</t>
  </si>
  <si>
    <t>District</t>
  </si>
  <si>
    <t>Mass Grad</t>
  </si>
  <si>
    <t>0160</t>
  </si>
  <si>
    <t>0210</t>
  </si>
  <si>
    <t>0223</t>
  </si>
  <si>
    <t>0343</t>
  </si>
  <si>
    <t>0097</t>
  </si>
  <si>
    <t>0348</t>
  </si>
  <si>
    <t>OST</t>
  </si>
  <si>
    <t>Teacher Diversification</t>
  </si>
  <si>
    <t>0057</t>
  </si>
  <si>
    <t>Chelsea</t>
  </si>
  <si>
    <t>Boston</t>
  </si>
  <si>
    <t>Brockton</t>
  </si>
  <si>
    <t>Fall River</t>
  </si>
  <si>
    <t>Fitchburg</t>
  </si>
  <si>
    <t>Lowell</t>
  </si>
  <si>
    <t>New Bedford</t>
  </si>
  <si>
    <t>Pittsfield</t>
  </si>
  <si>
    <t>Springfield</t>
  </si>
  <si>
    <t>Ellis Elementary</t>
  </si>
  <si>
    <t>George Elementary</t>
  </si>
  <si>
    <t>Talbot Innovation</t>
  </si>
  <si>
    <t>Memorial Middle</t>
  </si>
  <si>
    <t>Roosevelt Middle</t>
  </si>
  <si>
    <t>Robinson Middle</t>
  </si>
  <si>
    <t>Herberg Middle</t>
  </si>
  <si>
    <t>South End Middle</t>
  </si>
  <si>
    <t>0035</t>
  </si>
  <si>
    <t>0095</t>
  </si>
  <si>
    <t>0201</t>
  </si>
  <si>
    <t>0236</t>
  </si>
  <si>
    <t>0281</t>
  </si>
  <si>
    <t>0044</t>
  </si>
  <si>
    <t>02360310</t>
  </si>
  <si>
    <t>00160315</t>
  </si>
  <si>
    <t>Attleboro</t>
  </si>
  <si>
    <t>Cyril K. Brennan Middle School</t>
  </si>
  <si>
    <t>Madison Park High</t>
  </si>
  <si>
    <t>00350515</t>
  </si>
  <si>
    <t>Charlestown High</t>
  </si>
  <si>
    <t>00350020</t>
  </si>
  <si>
    <t>Curley K-8 School</t>
  </si>
  <si>
    <t>00440405</t>
  </si>
  <si>
    <t>East Middle School</t>
  </si>
  <si>
    <t>00440415</t>
  </si>
  <si>
    <t>South Middle School</t>
  </si>
  <si>
    <t>00440422</t>
  </si>
  <si>
    <t>Joseph F. Plouffe Academy</t>
  </si>
  <si>
    <t>00950505</t>
  </si>
  <si>
    <t>B M C Durfee High</t>
  </si>
  <si>
    <t>Samuel Watson</t>
  </si>
  <si>
    <t>01070505</t>
  </si>
  <si>
    <t>Gloucester</t>
  </si>
  <si>
    <t>Gloucester High</t>
  </si>
  <si>
    <t>Greenfield</t>
  </si>
  <si>
    <t>Kathryn P. Stoklosa Middle School</t>
  </si>
  <si>
    <t>Lowell High</t>
  </si>
  <si>
    <t>Lynn</t>
  </si>
  <si>
    <t>02090505</t>
  </si>
  <si>
    <t>North Adams</t>
  </si>
  <si>
    <t>Drury High</t>
  </si>
  <si>
    <t>Northampton</t>
  </si>
  <si>
    <t>Orange</t>
  </si>
  <si>
    <t>02290007</t>
  </si>
  <si>
    <t>Peabody</t>
  </si>
  <si>
    <t>John E Burke</t>
  </si>
  <si>
    <t>02360305</t>
  </si>
  <si>
    <t>John T Reid Middle</t>
  </si>
  <si>
    <t>02360510</t>
  </si>
  <si>
    <t>Taconic High</t>
  </si>
  <si>
    <t>Saugus</t>
  </si>
  <si>
    <t>Webster</t>
  </si>
  <si>
    <t>Winchendon</t>
  </si>
  <si>
    <t>Worcester</t>
  </si>
  <si>
    <t>03480115</t>
  </si>
  <si>
    <t>Grafton Street</t>
  </si>
  <si>
    <t>06150505</t>
  </si>
  <si>
    <t>Athol-Royalston</t>
  </si>
  <si>
    <t>Athol High</t>
  </si>
  <si>
    <t>06720405</t>
  </si>
  <si>
    <t>Gateway</t>
  </si>
  <si>
    <t>Gateway Regional Middle School</t>
  </si>
  <si>
    <t>0107</t>
  </si>
  <si>
    <t>0114</t>
  </si>
  <si>
    <t>0163</t>
  </si>
  <si>
    <t>0209</t>
  </si>
  <si>
    <t>0229</t>
  </si>
  <si>
    <t>0262</t>
  </si>
  <si>
    <t>0316</t>
  </si>
  <si>
    <t>0615</t>
  </si>
  <si>
    <t>0672</t>
  </si>
  <si>
    <t>0016</t>
  </si>
  <si>
    <t>Chicopee</t>
  </si>
  <si>
    <t>Gardner</t>
  </si>
  <si>
    <t>The Career Academy</t>
  </si>
  <si>
    <t>0458</t>
  </si>
  <si>
    <t>Lowell Middlesex Charter</t>
  </si>
  <si>
    <t>Lowell Middlesex Academy Charter</t>
  </si>
  <si>
    <t>Fecteau Leary</t>
  </si>
  <si>
    <t>04580000</t>
  </si>
  <si>
    <t>01600515</t>
  </si>
  <si>
    <t>01630303</t>
  </si>
  <si>
    <t>01370000</t>
  </si>
  <si>
    <t>01370015</t>
  </si>
  <si>
    <t>Holyoke</t>
  </si>
  <si>
    <t>Lt Elmer J McMahon Elementary</t>
  </si>
  <si>
    <t>01370030</t>
  </si>
  <si>
    <t>William R. Peck School</t>
  </si>
  <si>
    <t>01370040</t>
  </si>
  <si>
    <t>Kelly Elementary</t>
  </si>
  <si>
    <t>01370045</t>
  </si>
  <si>
    <t>E N White Elementary</t>
  </si>
  <si>
    <t>01370060</t>
  </si>
  <si>
    <t>Maurice A Donahue Elementary</t>
  </si>
  <si>
    <t>01370505</t>
  </si>
  <si>
    <t>Holyoke High</t>
  </si>
  <si>
    <t>01490000</t>
  </si>
  <si>
    <t>01490015</t>
  </si>
  <si>
    <t>Lawrence</t>
  </si>
  <si>
    <t>Alexander B Bruce</t>
  </si>
  <si>
    <t>01490048</t>
  </si>
  <si>
    <t>Oliver Partnership School</t>
  </si>
  <si>
    <t>01490049</t>
  </si>
  <si>
    <t>UP Academy Oliver Middle School</t>
  </si>
  <si>
    <t>02770000</t>
  </si>
  <si>
    <t>02770005</t>
  </si>
  <si>
    <t>Southbridge</t>
  </si>
  <si>
    <t>Charlton Street</t>
  </si>
  <si>
    <t>02770020</t>
  </si>
  <si>
    <t>West Street</t>
  </si>
  <si>
    <t>02770315</t>
  </si>
  <si>
    <t>Southbridge Middle School</t>
  </si>
  <si>
    <t>02770515</t>
  </si>
  <si>
    <t>Southbridge High School</t>
  </si>
  <si>
    <t>02810000</t>
  </si>
  <si>
    <t>02810325</t>
  </si>
  <si>
    <t>Forest Park Middle</t>
  </si>
  <si>
    <t>02810328</t>
  </si>
  <si>
    <t>John F Kennedy Middle</t>
  </si>
  <si>
    <t>02810330</t>
  </si>
  <si>
    <t>M Marcus Kiley Middle</t>
  </si>
  <si>
    <t>02810365</t>
  </si>
  <si>
    <t>Chestnut Academy</t>
  </si>
  <si>
    <t>02810366</t>
  </si>
  <si>
    <t>Impact Prep at Chestnut</t>
  </si>
  <si>
    <t>02810480</t>
  </si>
  <si>
    <t>Rise Academy at Van Sickle</t>
  </si>
  <si>
    <t>02810485</t>
  </si>
  <si>
    <t>Van Sickle Academy</t>
  </si>
  <si>
    <t>02810510</t>
  </si>
  <si>
    <t>High School Of Commerce</t>
  </si>
  <si>
    <t>TAG</t>
  </si>
  <si>
    <t>00350135</t>
  </si>
  <si>
    <t>00350505</t>
  </si>
  <si>
    <t>00350522</t>
  </si>
  <si>
    <t>00950017</t>
  </si>
  <si>
    <t>Henry Lord Community School</t>
  </si>
  <si>
    <t>00970315</t>
  </si>
  <si>
    <t>Arthur M Longsjo Middle School</t>
  </si>
  <si>
    <t>00970505</t>
  </si>
  <si>
    <t>Fitchburg High</t>
  </si>
  <si>
    <t>01070305</t>
  </si>
  <si>
    <t>Ralph B O'Maley Middle</t>
  </si>
  <si>
    <t>01140010</t>
  </si>
  <si>
    <t>Federal Street School</t>
  </si>
  <si>
    <t>01630305</t>
  </si>
  <si>
    <t>Thurgood Marshall Mid</t>
  </si>
  <si>
    <t>01630005</t>
  </si>
  <si>
    <t>Washington Elementary School</t>
  </si>
  <si>
    <t>02010070</t>
  </si>
  <si>
    <t>Irwin M. Jacobs Elementary School</t>
  </si>
  <si>
    <t>02010078</t>
  </si>
  <si>
    <t>Hayden/McFadden</t>
  </si>
  <si>
    <t>02290005</t>
  </si>
  <si>
    <t>Captain Samuel Brown</t>
  </si>
  <si>
    <t>02620505</t>
  </si>
  <si>
    <t>Saugus High</t>
  </si>
  <si>
    <t>03160315</t>
  </si>
  <si>
    <t>Webster Middle School</t>
  </si>
  <si>
    <t>03480503</t>
  </si>
  <si>
    <t>Burncoat Senior High</t>
  </si>
  <si>
    <t>03480050</t>
  </si>
  <si>
    <t>Chandler Elementary Community</t>
  </si>
  <si>
    <t>03480052</t>
  </si>
  <si>
    <t>Chandler Magnet</t>
  </si>
  <si>
    <t>03480053</t>
  </si>
  <si>
    <t>City View</t>
  </si>
  <si>
    <t>03480055</t>
  </si>
  <si>
    <t>Clark St Community</t>
  </si>
  <si>
    <t>03480060</t>
  </si>
  <si>
    <t>Columbus Park</t>
  </si>
  <si>
    <t>03480100</t>
  </si>
  <si>
    <t>Goddard School/Science Technical</t>
  </si>
  <si>
    <t>03480280</t>
  </si>
  <si>
    <t>Vernon Hill School</t>
  </si>
  <si>
    <t>Statewide System of Support FY21 Targeted Assistance Grant Eligibility</t>
  </si>
  <si>
    <t>Fund Code</t>
  </si>
  <si>
    <t>Applicant # (LEA Code)</t>
  </si>
  <si>
    <t>Applicant Name</t>
  </si>
  <si>
    <t>Original Amount</t>
  </si>
  <si>
    <t xml:space="preserve">Change Amount (i.e., +500 / -500)      </t>
  </si>
  <si>
    <t>Revised / New Amount</t>
  </si>
  <si>
    <t>Unit Code</t>
  </si>
  <si>
    <t>This Column for GM Use Only</t>
  </si>
  <si>
    <t>969R</t>
  </si>
  <si>
    <t>Total Amount to Be Given Out on This List:</t>
  </si>
  <si>
    <t> OST - Fed Grants</t>
  </si>
  <si>
    <t>fy20</t>
  </si>
  <si>
    <t xml:space="preserve"> Holyoke</t>
  </si>
  <si>
    <t>Springfield (empowerment zone_SEZP)</t>
  </si>
  <si>
    <t>Last updated 11/20/20 (FY20 SRG, TAG, MassGrad, OST, and Teacher Diversification are included)</t>
  </si>
  <si>
    <t>Fonseca Elementary</t>
  </si>
  <si>
    <t>Athol Community Elementary School</t>
  </si>
  <si>
    <t>00950011</t>
  </si>
  <si>
    <t>06150020</t>
  </si>
  <si>
    <t>0034</t>
  </si>
  <si>
    <t>Brighton High School</t>
  </si>
  <si>
    <t>Excel High School</t>
  </si>
  <si>
    <t>Grew Elementary School</t>
  </si>
  <si>
    <t>fy21</t>
  </si>
  <si>
    <t>Total</t>
  </si>
  <si>
    <t>FY21 TARGETED ASSISTANCE GRANT ALLOTMENTS</t>
  </si>
  <si>
    <t>District Amounts by Funding Source</t>
  </si>
  <si>
    <t>Funding source</t>
  </si>
  <si>
    <t>DISTRICT</t>
  </si>
  <si>
    <t>Federal (FC325)</t>
  </si>
  <si>
    <t xml:space="preserve">Amherst </t>
  </si>
  <si>
    <t>Amherst-Pelham</t>
  </si>
  <si>
    <t>Beverly</t>
  </si>
  <si>
    <t>Clinton</t>
  </si>
  <si>
    <t>Easthampton</t>
  </si>
  <si>
    <t>Framingham</t>
  </si>
  <si>
    <t>Greater Lowel RVT</t>
  </si>
  <si>
    <t>Hawlemont</t>
  </si>
  <si>
    <t>Malden</t>
  </si>
  <si>
    <t>Randolph</t>
  </si>
  <si>
    <t>Taunton</t>
  </si>
  <si>
    <t>Uxbridge</t>
  </si>
  <si>
    <t>Westfield</t>
  </si>
  <si>
    <t>Weymouth</t>
  </si>
  <si>
    <t>Total across districts</t>
  </si>
  <si>
    <t>Insert additional rows as needed / make sure total tallies all rows</t>
  </si>
  <si>
    <t>Amt per Eligible School</t>
  </si>
  <si>
    <t>Dearborn</t>
  </si>
  <si>
    <t>TechBoston Academy</t>
  </si>
  <si>
    <t>Community Academy of Science and Health</t>
  </si>
  <si>
    <t>Lyon Upper 9-12</t>
  </si>
  <si>
    <t>James W Hennigan</t>
  </si>
  <si>
    <t>James J Chittick</t>
  </si>
  <si>
    <t>John D Philbrick</t>
  </si>
  <si>
    <t>Mather</t>
  </si>
  <si>
    <t>Roger Clap</t>
  </si>
  <si>
    <t>Samuel W Mason</t>
  </si>
  <si>
    <t>Blackstone</t>
  </si>
  <si>
    <t>Condon K-8</t>
  </si>
  <si>
    <t>Joseph Lee</t>
  </si>
  <si>
    <t>Orchard Gardens</t>
  </si>
  <si>
    <t>Lyndon</t>
  </si>
  <si>
    <t>Edison K-8</t>
  </si>
  <si>
    <t>Young Achievers</t>
  </si>
  <si>
    <t>00350074</t>
  </si>
  <si>
    <t>00350657</t>
  </si>
  <si>
    <t>00350581</t>
  </si>
  <si>
    <t>00350655</t>
  </si>
  <si>
    <t>00350153</t>
  </si>
  <si>
    <t>00350154</t>
  </si>
  <si>
    <t>00350172</t>
  </si>
  <si>
    <t>00350227</t>
  </si>
  <si>
    <t>00350298</t>
  </si>
  <si>
    <t>00350304</t>
  </si>
  <si>
    <t>00350390</t>
  </si>
  <si>
    <t>00350146</t>
  </si>
  <si>
    <t>00350183</t>
  </si>
  <si>
    <t>00350257</t>
  </si>
  <si>
    <t>00350262</t>
  </si>
  <si>
    <t>00350375</t>
  </si>
  <si>
    <t>00350380</t>
  </si>
  <si>
    <t>West Middle School</t>
  </si>
  <si>
    <t>North Middle School</t>
  </si>
  <si>
    <t>Mary E. Baker School</t>
  </si>
  <si>
    <t>Gilmore Elementary School</t>
  </si>
  <si>
    <t>Downey</t>
  </si>
  <si>
    <t>Dr W Arnone Community School</t>
  </si>
  <si>
    <t>00440420</t>
  </si>
  <si>
    <t>00440410</t>
  </si>
  <si>
    <t>00440002</t>
  </si>
  <si>
    <t>00440055</t>
  </si>
  <si>
    <t>00440110</t>
  </si>
  <si>
    <t>00440001</t>
  </si>
  <si>
    <t>Eugene Wright Science and Technology Academy</t>
  </si>
  <si>
    <t>Joseph A. Browne School</t>
  </si>
  <si>
    <t>Chelsea High School</t>
  </si>
  <si>
    <t>00570045</t>
  </si>
  <si>
    <t>00570055</t>
  </si>
  <si>
    <t>William S Greene</t>
  </si>
  <si>
    <t>00950065</t>
  </si>
  <si>
    <t>Web</t>
  </si>
  <si>
    <t xml:space="preserve">Webster Middle School </t>
  </si>
  <si>
    <t>SRG</t>
  </si>
  <si>
    <t>Last updated 10/13/2021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</si>
</sst>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3" fillId="0" borderId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2" borderId="2" applyNumberFormat="0" applyAlignment="0" applyProtection="0"/>
    <xf numFmtId="0" fontId="11" fillId="10" borderId="3" applyNumberFormat="0" applyAlignment="0" applyProtection="0"/>
    <xf numFmtId="4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6" applyNumberFormat="0" applyFill="0" applyAlignment="0" applyProtection="0"/>
    <xf numFmtId="0" fontId="19" fillId="7" borderId="0" applyNumberFormat="0" applyBorder="0" applyAlignment="0" applyProtection="0"/>
    <xf numFmtId="0" fontId="6" fillId="0" borderId="0" applyNumberFormat="0" applyFill="0" applyBorder="0" applyAlignment="0" applyProtection="0"/>
    <xf numFmtId="0" fontId="24" fillId="0" borderId="0"/>
    <xf numFmtId="0" fontId="6" fillId="4" borderId="7" applyNumberFormat="0" applyFont="0" applyAlignment="0" applyProtection="0"/>
    <xf numFmtId="0" fontId="20" fillId="2" borderId="8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4" fillId="0" borderId="0"/>
    <xf numFmtId="44" fontId="7" fillId="0" borderId="0" applyFont="0" applyFill="0" applyBorder="0" applyAlignment="0" applyProtection="0"/>
    <xf numFmtId="0" fontId="1" fillId="0" borderId="0"/>
    <xf numFmtId="0" fontId="25" fillId="0" borderId="0"/>
    <xf numFmtId="44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23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/>
    <xf numFmtId="164" fontId="0" fillId="0" borderId="0" xfId="0" applyNumberFormat="1" applyFont="1" applyFill="1"/>
    <xf numFmtId="0" fontId="0" fillId="0" borderId="10" xfId="0" applyFont="1" applyBorder="1"/>
    <xf numFmtId="164" fontId="0" fillId="0" borderId="10" xfId="49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Fill="1" applyBorder="1"/>
    <xf numFmtId="0" fontId="0" fillId="0" borderId="1" xfId="0" applyBorder="1" applyAlignment="1" applyProtection="1">
      <alignment wrapText="1"/>
      <protection locked="0"/>
    </xf>
    <xf numFmtId="3" fontId="0" fillId="0" borderId="1" xfId="0" applyNumberFormat="1" applyBorder="1"/>
    <xf numFmtId="3" fontId="0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5" xfId="0" applyFont="1" applyBorder="1"/>
    <xf numFmtId="164" fontId="0" fillId="0" borderId="15" xfId="49" applyNumberFormat="1" applyFont="1" applyBorder="1" applyAlignment="1">
      <alignment horizontal="center"/>
    </xf>
    <xf numFmtId="0" fontId="4" fillId="0" borderId="0" xfId="48" applyFont="1" applyBorder="1"/>
    <xf numFmtId="164" fontId="26" fillId="0" borderId="0" xfId="48" applyNumberFormat="1" applyFont="1" applyBorder="1"/>
    <xf numFmtId="164" fontId="0" fillId="0" borderId="0" xfId="0" applyNumberFormat="1" applyBorder="1" applyAlignment="1" applyProtection="1">
      <alignment horizontal="center" wrapText="1"/>
      <protection locked="0"/>
    </xf>
    <xf numFmtId="3" fontId="0" fillId="0" borderId="0" xfId="0" applyNumberFormat="1" applyBorder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Border="1"/>
    <xf numFmtId="164" fontId="0" fillId="0" borderId="0" xfId="49" applyNumberFormat="1" applyFont="1" applyBorder="1" applyAlignment="1">
      <alignment horizontal="center"/>
    </xf>
    <xf numFmtId="164" fontId="0" fillId="0" borderId="0" xfId="0" applyNumberFormat="1" applyFont="1" applyFill="1" applyBorder="1"/>
    <xf numFmtId="0" fontId="27" fillId="0" borderId="10" xfId="0" applyFont="1" applyBorder="1"/>
    <xf numFmtId="0" fontId="28" fillId="0" borderId="0" xfId="0" applyFont="1"/>
    <xf numFmtId="164" fontId="27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17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Protection="1"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 hidden="1"/>
    </xf>
    <xf numFmtId="164" fontId="4" fillId="0" borderId="1" xfId="0" applyNumberFormat="1" applyFont="1" applyBorder="1" applyAlignment="1" applyProtection="1">
      <alignment horizontal="left" vertical="center"/>
      <protection hidden="1"/>
    </xf>
    <xf numFmtId="0" fontId="0" fillId="0" borderId="1" xfId="0" applyBorder="1" applyProtection="1">
      <protection locked="0"/>
    </xf>
    <xf numFmtId="0" fontId="2" fillId="17" borderId="1" xfId="0" applyFont="1" applyFill="1" applyBorder="1" applyAlignment="1">
      <alignment horizontal="left" wrapText="1"/>
    </xf>
    <xf numFmtId="164" fontId="2" fillId="0" borderId="1" xfId="0" applyNumberFormat="1" applyFont="1" applyBorder="1" applyAlignment="1">
      <alignment horizontal="right"/>
    </xf>
    <xf numFmtId="164" fontId="4" fillId="0" borderId="0" xfId="48" applyNumberFormat="1" applyFont="1" applyBorder="1" applyAlignment="1">
      <alignment horizontal="center"/>
    </xf>
    <xf numFmtId="0" fontId="31" fillId="18" borderId="19" xfId="0" applyFont="1" applyFill="1" applyBorder="1" applyAlignment="1">
      <alignment horizontal="center" vertical="center" wrapText="1"/>
    </xf>
    <xf numFmtId="0" fontId="31" fillId="18" borderId="20" xfId="0" applyFont="1" applyFill="1" applyBorder="1" applyAlignment="1">
      <alignment horizontal="center" vertical="center" wrapText="1"/>
    </xf>
    <xf numFmtId="0" fontId="32" fillId="19" borderId="21" xfId="0" applyFont="1" applyFill="1" applyBorder="1" applyAlignment="1">
      <alignment horizontal="center" vertical="center" wrapText="1"/>
    </xf>
    <xf numFmtId="8" fontId="33" fillId="0" borderId="22" xfId="0" applyNumberFormat="1" applyFont="1" applyBorder="1" applyAlignment="1">
      <alignment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26" fillId="0" borderId="0" xfId="48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8" fontId="33" fillId="0" borderId="0" xfId="0" applyNumberFormat="1" applyFont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8" fontId="33" fillId="0" borderId="0" xfId="0" applyNumberFormat="1" applyFont="1" applyFill="1" applyBorder="1" applyAlignment="1">
      <alignment vertic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/>
    <xf numFmtId="165" fontId="0" fillId="0" borderId="1" xfId="55" applyNumberFormat="1" applyFont="1" applyBorder="1"/>
    <xf numFmtId="165" fontId="0" fillId="0" borderId="24" xfId="55" applyNumberFormat="1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/>
    <xf numFmtId="0" fontId="2" fillId="0" borderId="29" xfId="0" applyFont="1" applyBorder="1"/>
    <xf numFmtId="165" fontId="0" fillId="0" borderId="0" xfId="0" applyNumberFormat="1"/>
    <xf numFmtId="165" fontId="0" fillId="0" borderId="28" xfId="55" applyNumberFormat="1" applyFont="1" applyBorder="1"/>
    <xf numFmtId="0" fontId="2" fillId="0" borderId="30" xfId="0" applyFont="1" applyBorder="1"/>
    <xf numFmtId="165" fontId="2" fillId="0" borderId="30" xfId="55" applyNumberFormat="1" applyFont="1" applyBorder="1"/>
    <xf numFmtId="0" fontId="0" fillId="0" borderId="1" xfId="0" applyFill="1" applyBorder="1"/>
    <xf numFmtId="165" fontId="0" fillId="0" borderId="1" xfId="55" applyNumberFormat="1" applyFont="1" applyFill="1" applyBorder="1"/>
    <xf numFmtId="0" fontId="0" fillId="0" borderId="29" xfId="0" applyFont="1" applyBorder="1"/>
    <xf numFmtId="164" fontId="2" fillId="0" borderId="23" xfId="0" applyNumberFormat="1" applyFont="1" applyBorder="1"/>
    <xf numFmtId="164" fontId="0" fillId="0" borderId="23" xfId="55" applyNumberFormat="1" applyFont="1" applyBorder="1"/>
    <xf numFmtId="164" fontId="0" fillId="0" borderId="23" xfId="55" applyNumberFormat="1" applyFont="1" applyFill="1" applyBorder="1"/>
    <xf numFmtId="164" fontId="0" fillId="0" borderId="31" xfId="55" applyNumberFormat="1" applyFont="1" applyBorder="1"/>
    <xf numFmtId="164" fontId="2" fillId="0" borderId="32" xfId="55" applyNumberFormat="1" applyFont="1" applyBorder="1"/>
    <xf numFmtId="164" fontId="0" fillId="0" borderId="23" xfId="0" applyNumberFormat="1" applyFont="1" applyBorder="1"/>
    <xf numFmtId="165" fontId="0" fillId="0" borderId="24" xfId="55" applyNumberFormat="1" applyFont="1" applyFill="1" applyBorder="1"/>
    <xf numFmtId="165" fontId="0" fillId="0" borderId="0" xfId="0" applyNumberFormat="1" applyFill="1"/>
    <xf numFmtId="0" fontId="2" fillId="0" borderId="0" xfId="0" applyFont="1" applyBorder="1"/>
    <xf numFmtId="165" fontId="2" fillId="0" borderId="0" xfId="55" applyNumberFormat="1" applyFont="1" applyBorder="1"/>
    <xf numFmtId="164" fontId="2" fillId="0" borderId="0" xfId="55" applyNumberFormat="1" applyFont="1" applyBorder="1"/>
    <xf numFmtId="165" fontId="0" fillId="0" borderId="0" xfId="55" applyNumberFormat="1" applyFont="1" applyBorder="1"/>
    <xf numFmtId="0" fontId="2" fillId="0" borderId="28" xfId="0" applyFont="1" applyBorder="1" applyAlignment="1">
      <alignment horizontal="center"/>
    </xf>
    <xf numFmtId="0" fontId="0" fillId="0" borderId="34" xfId="0" applyBorder="1" applyAlignment="1" applyProtection="1">
      <alignment wrapText="1"/>
      <protection locked="0"/>
    </xf>
    <xf numFmtId="6" fontId="34" fillId="0" borderId="37" xfId="0" applyNumberFormat="1" applyFont="1" applyBorder="1" applyAlignment="1">
      <alignment readingOrder="1"/>
    </xf>
    <xf numFmtId="164" fontId="4" fillId="0" borderId="36" xfId="0" applyNumberFormat="1" applyFont="1" applyBorder="1" applyAlignment="1" applyProtection="1">
      <alignment horizontal="left" vertical="center"/>
      <protection locked="0" hidden="1"/>
    </xf>
    <xf numFmtId="6" fontId="35" fillId="0" borderId="37" xfId="0" applyNumberFormat="1" applyFont="1" applyBorder="1"/>
    <xf numFmtId="164" fontId="2" fillId="0" borderId="29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"/>
    </xf>
    <xf numFmtId="164" fontId="36" fillId="0" borderId="0" xfId="56" applyNumberFormat="1" applyFill="1" applyAlignment="1">
      <alignment horizontal="center"/>
    </xf>
    <xf numFmtId="164" fontId="36" fillId="0" borderId="0" xfId="56" applyNumberFormat="1" applyFill="1" applyAlignment="1">
      <alignment horizontal="center" wrapText="1"/>
    </xf>
    <xf numFmtId="0" fontId="36" fillId="0" borderId="0" xfId="56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/>
    <xf numFmtId="164" fontId="0" fillId="0" borderId="10" xfId="49" applyNumberFormat="1" applyFont="1" applyFill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49" fontId="0" fillId="0" borderId="38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4" fontId="4" fillId="0" borderId="33" xfId="48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7" fillId="20" borderId="35" xfId="0" applyFont="1" applyFill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8" xfId="0" applyBorder="1" applyAlignment="1">
      <alignment wrapText="1"/>
    </xf>
  </cellXfs>
  <cellStyles count="57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49" builtinId="3"/>
    <cellStyle name="Comma 2" xfId="50" xr:uid="{00000000-0005-0000-0000-00001C000000}"/>
    <cellStyle name="Currency" xfId="55" builtinId="4"/>
    <cellStyle name="Currency 2" xfId="30" xr:uid="{00000000-0005-0000-0000-00001E000000}"/>
    <cellStyle name="Currency 2 2" xfId="52" xr:uid="{00000000-0005-0000-0000-00001F000000}"/>
    <cellStyle name="Explanatory Text 2" xfId="31" xr:uid="{00000000-0005-0000-0000-000020000000}"/>
    <cellStyle name="Good 2" xfId="32" xr:uid="{00000000-0005-0000-0000-000021000000}"/>
    <cellStyle name="Heading 1 2" xfId="33" xr:uid="{00000000-0005-0000-0000-000022000000}"/>
    <cellStyle name="Heading 2 2" xfId="34" xr:uid="{00000000-0005-0000-0000-000023000000}"/>
    <cellStyle name="Heading 3 2" xfId="35" xr:uid="{00000000-0005-0000-0000-000024000000}"/>
    <cellStyle name="Heading 4 2" xfId="36" xr:uid="{00000000-0005-0000-0000-000025000000}"/>
    <cellStyle name="Hyperlink" xfId="56" builtinId="8"/>
    <cellStyle name="Input 2" xfId="37" xr:uid="{00000000-0005-0000-0000-000027000000}"/>
    <cellStyle name="Linked Cell 2" xfId="38" xr:uid="{00000000-0005-0000-0000-000028000000}"/>
    <cellStyle name="Neutral 2" xfId="39" xr:uid="{00000000-0005-0000-0000-000029000000}"/>
    <cellStyle name="Normal" xfId="0" builtinId="0"/>
    <cellStyle name="Normal 2" xfId="1" xr:uid="{00000000-0005-0000-0000-00002B000000}"/>
    <cellStyle name="Normal 2 2" xfId="40" xr:uid="{00000000-0005-0000-0000-00002C000000}"/>
    <cellStyle name="Normal 2 2 2" xfId="54" xr:uid="{00000000-0005-0000-0000-00002D000000}"/>
    <cellStyle name="Normal 2 3" xfId="51" xr:uid="{00000000-0005-0000-0000-00002E000000}"/>
    <cellStyle name="Normal 3" xfId="41" xr:uid="{00000000-0005-0000-0000-00002F000000}"/>
    <cellStyle name="Normal 3 2" xfId="53" xr:uid="{00000000-0005-0000-0000-000030000000}"/>
    <cellStyle name="Normal 4" xfId="48" xr:uid="{00000000-0005-0000-0000-000031000000}"/>
    <cellStyle name="Normal 5" xfId="2" xr:uid="{00000000-0005-0000-0000-000032000000}"/>
    <cellStyle name="Note 2" xfId="42" xr:uid="{00000000-0005-0000-0000-000033000000}"/>
    <cellStyle name="Output 2" xfId="43" xr:uid="{00000000-0005-0000-0000-000034000000}"/>
    <cellStyle name="Percent 2" xfId="44" xr:uid="{00000000-0005-0000-0000-000035000000}"/>
    <cellStyle name="Title 2" xfId="45" xr:uid="{00000000-0005-0000-0000-000036000000}"/>
    <cellStyle name="Total 2" xfId="46" xr:uid="{00000000-0005-0000-0000-000037000000}"/>
    <cellStyle name="Warning Text 2" xfId="47" xr:uid="{00000000-0005-0000-0000-00003800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TA%20-%20Misc%20Files\ODST\Level%205%20Districts\OST%20Misc\OST%20Funding\FY19%20220%20and%20323%20Funding\FY19%20OST%20220,%20323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 I - Signature Page"/>
      <sheetName val="Budget Summary"/>
      <sheetName val="Part II -Title I-Served Schools"/>
      <sheetName val="Part III - Program Information"/>
      <sheetName val="Sheet1"/>
      <sheetName val="Sheet2"/>
      <sheetName val="Amendment"/>
      <sheetName val="Indirect Costs"/>
      <sheetName val="supt list 040604"/>
    </sheetNames>
    <sheetDataSet>
      <sheetData sheetId="0" refreshError="1"/>
      <sheetData sheetId="1">
        <row r="4">
          <cell r="O4" t="str">
            <v>ORGA</v>
          </cell>
        </row>
      </sheetData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e.mass.edu/grants/2021/216-319/" TargetMode="External"/><Relationship Id="rId2" Type="http://schemas.openxmlformats.org/officeDocument/2006/relationships/hyperlink" Target="https://www.doe.mass.edu/grants/2021/320/" TargetMode="External"/><Relationship Id="rId1" Type="http://schemas.openxmlformats.org/officeDocument/2006/relationships/hyperlink" Target="https://www.doe.mass.edu/grants/2021/222-325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e.mass.edu/grants/2021/539/" TargetMode="External"/><Relationship Id="rId4" Type="http://schemas.openxmlformats.org/officeDocument/2006/relationships/hyperlink" Target="https://www.doe.mass.edu/grants/2021/220-323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7109375" defaultRowHeight="15" x14ac:dyDescent="0.25"/>
  <cols>
    <col min="1" max="1" width="12.28515625" style="17" hidden="1" customWidth="1"/>
    <col min="2" max="2" width="15" style="36" customWidth="1"/>
    <col min="3" max="3" width="11.140625" style="3" customWidth="1"/>
    <col min="4" max="4" width="34.28515625" style="4" customWidth="1"/>
    <col min="5" max="5" width="12.28515625" style="14" customWidth="1"/>
    <col min="6" max="6" width="9.85546875" style="14" bestFit="1" customWidth="1"/>
    <col min="7" max="7" width="9.85546875" style="5" customWidth="1"/>
    <col min="8" max="8" width="8.7109375" style="4"/>
    <col min="9" max="9" width="14" style="14" bestFit="1" customWidth="1"/>
    <col min="10" max="10" width="8.7109375" style="4"/>
    <col min="11" max="11" width="18.7109375" style="4" customWidth="1"/>
    <col min="12" max="12" width="16.140625" style="12" customWidth="1"/>
    <col min="13" max="16384" width="8.7109375" style="4"/>
  </cols>
  <sheetData>
    <row r="1" spans="1:12" x14ac:dyDescent="0.25">
      <c r="A1" s="15" t="s">
        <v>295</v>
      </c>
      <c r="F1" s="98"/>
    </row>
    <row r="2" spans="1:12" s="2" customFormat="1" ht="30" x14ac:dyDescent="0.25">
      <c r="A2" s="16" t="s">
        <v>83</v>
      </c>
      <c r="B2" s="102" t="s">
        <v>84</v>
      </c>
      <c r="C2" s="1" t="s">
        <v>81</v>
      </c>
      <c r="D2" s="102" t="s">
        <v>82</v>
      </c>
      <c r="E2" s="98" t="s">
        <v>236</v>
      </c>
      <c r="F2" s="98" t="s">
        <v>383</v>
      </c>
      <c r="G2" s="98" t="s">
        <v>85</v>
      </c>
      <c r="H2" s="100" t="s">
        <v>92</v>
      </c>
      <c r="I2" s="99" t="s">
        <v>93</v>
      </c>
      <c r="J2" s="2" t="s">
        <v>305</v>
      </c>
      <c r="L2" s="13"/>
    </row>
    <row r="3" spans="1:12" ht="15" customHeight="1" x14ac:dyDescent="0.25">
      <c r="A3" s="17" t="s">
        <v>94</v>
      </c>
      <c r="B3" s="36" t="s">
        <v>95</v>
      </c>
      <c r="C3" s="17" t="s">
        <v>77</v>
      </c>
      <c r="D3" s="28" t="s">
        <v>78</v>
      </c>
      <c r="E3" s="111">
        <v>25000</v>
      </c>
      <c r="F3" s="48"/>
      <c r="J3" s="5">
        <f>SUM(E3:I3)</f>
        <v>25000</v>
      </c>
      <c r="L3" s="101"/>
    </row>
    <row r="4" spans="1:12" x14ac:dyDescent="0.25">
      <c r="A4" s="17" t="s">
        <v>112</v>
      </c>
      <c r="B4" s="36" t="s">
        <v>96</v>
      </c>
      <c r="C4" s="3" t="s">
        <v>43</v>
      </c>
      <c r="D4" s="23" t="s">
        <v>104</v>
      </c>
      <c r="E4" s="56"/>
      <c r="F4" s="48">
        <v>379603</v>
      </c>
      <c r="G4" s="24"/>
      <c r="H4" s="24"/>
      <c r="I4" s="25">
        <v>5235</v>
      </c>
      <c r="J4" s="5">
        <f t="shared" ref="J4:J51" si="0">SUM(E4:I4)</f>
        <v>384838</v>
      </c>
      <c r="K4" s="26"/>
      <c r="L4" s="37"/>
    </row>
    <row r="5" spans="1:12" x14ac:dyDescent="0.25">
      <c r="A5" s="18" t="s">
        <v>117</v>
      </c>
      <c r="B5" s="36" t="s">
        <v>97</v>
      </c>
      <c r="C5" s="3" t="s">
        <v>36</v>
      </c>
      <c r="D5" s="23" t="s">
        <v>105</v>
      </c>
      <c r="E5" s="56"/>
      <c r="F5" s="48">
        <v>300000</v>
      </c>
      <c r="G5" s="24"/>
      <c r="H5" s="24"/>
      <c r="I5" s="25">
        <v>11273</v>
      </c>
      <c r="J5" s="5">
        <f t="shared" si="0"/>
        <v>311273</v>
      </c>
      <c r="K5" s="26"/>
      <c r="L5" s="37"/>
    </row>
    <row r="6" spans="1:12" x14ac:dyDescent="0.25">
      <c r="A6" s="18" t="s">
        <v>113</v>
      </c>
      <c r="B6" s="36" t="s">
        <v>98</v>
      </c>
      <c r="C6" s="3" t="s">
        <v>60</v>
      </c>
      <c r="D6" s="23" t="s">
        <v>106</v>
      </c>
      <c r="E6" s="56"/>
      <c r="F6" s="48">
        <v>353500</v>
      </c>
      <c r="G6" s="24"/>
      <c r="H6" s="24"/>
      <c r="I6" s="25"/>
      <c r="J6" s="5">
        <f t="shared" si="0"/>
        <v>353500</v>
      </c>
      <c r="K6" s="26"/>
      <c r="L6" s="37"/>
    </row>
    <row r="7" spans="1:12" x14ac:dyDescent="0.25">
      <c r="A7" s="18" t="s">
        <v>90</v>
      </c>
      <c r="B7" s="36" t="s">
        <v>99</v>
      </c>
      <c r="C7" s="3" t="s">
        <v>42</v>
      </c>
      <c r="D7" s="23" t="s">
        <v>107</v>
      </c>
      <c r="E7" s="56"/>
      <c r="F7" s="48">
        <v>312333</v>
      </c>
      <c r="G7" s="24"/>
      <c r="H7" s="24"/>
      <c r="I7" s="25"/>
      <c r="J7" s="5">
        <f t="shared" si="0"/>
        <v>312333</v>
      </c>
      <c r="K7" s="26"/>
      <c r="L7" s="37"/>
    </row>
    <row r="8" spans="1:12" x14ac:dyDescent="0.25">
      <c r="A8" s="18" t="s">
        <v>86</v>
      </c>
      <c r="B8" s="36" t="s">
        <v>100</v>
      </c>
      <c r="C8" s="3" t="s">
        <v>61</v>
      </c>
      <c r="D8" s="23" t="s">
        <v>109</v>
      </c>
      <c r="E8" s="56"/>
      <c r="F8" s="48">
        <v>312333</v>
      </c>
      <c r="G8" s="24"/>
      <c r="H8" s="24"/>
      <c r="I8" s="25">
        <v>12667</v>
      </c>
      <c r="J8" s="5">
        <f t="shared" si="0"/>
        <v>325000</v>
      </c>
      <c r="K8" s="26"/>
      <c r="L8" s="37"/>
    </row>
    <row r="9" spans="1:12" x14ac:dyDescent="0.25">
      <c r="A9" s="18" t="s">
        <v>114</v>
      </c>
      <c r="B9" s="36" t="s">
        <v>101</v>
      </c>
      <c r="C9" s="3" t="s">
        <v>37</v>
      </c>
      <c r="D9" s="23" t="s">
        <v>108</v>
      </c>
      <c r="E9" s="56"/>
      <c r="F9" s="48">
        <v>300000</v>
      </c>
      <c r="G9" s="24"/>
      <c r="H9" s="24"/>
      <c r="I9" s="27"/>
      <c r="J9" s="5">
        <f t="shared" si="0"/>
        <v>300000</v>
      </c>
    </row>
    <row r="10" spans="1:12" x14ac:dyDescent="0.25">
      <c r="A10" s="18" t="s">
        <v>115</v>
      </c>
      <c r="B10" s="36" t="s">
        <v>102</v>
      </c>
      <c r="C10" s="3" t="s">
        <v>118</v>
      </c>
      <c r="D10" s="23" t="s">
        <v>110</v>
      </c>
      <c r="E10" s="56"/>
      <c r="F10" s="48">
        <v>300000</v>
      </c>
      <c r="G10" s="24"/>
      <c r="H10" s="24"/>
      <c r="I10" s="27"/>
      <c r="J10" s="5">
        <f t="shared" si="0"/>
        <v>300000</v>
      </c>
    </row>
    <row r="11" spans="1:12" x14ac:dyDescent="0.25">
      <c r="A11" s="18" t="s">
        <v>116</v>
      </c>
      <c r="B11" s="36" t="s">
        <v>103</v>
      </c>
      <c r="C11" s="3" t="s">
        <v>62</v>
      </c>
      <c r="D11" s="23" t="s">
        <v>111</v>
      </c>
      <c r="E11" s="56"/>
      <c r="F11" s="48">
        <v>446408</v>
      </c>
      <c r="G11" s="24"/>
      <c r="H11" s="24"/>
      <c r="I11" s="27">
        <v>71000</v>
      </c>
      <c r="J11" s="5">
        <f t="shared" si="0"/>
        <v>517408</v>
      </c>
    </row>
    <row r="12" spans="1:12" x14ac:dyDescent="0.25">
      <c r="A12" s="18" t="s">
        <v>174</v>
      </c>
      <c r="B12" s="36" t="s">
        <v>162</v>
      </c>
      <c r="C12" s="3" t="s">
        <v>299</v>
      </c>
      <c r="D12" s="23" t="s">
        <v>297</v>
      </c>
      <c r="E12" s="48"/>
      <c r="F12" s="57">
        <v>88000</v>
      </c>
      <c r="G12" s="24"/>
      <c r="H12" s="24"/>
      <c r="I12" s="27"/>
      <c r="J12" s="5">
        <f t="shared" si="0"/>
        <v>88000</v>
      </c>
    </row>
    <row r="13" spans="1:12" x14ac:dyDescent="0.25">
      <c r="A13" s="18" t="s">
        <v>113</v>
      </c>
      <c r="B13" s="36" t="s">
        <v>98</v>
      </c>
      <c r="C13" s="3" t="s">
        <v>298</v>
      </c>
      <c r="D13" s="23" t="s">
        <v>296</v>
      </c>
      <c r="E13" s="48"/>
      <c r="F13" s="57">
        <v>50000</v>
      </c>
      <c r="G13" s="24"/>
      <c r="H13" s="24"/>
      <c r="I13" s="27"/>
      <c r="J13" s="5">
        <f t="shared" si="0"/>
        <v>50000</v>
      </c>
    </row>
    <row r="14" spans="1:12" x14ac:dyDescent="0.25">
      <c r="A14" s="18" t="s">
        <v>300</v>
      </c>
      <c r="B14" s="36" t="s">
        <v>96</v>
      </c>
      <c r="C14" s="3" t="s">
        <v>238</v>
      </c>
      <c r="D14" s="23" t="s">
        <v>301</v>
      </c>
      <c r="E14" s="48">
        <v>45000</v>
      </c>
      <c r="F14" s="57"/>
      <c r="G14" s="24"/>
      <c r="H14" s="24"/>
      <c r="I14" s="25">
        <v>5235</v>
      </c>
      <c r="J14" s="5">
        <f t="shared" si="0"/>
        <v>50235</v>
      </c>
    </row>
    <row r="15" spans="1:12" x14ac:dyDescent="0.25">
      <c r="A15" s="18" t="s">
        <v>112</v>
      </c>
      <c r="B15" s="36" t="s">
        <v>96</v>
      </c>
      <c r="C15" s="3" t="s">
        <v>239</v>
      </c>
      <c r="D15" s="23" t="s">
        <v>302</v>
      </c>
      <c r="E15" s="48">
        <v>25000</v>
      </c>
      <c r="F15" s="57"/>
      <c r="G15" s="24"/>
      <c r="H15" s="24"/>
      <c r="I15" s="25">
        <v>5235</v>
      </c>
      <c r="J15" s="5">
        <f t="shared" si="0"/>
        <v>30235</v>
      </c>
    </row>
    <row r="16" spans="1:12" x14ac:dyDescent="0.25">
      <c r="A16" s="18" t="s">
        <v>112</v>
      </c>
      <c r="B16" s="36" t="s">
        <v>96</v>
      </c>
      <c r="C16" s="3" t="s">
        <v>237</v>
      </c>
      <c r="D16" s="23" t="s">
        <v>303</v>
      </c>
      <c r="E16" s="48">
        <v>15000</v>
      </c>
      <c r="F16" s="57"/>
      <c r="G16" s="24"/>
      <c r="H16" s="24"/>
      <c r="I16" s="25">
        <v>5235</v>
      </c>
      <c r="J16" s="5">
        <f t="shared" si="0"/>
        <v>20235</v>
      </c>
    </row>
    <row r="17" spans="1:10" x14ac:dyDescent="0.25">
      <c r="A17" s="19" t="s">
        <v>176</v>
      </c>
      <c r="B17" s="53" t="s">
        <v>120</v>
      </c>
      <c r="C17" s="55" t="s">
        <v>119</v>
      </c>
      <c r="D17" s="29" t="s">
        <v>121</v>
      </c>
      <c r="E17" s="30">
        <v>15000</v>
      </c>
      <c r="F17" s="27"/>
      <c r="G17" s="31"/>
      <c r="H17" s="28"/>
      <c r="I17" s="25"/>
      <c r="J17" s="5">
        <f t="shared" si="0"/>
        <v>15000</v>
      </c>
    </row>
    <row r="18" spans="1:10" x14ac:dyDescent="0.25">
      <c r="A18" s="20" t="s">
        <v>112</v>
      </c>
      <c r="B18" s="53" t="s">
        <v>96</v>
      </c>
      <c r="C18" s="8" t="s">
        <v>46</v>
      </c>
      <c r="D18" s="21" t="s">
        <v>47</v>
      </c>
      <c r="E18" s="22">
        <v>45000</v>
      </c>
      <c r="I18" s="25">
        <v>5235</v>
      </c>
      <c r="J18" s="5">
        <f t="shared" si="0"/>
        <v>50235</v>
      </c>
    </row>
    <row r="19" spans="1:10" x14ac:dyDescent="0.25">
      <c r="A19" s="20" t="s">
        <v>112</v>
      </c>
      <c r="B19" s="53" t="s">
        <v>96</v>
      </c>
      <c r="C19" s="8" t="s">
        <v>50</v>
      </c>
      <c r="D19" s="6" t="s">
        <v>51</v>
      </c>
      <c r="E19" s="7">
        <v>45000</v>
      </c>
      <c r="I19" s="25">
        <v>5235</v>
      </c>
      <c r="J19" s="5">
        <f t="shared" si="0"/>
        <v>50235</v>
      </c>
    </row>
    <row r="20" spans="1:10" x14ac:dyDescent="0.25">
      <c r="A20" s="20" t="s">
        <v>112</v>
      </c>
      <c r="B20" s="53" t="s">
        <v>96</v>
      </c>
      <c r="C20" s="8" t="s">
        <v>44</v>
      </c>
      <c r="D20" s="6" t="s">
        <v>45</v>
      </c>
      <c r="E20" s="7">
        <v>45000</v>
      </c>
      <c r="I20" s="25">
        <v>5235</v>
      </c>
      <c r="J20" s="5">
        <f t="shared" si="0"/>
        <v>50235</v>
      </c>
    </row>
    <row r="21" spans="1:10" x14ac:dyDescent="0.25">
      <c r="A21" s="20" t="s">
        <v>112</v>
      </c>
      <c r="B21" s="53" t="s">
        <v>96</v>
      </c>
      <c r="C21" s="8" t="s">
        <v>58</v>
      </c>
      <c r="D21" s="6" t="s">
        <v>59</v>
      </c>
      <c r="E21" s="7">
        <v>45000</v>
      </c>
      <c r="I21" s="25">
        <v>5235</v>
      </c>
      <c r="J21" s="5">
        <f t="shared" si="0"/>
        <v>50235</v>
      </c>
    </row>
    <row r="22" spans="1:10" x14ac:dyDescent="0.25">
      <c r="A22" s="20" t="s">
        <v>112</v>
      </c>
      <c r="B22" s="53" t="s">
        <v>96</v>
      </c>
      <c r="C22" s="8" t="s">
        <v>48</v>
      </c>
      <c r="D22" s="6" t="s">
        <v>49</v>
      </c>
      <c r="E22" s="7">
        <v>45000</v>
      </c>
      <c r="I22" s="25">
        <v>5235</v>
      </c>
      <c r="J22" s="5">
        <f t="shared" si="0"/>
        <v>50235</v>
      </c>
    </row>
    <row r="23" spans="1:10" x14ac:dyDescent="0.25">
      <c r="A23" s="20" t="s">
        <v>112</v>
      </c>
      <c r="B23" s="53" t="s">
        <v>96</v>
      </c>
      <c r="C23" s="8" t="s">
        <v>76</v>
      </c>
      <c r="D23" s="6" t="s">
        <v>122</v>
      </c>
      <c r="E23" s="7">
        <v>45000</v>
      </c>
      <c r="I23" s="25">
        <v>5235</v>
      </c>
      <c r="J23" s="5">
        <f t="shared" si="0"/>
        <v>50235</v>
      </c>
    </row>
    <row r="24" spans="1:10" x14ac:dyDescent="0.25">
      <c r="A24" s="20" t="s">
        <v>112</v>
      </c>
      <c r="B24" s="53" t="s">
        <v>96</v>
      </c>
      <c r="C24" s="8" t="s">
        <v>56</v>
      </c>
      <c r="D24" s="6" t="s">
        <v>57</v>
      </c>
      <c r="E24" s="7">
        <v>45000</v>
      </c>
      <c r="I24" s="25">
        <v>5235</v>
      </c>
      <c r="J24" s="5">
        <f t="shared" si="0"/>
        <v>50235</v>
      </c>
    </row>
    <row r="25" spans="1:10" x14ac:dyDescent="0.25">
      <c r="A25" s="20" t="s">
        <v>112</v>
      </c>
      <c r="B25" s="53" t="s">
        <v>96</v>
      </c>
      <c r="C25" s="8" t="s">
        <v>72</v>
      </c>
      <c r="D25" s="6" t="s">
        <v>73</v>
      </c>
      <c r="E25" s="7">
        <v>45000</v>
      </c>
      <c r="I25" s="25">
        <v>5235</v>
      </c>
      <c r="J25" s="5">
        <f t="shared" si="0"/>
        <v>50235</v>
      </c>
    </row>
    <row r="26" spans="1:10" x14ac:dyDescent="0.25">
      <c r="A26" s="20" t="s">
        <v>112</v>
      </c>
      <c r="B26" s="53" t="s">
        <v>96</v>
      </c>
      <c r="C26" s="8" t="s">
        <v>54</v>
      </c>
      <c r="D26" s="6" t="s">
        <v>55</v>
      </c>
      <c r="E26" s="7">
        <v>25000</v>
      </c>
      <c r="I26" s="25">
        <v>5235</v>
      </c>
      <c r="J26" s="5">
        <f t="shared" si="0"/>
        <v>30235</v>
      </c>
    </row>
    <row r="27" spans="1:10" x14ac:dyDescent="0.25">
      <c r="A27" s="20" t="s">
        <v>112</v>
      </c>
      <c r="B27" s="53" t="s">
        <v>96</v>
      </c>
      <c r="C27" s="8" t="s">
        <v>123</v>
      </c>
      <c r="D27" s="6" t="s">
        <v>124</v>
      </c>
      <c r="E27" s="7">
        <v>25000</v>
      </c>
      <c r="I27" s="25">
        <v>5235</v>
      </c>
      <c r="J27" s="5">
        <f t="shared" si="0"/>
        <v>30235</v>
      </c>
    </row>
    <row r="28" spans="1:10" x14ac:dyDescent="0.25">
      <c r="A28" s="20" t="s">
        <v>112</v>
      </c>
      <c r="B28" s="53" t="s">
        <v>96</v>
      </c>
      <c r="C28" s="8" t="s">
        <v>63</v>
      </c>
      <c r="D28" s="6" t="s">
        <v>64</v>
      </c>
      <c r="E28" s="7">
        <v>25000</v>
      </c>
      <c r="I28" s="25">
        <v>5235</v>
      </c>
      <c r="J28" s="5">
        <f t="shared" si="0"/>
        <v>30235</v>
      </c>
    </row>
    <row r="29" spans="1:10" x14ac:dyDescent="0.25">
      <c r="A29" s="20" t="s">
        <v>112</v>
      </c>
      <c r="B29" s="53" t="s">
        <v>96</v>
      </c>
      <c r="C29" s="8" t="s">
        <v>125</v>
      </c>
      <c r="D29" s="6" t="s">
        <v>126</v>
      </c>
      <c r="E29" s="7">
        <v>25000</v>
      </c>
      <c r="I29" s="25">
        <v>5235</v>
      </c>
      <c r="J29" s="5">
        <f t="shared" si="0"/>
        <v>30235</v>
      </c>
    </row>
    <row r="30" spans="1:10" x14ac:dyDescent="0.25">
      <c r="A30" s="20"/>
      <c r="B30" s="53" t="s">
        <v>96</v>
      </c>
      <c r="C30" s="8" t="s">
        <v>52</v>
      </c>
      <c r="D30" s="6" t="s">
        <v>53</v>
      </c>
      <c r="E30" s="7">
        <v>25000</v>
      </c>
      <c r="I30" s="25">
        <v>5235</v>
      </c>
      <c r="J30" s="5">
        <f>SUM(E30:I30)</f>
        <v>30235</v>
      </c>
    </row>
    <row r="31" spans="1:10" x14ac:dyDescent="0.25">
      <c r="A31" s="20"/>
      <c r="B31" s="8" t="s">
        <v>96</v>
      </c>
      <c r="C31" s="8" t="s">
        <v>345</v>
      </c>
      <c r="D31" s="6" t="s">
        <v>328</v>
      </c>
      <c r="E31" s="7">
        <v>45000</v>
      </c>
      <c r="I31" s="25">
        <v>5235</v>
      </c>
      <c r="J31" s="5">
        <f t="shared" ref="J31:J47" si="1">SUM(E31:I31)</f>
        <v>50235</v>
      </c>
    </row>
    <row r="32" spans="1:10" x14ac:dyDescent="0.25">
      <c r="A32" s="20"/>
      <c r="B32" s="8" t="s">
        <v>96</v>
      </c>
      <c r="C32" s="8" t="s">
        <v>346</v>
      </c>
      <c r="D32" s="6" t="s">
        <v>329</v>
      </c>
      <c r="E32" s="7">
        <v>25000</v>
      </c>
      <c r="I32" s="25">
        <v>5235</v>
      </c>
      <c r="J32" s="5">
        <f t="shared" si="1"/>
        <v>30235</v>
      </c>
    </row>
    <row r="33" spans="1:10" x14ac:dyDescent="0.25">
      <c r="A33" s="20"/>
      <c r="B33" s="8" t="s">
        <v>96</v>
      </c>
      <c r="C33" s="8" t="s">
        <v>347</v>
      </c>
      <c r="D33" s="6" t="s">
        <v>330</v>
      </c>
      <c r="E33" s="7">
        <v>45000</v>
      </c>
      <c r="I33" s="25">
        <v>5235</v>
      </c>
      <c r="J33" s="5">
        <f t="shared" si="1"/>
        <v>50235</v>
      </c>
    </row>
    <row r="34" spans="1:10" x14ac:dyDescent="0.25">
      <c r="A34" s="20"/>
      <c r="B34" s="8" t="s">
        <v>96</v>
      </c>
      <c r="C34" s="8" t="s">
        <v>348</v>
      </c>
      <c r="D34" s="6" t="s">
        <v>331</v>
      </c>
      <c r="E34" s="110">
        <v>25000</v>
      </c>
      <c r="I34" s="25">
        <v>5235</v>
      </c>
      <c r="J34" s="5">
        <f t="shared" si="1"/>
        <v>30235</v>
      </c>
    </row>
    <row r="35" spans="1:10" x14ac:dyDescent="0.25">
      <c r="A35" s="20"/>
      <c r="B35" s="8" t="s">
        <v>96</v>
      </c>
      <c r="C35" s="8" t="s">
        <v>349</v>
      </c>
      <c r="D35" s="6" t="s">
        <v>332</v>
      </c>
      <c r="E35" s="110">
        <v>25000</v>
      </c>
      <c r="I35" s="25">
        <v>5235</v>
      </c>
      <c r="J35" s="5">
        <f t="shared" si="1"/>
        <v>30235</v>
      </c>
    </row>
    <row r="36" spans="1:10" x14ac:dyDescent="0.25">
      <c r="A36" s="20"/>
      <c r="B36" s="8" t="s">
        <v>96</v>
      </c>
      <c r="C36" s="8" t="s">
        <v>350</v>
      </c>
      <c r="D36" s="6" t="s">
        <v>333</v>
      </c>
      <c r="E36" s="110">
        <v>45000</v>
      </c>
      <c r="I36" s="25">
        <v>5235</v>
      </c>
      <c r="J36" s="5">
        <f t="shared" si="1"/>
        <v>50235</v>
      </c>
    </row>
    <row r="37" spans="1:10" x14ac:dyDescent="0.25">
      <c r="A37" s="20"/>
      <c r="B37" s="8" t="s">
        <v>96</v>
      </c>
      <c r="C37" s="8" t="s">
        <v>351</v>
      </c>
      <c r="D37" s="6" t="s">
        <v>334</v>
      </c>
      <c r="E37" s="110">
        <v>25000</v>
      </c>
      <c r="I37" s="25">
        <v>5235</v>
      </c>
      <c r="J37" s="5">
        <f t="shared" si="1"/>
        <v>30235</v>
      </c>
    </row>
    <row r="38" spans="1:10" x14ac:dyDescent="0.25">
      <c r="A38" s="20"/>
      <c r="B38" s="8" t="s">
        <v>96</v>
      </c>
      <c r="C38" s="8" t="s">
        <v>352</v>
      </c>
      <c r="D38" s="6" t="s">
        <v>335</v>
      </c>
      <c r="E38" s="110">
        <v>15000</v>
      </c>
      <c r="I38" s="25">
        <v>5235</v>
      </c>
      <c r="J38" s="5">
        <f t="shared" si="1"/>
        <v>20235</v>
      </c>
    </row>
    <row r="39" spans="1:10" x14ac:dyDescent="0.25">
      <c r="A39" s="20"/>
      <c r="B39" s="8" t="s">
        <v>96</v>
      </c>
      <c r="C39" s="8" t="s">
        <v>353</v>
      </c>
      <c r="D39" s="6" t="s">
        <v>336</v>
      </c>
      <c r="E39" s="110">
        <v>25000</v>
      </c>
      <c r="I39" s="25">
        <v>5235</v>
      </c>
      <c r="J39" s="5">
        <f t="shared" si="1"/>
        <v>30235</v>
      </c>
    </row>
    <row r="40" spans="1:10" x14ac:dyDescent="0.25">
      <c r="A40" s="20"/>
      <c r="B40" s="8" t="s">
        <v>96</v>
      </c>
      <c r="C40" s="8" t="s">
        <v>354</v>
      </c>
      <c r="D40" s="6" t="s">
        <v>337</v>
      </c>
      <c r="E40" s="110">
        <v>25000</v>
      </c>
      <c r="I40" s="25">
        <v>5235</v>
      </c>
      <c r="J40" s="5">
        <f t="shared" si="1"/>
        <v>30235</v>
      </c>
    </row>
    <row r="41" spans="1:10" x14ac:dyDescent="0.25">
      <c r="A41" s="20"/>
      <c r="B41" s="8" t="s">
        <v>96</v>
      </c>
      <c r="C41" s="8" t="s">
        <v>355</v>
      </c>
      <c r="D41" s="6" t="s">
        <v>338</v>
      </c>
      <c r="E41" s="110">
        <v>45000</v>
      </c>
      <c r="I41" s="25">
        <v>5235</v>
      </c>
      <c r="J41" s="5">
        <f t="shared" si="1"/>
        <v>50235</v>
      </c>
    </row>
    <row r="42" spans="1:10" x14ac:dyDescent="0.25">
      <c r="A42" s="20"/>
      <c r="B42" s="8" t="s">
        <v>96</v>
      </c>
      <c r="C42" s="8" t="s">
        <v>356</v>
      </c>
      <c r="D42" s="6" t="s">
        <v>339</v>
      </c>
      <c r="E42" s="110">
        <v>25000</v>
      </c>
      <c r="I42" s="25">
        <v>5235</v>
      </c>
      <c r="J42" s="5">
        <f t="shared" si="1"/>
        <v>30235</v>
      </c>
    </row>
    <row r="43" spans="1:10" x14ac:dyDescent="0.25">
      <c r="A43" s="20"/>
      <c r="B43" s="8" t="s">
        <v>96</v>
      </c>
      <c r="C43" s="8" t="s">
        <v>357</v>
      </c>
      <c r="D43" s="6" t="s">
        <v>340</v>
      </c>
      <c r="E43" s="110">
        <v>25000</v>
      </c>
      <c r="I43" s="25">
        <v>5235</v>
      </c>
      <c r="J43" s="5">
        <f t="shared" si="1"/>
        <v>30235</v>
      </c>
    </row>
    <row r="44" spans="1:10" x14ac:dyDescent="0.25">
      <c r="A44" s="20"/>
      <c r="B44" s="8" t="s">
        <v>96</v>
      </c>
      <c r="C44" s="8" t="s">
        <v>358</v>
      </c>
      <c r="D44" s="6" t="s">
        <v>341</v>
      </c>
      <c r="E44" s="110">
        <v>25000</v>
      </c>
      <c r="I44" s="25">
        <v>5235</v>
      </c>
      <c r="J44" s="5">
        <f t="shared" si="1"/>
        <v>30235</v>
      </c>
    </row>
    <row r="45" spans="1:10" x14ac:dyDescent="0.25">
      <c r="A45" s="20"/>
      <c r="B45" s="8" t="s">
        <v>96</v>
      </c>
      <c r="C45" s="8" t="s">
        <v>359</v>
      </c>
      <c r="D45" s="6" t="s">
        <v>342</v>
      </c>
      <c r="E45" s="110">
        <v>15000</v>
      </c>
      <c r="I45" s="25">
        <v>5235</v>
      </c>
      <c r="J45" s="5">
        <f t="shared" si="1"/>
        <v>20235</v>
      </c>
    </row>
    <row r="46" spans="1:10" x14ac:dyDescent="0.25">
      <c r="A46" s="20"/>
      <c r="B46" s="8" t="s">
        <v>96</v>
      </c>
      <c r="C46" s="8" t="s">
        <v>360</v>
      </c>
      <c r="D46" s="6" t="s">
        <v>343</v>
      </c>
      <c r="E46" s="110">
        <v>25000</v>
      </c>
      <c r="I46" s="25">
        <v>5235</v>
      </c>
      <c r="J46" s="5">
        <f t="shared" si="1"/>
        <v>30235</v>
      </c>
    </row>
    <row r="47" spans="1:10" x14ac:dyDescent="0.25">
      <c r="A47" s="20"/>
      <c r="B47" s="8" t="s">
        <v>96</v>
      </c>
      <c r="C47" s="8" t="s">
        <v>361</v>
      </c>
      <c r="D47" s="6" t="s">
        <v>344</v>
      </c>
      <c r="E47" s="110">
        <v>45000</v>
      </c>
      <c r="I47" s="25">
        <v>5235</v>
      </c>
      <c r="J47" s="5">
        <f t="shared" si="1"/>
        <v>50235</v>
      </c>
    </row>
    <row r="48" spans="1:10" x14ac:dyDescent="0.25">
      <c r="A48" s="20" t="s">
        <v>117</v>
      </c>
      <c r="B48" s="53" t="s">
        <v>97</v>
      </c>
      <c r="C48" s="8" t="s">
        <v>34</v>
      </c>
      <c r="D48" s="6" t="s">
        <v>35</v>
      </c>
      <c r="E48" s="7">
        <v>25000</v>
      </c>
      <c r="I48" s="25">
        <v>11273</v>
      </c>
      <c r="J48" s="5">
        <f t="shared" si="0"/>
        <v>36273</v>
      </c>
    </row>
    <row r="49" spans="1:10" x14ac:dyDescent="0.25">
      <c r="A49" s="20" t="s">
        <v>117</v>
      </c>
      <c r="B49" s="53" t="s">
        <v>97</v>
      </c>
      <c r="C49" s="8" t="s">
        <v>127</v>
      </c>
      <c r="D49" s="6" t="s">
        <v>128</v>
      </c>
      <c r="E49" s="7">
        <v>45000</v>
      </c>
      <c r="I49" s="25">
        <v>11273</v>
      </c>
      <c r="J49" s="5">
        <f t="shared" si="0"/>
        <v>56273</v>
      </c>
    </row>
    <row r="50" spans="1:10" x14ac:dyDescent="0.25">
      <c r="A50" s="20" t="s">
        <v>117</v>
      </c>
      <c r="B50" s="53" t="s">
        <v>97</v>
      </c>
      <c r="C50" s="8" t="s">
        <v>129</v>
      </c>
      <c r="D50" s="6" t="s">
        <v>130</v>
      </c>
      <c r="E50" s="7">
        <v>45000</v>
      </c>
      <c r="I50" s="25">
        <v>11273</v>
      </c>
      <c r="J50" s="5">
        <f t="shared" si="0"/>
        <v>56273</v>
      </c>
    </row>
    <row r="51" spans="1:10" x14ac:dyDescent="0.25">
      <c r="A51" s="20" t="s">
        <v>117</v>
      </c>
      <c r="B51" s="53" t="s">
        <v>97</v>
      </c>
      <c r="C51" s="8" t="s">
        <v>131</v>
      </c>
      <c r="D51" s="6" t="s">
        <v>132</v>
      </c>
      <c r="E51" s="7">
        <v>25000</v>
      </c>
      <c r="I51" s="25">
        <v>11273</v>
      </c>
      <c r="J51" s="5">
        <f t="shared" si="0"/>
        <v>36273</v>
      </c>
    </row>
    <row r="52" spans="1:10" x14ac:dyDescent="0.25">
      <c r="A52" s="20"/>
      <c r="B52" s="53" t="s">
        <v>97</v>
      </c>
      <c r="C52" s="8" t="s">
        <v>368</v>
      </c>
      <c r="D52" s="6" t="s">
        <v>362</v>
      </c>
      <c r="E52" s="7">
        <v>25000</v>
      </c>
      <c r="I52" s="25">
        <v>11273</v>
      </c>
      <c r="J52" s="5">
        <f>SUM(E52:I52)</f>
        <v>36273</v>
      </c>
    </row>
    <row r="53" spans="1:10" x14ac:dyDescent="0.25">
      <c r="A53" s="20"/>
      <c r="B53" s="53" t="s">
        <v>97</v>
      </c>
      <c r="C53" s="8" t="s">
        <v>369</v>
      </c>
      <c r="D53" s="6" t="s">
        <v>363</v>
      </c>
      <c r="E53" s="7">
        <v>25000</v>
      </c>
      <c r="I53" s="25">
        <v>11273</v>
      </c>
      <c r="J53" s="5">
        <f t="shared" ref="J53:J116" si="2">SUM(E53:I53)</f>
        <v>36273</v>
      </c>
    </row>
    <row r="54" spans="1:10" x14ac:dyDescent="0.25">
      <c r="A54" s="20"/>
      <c r="B54" s="53" t="s">
        <v>97</v>
      </c>
      <c r="C54" s="8" t="s">
        <v>370</v>
      </c>
      <c r="D54" s="6" t="s">
        <v>364</v>
      </c>
      <c r="E54" s="7">
        <v>15000</v>
      </c>
      <c r="I54" s="25">
        <v>11273</v>
      </c>
      <c r="J54" s="5">
        <f t="shared" si="2"/>
        <v>26273</v>
      </c>
    </row>
    <row r="55" spans="1:10" x14ac:dyDescent="0.25">
      <c r="A55" s="20"/>
      <c r="B55" s="53" t="s">
        <v>97</v>
      </c>
      <c r="C55" s="8" t="s">
        <v>371</v>
      </c>
      <c r="D55" s="6" t="s">
        <v>365</v>
      </c>
      <c r="E55" s="7">
        <v>25000</v>
      </c>
      <c r="I55" s="25">
        <v>11273</v>
      </c>
      <c r="J55" s="5">
        <f t="shared" si="2"/>
        <v>36273</v>
      </c>
    </row>
    <row r="56" spans="1:10" x14ac:dyDescent="0.25">
      <c r="A56" s="20"/>
      <c r="B56" s="53" t="s">
        <v>97</v>
      </c>
      <c r="C56" s="8" t="s">
        <v>372</v>
      </c>
      <c r="D56" s="6" t="s">
        <v>366</v>
      </c>
      <c r="E56" s="7">
        <v>25000</v>
      </c>
      <c r="I56" s="25">
        <v>11273</v>
      </c>
      <c r="J56" s="5">
        <f t="shared" si="2"/>
        <v>36273</v>
      </c>
    </row>
    <row r="57" spans="1:10" x14ac:dyDescent="0.25">
      <c r="A57" s="20"/>
      <c r="B57" s="53" t="s">
        <v>97</v>
      </c>
      <c r="C57" s="8" t="s">
        <v>373</v>
      </c>
      <c r="D57" s="6" t="s">
        <v>367</v>
      </c>
      <c r="E57" s="7">
        <v>45000</v>
      </c>
      <c r="I57" s="25">
        <v>11273</v>
      </c>
      <c r="J57" s="5">
        <f t="shared" si="2"/>
        <v>56273</v>
      </c>
    </row>
    <row r="58" spans="1:10" x14ac:dyDescent="0.25">
      <c r="A58" s="20" t="s">
        <v>94</v>
      </c>
      <c r="B58" s="53" t="s">
        <v>95</v>
      </c>
      <c r="C58" s="8" t="s">
        <v>70</v>
      </c>
      <c r="D58" s="6" t="s">
        <v>71</v>
      </c>
      <c r="E58" s="7">
        <v>45000</v>
      </c>
      <c r="J58" s="5">
        <f t="shared" si="2"/>
        <v>45000</v>
      </c>
    </row>
    <row r="59" spans="1:10" x14ac:dyDescent="0.25">
      <c r="A59" s="20"/>
      <c r="B59" s="53" t="s">
        <v>95</v>
      </c>
      <c r="C59" s="8" t="s">
        <v>377</v>
      </c>
      <c r="D59" s="6" t="s">
        <v>374</v>
      </c>
      <c r="E59" s="7">
        <v>25000</v>
      </c>
      <c r="J59" s="5">
        <f t="shared" si="2"/>
        <v>25000</v>
      </c>
    </row>
    <row r="60" spans="1:10" x14ac:dyDescent="0.25">
      <c r="A60" s="20"/>
      <c r="B60" s="53" t="s">
        <v>95</v>
      </c>
      <c r="C60" s="8" t="s">
        <v>378</v>
      </c>
      <c r="D60" s="6" t="s">
        <v>375</v>
      </c>
      <c r="E60" s="7">
        <v>25000</v>
      </c>
      <c r="J60" s="5">
        <f t="shared" si="2"/>
        <v>25000</v>
      </c>
    </row>
    <row r="61" spans="1:10" x14ac:dyDescent="0.25">
      <c r="A61" s="20"/>
      <c r="B61" s="53" t="s">
        <v>95</v>
      </c>
      <c r="C61" s="109" t="s">
        <v>77</v>
      </c>
      <c r="D61" s="6" t="s">
        <v>376</v>
      </c>
      <c r="E61" s="7">
        <v>25000</v>
      </c>
      <c r="J61" s="5">
        <f t="shared" si="2"/>
        <v>25000</v>
      </c>
    </row>
    <row r="62" spans="1:10" x14ac:dyDescent="0.25">
      <c r="A62" s="20" t="s">
        <v>113</v>
      </c>
      <c r="B62" s="53" t="s">
        <v>98</v>
      </c>
      <c r="C62" s="8" t="s">
        <v>14</v>
      </c>
      <c r="D62" s="6" t="s">
        <v>15</v>
      </c>
      <c r="E62" s="7">
        <v>25000</v>
      </c>
      <c r="J62" s="5">
        <f t="shared" si="2"/>
        <v>25000</v>
      </c>
    </row>
    <row r="63" spans="1:10" x14ac:dyDescent="0.25">
      <c r="A63" s="20" t="s">
        <v>113</v>
      </c>
      <c r="B63" s="53" t="s">
        <v>98</v>
      </c>
      <c r="C63" s="8" t="s">
        <v>133</v>
      </c>
      <c r="D63" s="6" t="s">
        <v>134</v>
      </c>
      <c r="E63" s="7">
        <v>25000</v>
      </c>
      <c r="J63" s="5">
        <f t="shared" si="2"/>
        <v>25000</v>
      </c>
    </row>
    <row r="64" spans="1:10" x14ac:dyDescent="0.25">
      <c r="A64" s="20" t="s">
        <v>113</v>
      </c>
      <c r="B64" s="53" t="s">
        <v>98</v>
      </c>
      <c r="C64" s="8" t="s">
        <v>65</v>
      </c>
      <c r="D64" s="6" t="s">
        <v>135</v>
      </c>
      <c r="E64" s="7">
        <v>25000</v>
      </c>
      <c r="J64" s="5">
        <f t="shared" si="2"/>
        <v>25000</v>
      </c>
    </row>
    <row r="65" spans="1:10" x14ac:dyDescent="0.25">
      <c r="A65" s="20"/>
      <c r="B65" s="53" t="s">
        <v>98</v>
      </c>
      <c r="C65" s="8" t="s">
        <v>380</v>
      </c>
      <c r="D65" s="6" t="s">
        <v>379</v>
      </c>
      <c r="E65" s="7">
        <v>25000</v>
      </c>
      <c r="J65" s="5">
        <f t="shared" si="2"/>
        <v>25000</v>
      </c>
    </row>
    <row r="66" spans="1:10" x14ac:dyDescent="0.25">
      <c r="A66" s="20"/>
      <c r="B66" s="53" t="s">
        <v>98</v>
      </c>
      <c r="C66" s="8" t="s">
        <v>240</v>
      </c>
      <c r="D66" s="6" t="s">
        <v>241</v>
      </c>
      <c r="E66" s="7">
        <v>25000</v>
      </c>
      <c r="J66" s="5">
        <f t="shared" si="2"/>
        <v>25000</v>
      </c>
    </row>
    <row r="67" spans="1:10" x14ac:dyDescent="0.25">
      <c r="A67" s="20" t="s">
        <v>90</v>
      </c>
      <c r="B67" s="53" t="s">
        <v>99</v>
      </c>
      <c r="C67" s="8" t="s">
        <v>30</v>
      </c>
      <c r="D67" s="6" t="s">
        <v>31</v>
      </c>
      <c r="E67" s="7">
        <v>45000</v>
      </c>
      <c r="J67" s="5">
        <f t="shared" si="2"/>
        <v>45000</v>
      </c>
    </row>
    <row r="68" spans="1:10" x14ac:dyDescent="0.25">
      <c r="A68" s="20"/>
      <c r="B68" s="53" t="s">
        <v>99</v>
      </c>
      <c r="C68" s="8" t="s">
        <v>242</v>
      </c>
      <c r="D68" s="6" t="s">
        <v>243</v>
      </c>
      <c r="E68" s="7">
        <v>25000</v>
      </c>
      <c r="J68" s="5">
        <f t="shared" si="2"/>
        <v>25000</v>
      </c>
    </row>
    <row r="69" spans="1:10" x14ac:dyDescent="0.25">
      <c r="A69" s="20"/>
      <c r="B69" s="53" t="s">
        <v>99</v>
      </c>
      <c r="C69" s="8" t="s">
        <v>244</v>
      </c>
      <c r="D69" s="6" t="s">
        <v>245</v>
      </c>
      <c r="E69" s="7">
        <v>25000</v>
      </c>
      <c r="J69" s="5">
        <f t="shared" si="2"/>
        <v>25000</v>
      </c>
    </row>
    <row r="70" spans="1:10" x14ac:dyDescent="0.25">
      <c r="A70" s="20" t="s">
        <v>167</v>
      </c>
      <c r="B70" s="53" t="s">
        <v>137</v>
      </c>
      <c r="C70" s="8" t="s">
        <v>136</v>
      </c>
      <c r="D70" s="6" t="s">
        <v>138</v>
      </c>
      <c r="E70" s="7">
        <v>15000</v>
      </c>
      <c r="J70" s="5">
        <f t="shared" si="2"/>
        <v>15000</v>
      </c>
    </row>
    <row r="71" spans="1:10" x14ac:dyDescent="0.25">
      <c r="A71" s="20"/>
      <c r="B71" s="53" t="s">
        <v>137</v>
      </c>
      <c r="C71" s="8" t="s">
        <v>246</v>
      </c>
      <c r="D71" s="6" t="s">
        <v>247</v>
      </c>
      <c r="E71" s="7">
        <v>15000</v>
      </c>
      <c r="J71" s="5">
        <f t="shared" si="2"/>
        <v>15000</v>
      </c>
    </row>
    <row r="72" spans="1:10" x14ac:dyDescent="0.25">
      <c r="A72" s="20" t="s">
        <v>168</v>
      </c>
      <c r="B72" s="53" t="s">
        <v>139</v>
      </c>
      <c r="C72" s="8" t="s">
        <v>16</v>
      </c>
      <c r="D72" s="6" t="s">
        <v>17</v>
      </c>
      <c r="E72" s="7">
        <v>25000</v>
      </c>
      <c r="J72" s="5">
        <f t="shared" si="2"/>
        <v>25000</v>
      </c>
    </row>
    <row r="73" spans="1:10" x14ac:dyDescent="0.25">
      <c r="A73" s="20"/>
      <c r="B73" s="53" t="s">
        <v>139</v>
      </c>
      <c r="C73" s="8" t="s">
        <v>248</v>
      </c>
      <c r="D73" s="6" t="s">
        <v>249</v>
      </c>
      <c r="E73" s="7">
        <v>25000</v>
      </c>
      <c r="J73" s="5">
        <f t="shared" si="2"/>
        <v>25000</v>
      </c>
    </row>
    <row r="74" spans="1:10" x14ac:dyDescent="0.25">
      <c r="A74" s="20" t="s">
        <v>86</v>
      </c>
      <c r="B74" s="53" t="s">
        <v>100</v>
      </c>
      <c r="C74" s="8" t="s">
        <v>18</v>
      </c>
      <c r="D74" s="6" t="s">
        <v>19</v>
      </c>
      <c r="E74" s="7">
        <v>25000</v>
      </c>
      <c r="I74" s="25">
        <v>12667</v>
      </c>
      <c r="J74" s="5">
        <f t="shared" si="2"/>
        <v>37667</v>
      </c>
    </row>
    <row r="75" spans="1:10" x14ac:dyDescent="0.25">
      <c r="A75" s="20" t="s">
        <v>86</v>
      </c>
      <c r="B75" s="53" t="s">
        <v>100</v>
      </c>
      <c r="C75" s="8" t="s">
        <v>1</v>
      </c>
      <c r="D75" s="6" t="s">
        <v>140</v>
      </c>
      <c r="E75" s="7">
        <v>15000</v>
      </c>
      <c r="I75" s="25">
        <v>12667</v>
      </c>
      <c r="J75" s="5">
        <f t="shared" si="2"/>
        <v>27667</v>
      </c>
    </row>
    <row r="76" spans="1:10" x14ac:dyDescent="0.25">
      <c r="A76" s="20" t="s">
        <v>86</v>
      </c>
      <c r="B76" s="53" t="s">
        <v>100</v>
      </c>
      <c r="C76" s="8" t="s">
        <v>22</v>
      </c>
      <c r="D76" s="6" t="s">
        <v>23</v>
      </c>
      <c r="E76" s="7">
        <v>45000</v>
      </c>
      <c r="I76" s="25">
        <v>12667</v>
      </c>
      <c r="J76" s="5">
        <f t="shared" si="2"/>
        <v>57667</v>
      </c>
    </row>
    <row r="77" spans="1:10" x14ac:dyDescent="0.25">
      <c r="A77" s="20" t="s">
        <v>86</v>
      </c>
      <c r="B77" s="53" t="s">
        <v>100</v>
      </c>
      <c r="C77" s="8" t="s">
        <v>0</v>
      </c>
      <c r="D77" s="6" t="s">
        <v>141</v>
      </c>
      <c r="E77" s="7">
        <v>15000</v>
      </c>
      <c r="I77" s="25">
        <v>12667</v>
      </c>
      <c r="J77" s="5">
        <f t="shared" si="2"/>
        <v>27667</v>
      </c>
    </row>
    <row r="78" spans="1:10" x14ac:dyDescent="0.25">
      <c r="A78" s="20" t="s">
        <v>86</v>
      </c>
      <c r="B78" s="53" t="s">
        <v>100</v>
      </c>
      <c r="C78" s="8" t="s">
        <v>20</v>
      </c>
      <c r="D78" s="6" t="s">
        <v>21</v>
      </c>
      <c r="E78" s="7">
        <v>25000</v>
      </c>
      <c r="I78" s="25">
        <v>12667</v>
      </c>
      <c r="J78" s="5">
        <f t="shared" si="2"/>
        <v>37667</v>
      </c>
    </row>
    <row r="79" spans="1:10" x14ac:dyDescent="0.25">
      <c r="A79" s="103" t="s">
        <v>169</v>
      </c>
      <c r="B79" s="104" t="s">
        <v>142</v>
      </c>
      <c r="C79" s="105" t="s">
        <v>32</v>
      </c>
      <c r="D79" s="106" t="s">
        <v>33</v>
      </c>
      <c r="E79" s="107">
        <v>45000</v>
      </c>
      <c r="J79" s="5">
        <f t="shared" si="2"/>
        <v>45000</v>
      </c>
    </row>
    <row r="80" spans="1:10" x14ac:dyDescent="0.25">
      <c r="A80" s="103"/>
      <c r="B80" s="104" t="s">
        <v>142</v>
      </c>
      <c r="C80" s="8" t="s">
        <v>250</v>
      </c>
      <c r="D80" s="6" t="s">
        <v>251</v>
      </c>
      <c r="E80" s="107">
        <v>15000</v>
      </c>
      <c r="J80" s="5">
        <f t="shared" si="2"/>
        <v>15000</v>
      </c>
    </row>
    <row r="81" spans="1:10" x14ac:dyDescent="0.25">
      <c r="A81" s="103"/>
      <c r="B81" s="104" t="s">
        <v>142</v>
      </c>
      <c r="C81" s="8" t="s">
        <v>252</v>
      </c>
      <c r="D81" s="6" t="s">
        <v>253</v>
      </c>
      <c r="E81" s="107">
        <v>25000</v>
      </c>
      <c r="J81" s="5">
        <f t="shared" si="2"/>
        <v>25000</v>
      </c>
    </row>
    <row r="82" spans="1:10" x14ac:dyDescent="0.25">
      <c r="A82" s="20" t="s">
        <v>114</v>
      </c>
      <c r="B82" s="53" t="s">
        <v>101</v>
      </c>
      <c r="C82" s="8" t="s">
        <v>38</v>
      </c>
      <c r="D82" s="6" t="s">
        <v>39</v>
      </c>
      <c r="E82" s="7">
        <v>45000</v>
      </c>
      <c r="J82" s="5">
        <f t="shared" si="2"/>
        <v>45000</v>
      </c>
    </row>
    <row r="83" spans="1:10" x14ac:dyDescent="0.25">
      <c r="A83" s="20" t="s">
        <v>114</v>
      </c>
      <c r="B83" s="53" t="s">
        <v>101</v>
      </c>
      <c r="C83" s="8" t="s">
        <v>40</v>
      </c>
      <c r="D83" s="6" t="s">
        <v>41</v>
      </c>
      <c r="E83" s="7">
        <v>45000</v>
      </c>
      <c r="J83" s="5">
        <f t="shared" si="2"/>
        <v>45000</v>
      </c>
    </row>
    <row r="84" spans="1:10" x14ac:dyDescent="0.25">
      <c r="A84" s="20" t="s">
        <v>114</v>
      </c>
      <c r="B84" s="53" t="s">
        <v>101</v>
      </c>
      <c r="C84" s="8" t="s">
        <v>66</v>
      </c>
      <c r="D84" s="6" t="s">
        <v>67</v>
      </c>
      <c r="E84" s="7">
        <v>45000</v>
      </c>
      <c r="J84" s="5">
        <f t="shared" si="2"/>
        <v>45000</v>
      </c>
    </row>
    <row r="85" spans="1:10" x14ac:dyDescent="0.25">
      <c r="A85" s="20"/>
      <c r="B85" s="53" t="s">
        <v>101</v>
      </c>
      <c r="C85" s="8" t="s">
        <v>254</v>
      </c>
      <c r="D85" s="6" t="s">
        <v>255</v>
      </c>
      <c r="E85" s="7">
        <v>25000</v>
      </c>
      <c r="J85" s="5">
        <f t="shared" si="2"/>
        <v>25000</v>
      </c>
    </row>
    <row r="86" spans="1:10" x14ac:dyDescent="0.25">
      <c r="A86" s="20"/>
      <c r="B86" s="53" t="s">
        <v>101</v>
      </c>
      <c r="C86" s="8" t="s">
        <v>256</v>
      </c>
      <c r="D86" s="6" t="s">
        <v>257</v>
      </c>
      <c r="E86" s="7">
        <v>25000</v>
      </c>
      <c r="J86" s="5">
        <f t="shared" si="2"/>
        <v>25000</v>
      </c>
    </row>
    <row r="87" spans="1:10" x14ac:dyDescent="0.25">
      <c r="A87" s="20" t="s">
        <v>170</v>
      </c>
      <c r="B87" s="53" t="s">
        <v>144</v>
      </c>
      <c r="C87" s="8" t="s">
        <v>143</v>
      </c>
      <c r="D87" s="6" t="s">
        <v>145</v>
      </c>
      <c r="E87" s="7">
        <v>25000</v>
      </c>
      <c r="J87" s="5">
        <f t="shared" si="2"/>
        <v>25000</v>
      </c>
    </row>
    <row r="88" spans="1:10" x14ac:dyDescent="0.25">
      <c r="A88" s="20" t="s">
        <v>87</v>
      </c>
      <c r="B88" s="53" t="s">
        <v>146</v>
      </c>
      <c r="C88" s="8" t="s">
        <v>2</v>
      </c>
      <c r="D88" s="6" t="s">
        <v>3</v>
      </c>
      <c r="E88" s="7">
        <v>15000</v>
      </c>
      <c r="J88" s="5">
        <f t="shared" si="2"/>
        <v>15000</v>
      </c>
    </row>
    <row r="89" spans="1:10" x14ac:dyDescent="0.25">
      <c r="A89" s="20" t="s">
        <v>88</v>
      </c>
      <c r="B89" s="53" t="s">
        <v>147</v>
      </c>
      <c r="C89" s="8" t="s">
        <v>4</v>
      </c>
      <c r="D89" s="6" t="s">
        <v>5</v>
      </c>
      <c r="E89" s="7">
        <v>25000</v>
      </c>
      <c r="J89" s="5">
        <f t="shared" si="2"/>
        <v>25000</v>
      </c>
    </row>
    <row r="90" spans="1:10" x14ac:dyDescent="0.25">
      <c r="A90" s="20" t="s">
        <v>171</v>
      </c>
      <c r="B90" s="53" t="s">
        <v>149</v>
      </c>
      <c r="C90" s="8" t="s">
        <v>148</v>
      </c>
      <c r="D90" s="6" t="s">
        <v>150</v>
      </c>
      <c r="E90" s="7">
        <v>15000</v>
      </c>
      <c r="J90" s="5">
        <f t="shared" si="2"/>
        <v>15000</v>
      </c>
    </row>
    <row r="91" spans="1:10" x14ac:dyDescent="0.25">
      <c r="A91" s="20" t="s">
        <v>115</v>
      </c>
      <c r="B91" s="53" t="s">
        <v>102</v>
      </c>
      <c r="C91" s="8" t="s">
        <v>151</v>
      </c>
      <c r="D91" s="6" t="s">
        <v>152</v>
      </c>
      <c r="E91" s="7">
        <v>45000</v>
      </c>
      <c r="J91" s="5">
        <f t="shared" si="2"/>
        <v>45000</v>
      </c>
    </row>
    <row r="92" spans="1:10" x14ac:dyDescent="0.25">
      <c r="A92" s="20" t="s">
        <v>115</v>
      </c>
      <c r="B92" s="53" t="s">
        <v>102</v>
      </c>
      <c r="C92" s="8" t="s">
        <v>153</v>
      </c>
      <c r="D92" s="6" t="s">
        <v>154</v>
      </c>
      <c r="E92" s="7">
        <v>25000</v>
      </c>
      <c r="J92" s="5">
        <f t="shared" si="2"/>
        <v>25000</v>
      </c>
    </row>
    <row r="93" spans="1:10" x14ac:dyDescent="0.25">
      <c r="A93" s="20" t="s">
        <v>115</v>
      </c>
      <c r="B93" s="53" t="s">
        <v>102</v>
      </c>
      <c r="C93" s="8" t="s">
        <v>24</v>
      </c>
      <c r="D93" s="6" t="s">
        <v>25</v>
      </c>
      <c r="E93" s="7">
        <v>45000</v>
      </c>
      <c r="J93" s="5">
        <f t="shared" si="2"/>
        <v>45000</v>
      </c>
    </row>
    <row r="94" spans="1:10" x14ac:dyDescent="0.25">
      <c r="A94" s="20" t="s">
        <v>115</v>
      </c>
      <c r="B94" s="53" t="s">
        <v>102</v>
      </c>
      <c r="C94" s="8" t="s">
        <v>79</v>
      </c>
      <c r="D94" s="6" t="s">
        <v>80</v>
      </c>
      <c r="E94" s="7">
        <v>15000</v>
      </c>
      <c r="J94" s="5">
        <f t="shared" si="2"/>
        <v>15000</v>
      </c>
    </row>
    <row r="95" spans="1:10" x14ac:dyDescent="0.25">
      <c r="A95" s="20" t="s">
        <v>172</v>
      </c>
      <c r="B95" s="53" t="s">
        <v>155</v>
      </c>
      <c r="C95" s="8" t="s">
        <v>26</v>
      </c>
      <c r="D95" s="6" t="s">
        <v>27</v>
      </c>
      <c r="E95" s="7">
        <v>15000</v>
      </c>
      <c r="J95" s="5">
        <f t="shared" si="2"/>
        <v>15000</v>
      </c>
    </row>
    <row r="96" spans="1:10" x14ac:dyDescent="0.25">
      <c r="A96" s="20"/>
      <c r="B96" s="53" t="s">
        <v>155</v>
      </c>
      <c r="C96" s="8" t="s">
        <v>260</v>
      </c>
      <c r="D96" s="6" t="s">
        <v>261</v>
      </c>
      <c r="E96" s="7">
        <v>15000</v>
      </c>
      <c r="J96" s="5">
        <f t="shared" si="2"/>
        <v>15000</v>
      </c>
    </row>
    <row r="97" spans="1:10" x14ac:dyDescent="0.25">
      <c r="A97" s="20" t="s">
        <v>173</v>
      </c>
      <c r="B97" s="53" t="s">
        <v>156</v>
      </c>
      <c r="C97" s="8" t="s">
        <v>28</v>
      </c>
      <c r="D97" s="6" t="s">
        <v>29</v>
      </c>
      <c r="E97" s="7">
        <v>25000</v>
      </c>
      <c r="J97" s="5">
        <f t="shared" si="2"/>
        <v>25000</v>
      </c>
    </row>
    <row r="98" spans="1:10" x14ac:dyDescent="0.25">
      <c r="A98" s="20" t="s">
        <v>381</v>
      </c>
      <c r="B98" s="53" t="s">
        <v>156</v>
      </c>
      <c r="C98" s="108" t="s">
        <v>262</v>
      </c>
      <c r="D98" s="6" t="s">
        <v>382</v>
      </c>
      <c r="E98" s="7">
        <v>25000</v>
      </c>
      <c r="J98" s="5">
        <f t="shared" si="2"/>
        <v>25000</v>
      </c>
    </row>
    <row r="99" spans="1:10" x14ac:dyDescent="0.25">
      <c r="A99" s="20" t="s">
        <v>89</v>
      </c>
      <c r="B99" s="53" t="s">
        <v>157</v>
      </c>
      <c r="C99" s="8" t="s">
        <v>6</v>
      </c>
      <c r="D99" s="6" t="s">
        <v>7</v>
      </c>
      <c r="E99" s="7">
        <v>25000</v>
      </c>
      <c r="J99" s="5">
        <f t="shared" si="2"/>
        <v>25000</v>
      </c>
    </row>
    <row r="100" spans="1:10" x14ac:dyDescent="0.25">
      <c r="A100" s="20" t="s">
        <v>89</v>
      </c>
      <c r="B100" s="53" t="s">
        <v>157</v>
      </c>
      <c r="C100" s="8" t="s">
        <v>68</v>
      </c>
      <c r="D100" s="6" t="s">
        <v>69</v>
      </c>
      <c r="E100" s="7">
        <v>25000</v>
      </c>
      <c r="J100" s="5">
        <f t="shared" si="2"/>
        <v>25000</v>
      </c>
    </row>
    <row r="101" spans="1:10" x14ac:dyDescent="0.25">
      <c r="A101" s="20" t="s">
        <v>91</v>
      </c>
      <c r="B101" s="53" t="s">
        <v>158</v>
      </c>
      <c r="C101" s="8" t="s">
        <v>12</v>
      </c>
      <c r="D101" s="6" t="s">
        <v>13</v>
      </c>
      <c r="E101" s="7">
        <v>45000</v>
      </c>
      <c r="J101" s="5">
        <f t="shared" si="2"/>
        <v>45000</v>
      </c>
    </row>
    <row r="102" spans="1:10" x14ac:dyDescent="0.25">
      <c r="A102" s="20" t="s">
        <v>91</v>
      </c>
      <c r="B102" s="53" t="s">
        <v>158</v>
      </c>
      <c r="C102" s="8" t="s">
        <v>8</v>
      </c>
      <c r="D102" s="6" t="s">
        <v>9</v>
      </c>
      <c r="E102" s="7">
        <v>45000</v>
      </c>
      <c r="J102" s="5">
        <f t="shared" si="2"/>
        <v>45000</v>
      </c>
    </row>
    <row r="103" spans="1:10" x14ac:dyDescent="0.25">
      <c r="A103" s="20" t="s">
        <v>91</v>
      </c>
      <c r="B103" s="53" t="s">
        <v>158</v>
      </c>
      <c r="C103" s="8" t="s">
        <v>10</v>
      </c>
      <c r="D103" s="6" t="s">
        <v>11</v>
      </c>
      <c r="E103" s="7">
        <v>45000</v>
      </c>
      <c r="J103" s="5">
        <f t="shared" si="2"/>
        <v>45000</v>
      </c>
    </row>
    <row r="104" spans="1:10" x14ac:dyDescent="0.25">
      <c r="A104" s="20" t="s">
        <v>91</v>
      </c>
      <c r="B104" s="53" t="s">
        <v>158</v>
      </c>
      <c r="C104" s="8" t="s">
        <v>74</v>
      </c>
      <c r="D104" s="6" t="s">
        <v>75</v>
      </c>
      <c r="E104" s="7">
        <v>25000</v>
      </c>
      <c r="J104" s="5">
        <f t="shared" si="2"/>
        <v>25000</v>
      </c>
    </row>
    <row r="105" spans="1:10" x14ac:dyDescent="0.25">
      <c r="A105" s="20" t="s">
        <v>91</v>
      </c>
      <c r="B105" s="53" t="s">
        <v>158</v>
      </c>
      <c r="C105" s="8" t="s">
        <v>159</v>
      </c>
      <c r="D105" s="6" t="s">
        <v>160</v>
      </c>
      <c r="E105" s="7">
        <v>25000</v>
      </c>
      <c r="J105" s="5">
        <f t="shared" si="2"/>
        <v>25000</v>
      </c>
    </row>
    <row r="106" spans="1:10" x14ac:dyDescent="0.25">
      <c r="A106" s="20"/>
      <c r="B106" s="53" t="s">
        <v>158</v>
      </c>
      <c r="C106" s="8" t="s">
        <v>264</v>
      </c>
      <c r="D106" s="6" t="s">
        <v>265</v>
      </c>
      <c r="E106" s="7">
        <v>25000</v>
      </c>
      <c r="J106" s="5">
        <f t="shared" si="2"/>
        <v>25000</v>
      </c>
    </row>
    <row r="107" spans="1:10" x14ac:dyDescent="0.25">
      <c r="A107" s="20"/>
      <c r="B107" s="53" t="s">
        <v>158</v>
      </c>
      <c r="C107" s="8" t="s">
        <v>266</v>
      </c>
      <c r="D107" s="6" t="s">
        <v>267</v>
      </c>
      <c r="E107" s="7">
        <v>15000</v>
      </c>
      <c r="J107" s="5">
        <f t="shared" si="2"/>
        <v>15000</v>
      </c>
    </row>
    <row r="108" spans="1:10" x14ac:dyDescent="0.25">
      <c r="A108" s="20"/>
      <c r="B108" s="53" t="s">
        <v>158</v>
      </c>
      <c r="C108" s="8" t="s">
        <v>268</v>
      </c>
      <c r="D108" s="6" t="s">
        <v>269</v>
      </c>
      <c r="E108" s="7">
        <v>25000</v>
      </c>
      <c r="J108" s="5">
        <f t="shared" si="2"/>
        <v>25000</v>
      </c>
    </row>
    <row r="109" spans="1:10" x14ac:dyDescent="0.25">
      <c r="A109" s="20"/>
      <c r="B109" s="53" t="s">
        <v>158</v>
      </c>
      <c r="C109" s="8" t="s">
        <v>270</v>
      </c>
      <c r="D109" s="6" t="s">
        <v>271</v>
      </c>
      <c r="E109" s="7">
        <v>15000</v>
      </c>
      <c r="J109" s="5">
        <f t="shared" si="2"/>
        <v>15000</v>
      </c>
    </row>
    <row r="110" spans="1:10" x14ac:dyDescent="0.25">
      <c r="A110" s="20"/>
      <c r="B110" s="53" t="s">
        <v>158</v>
      </c>
      <c r="C110" s="8" t="s">
        <v>272</v>
      </c>
      <c r="D110" s="6" t="s">
        <v>273</v>
      </c>
      <c r="E110" s="7">
        <v>45000</v>
      </c>
      <c r="J110" s="5">
        <f t="shared" si="2"/>
        <v>45000</v>
      </c>
    </row>
    <row r="111" spans="1:10" x14ac:dyDescent="0.25">
      <c r="A111" s="20"/>
      <c r="B111" s="53" t="s">
        <v>158</v>
      </c>
      <c r="C111" s="8" t="s">
        <v>274</v>
      </c>
      <c r="D111" s="6" t="s">
        <v>275</v>
      </c>
      <c r="E111" s="7">
        <v>25000</v>
      </c>
      <c r="J111" s="5">
        <f t="shared" si="2"/>
        <v>25000</v>
      </c>
    </row>
    <row r="112" spans="1:10" x14ac:dyDescent="0.25">
      <c r="A112" s="20"/>
      <c r="B112" s="53" t="s">
        <v>158</v>
      </c>
      <c r="C112" s="8" t="s">
        <v>276</v>
      </c>
      <c r="D112" s="6" t="s">
        <v>277</v>
      </c>
      <c r="E112" s="7">
        <v>15000</v>
      </c>
      <c r="J112" s="5">
        <f t="shared" si="2"/>
        <v>15000</v>
      </c>
    </row>
    <row r="113" spans="1:12" x14ac:dyDescent="0.25">
      <c r="A113" s="20"/>
      <c r="B113" s="53" t="s">
        <v>158</v>
      </c>
      <c r="C113" s="8" t="s">
        <v>278</v>
      </c>
      <c r="D113" s="6" t="s">
        <v>279</v>
      </c>
      <c r="E113" s="7">
        <v>25000</v>
      </c>
      <c r="J113" s="5">
        <f t="shared" si="2"/>
        <v>25000</v>
      </c>
    </row>
    <row r="114" spans="1:12" x14ac:dyDescent="0.25">
      <c r="A114" s="20" t="s">
        <v>174</v>
      </c>
      <c r="B114" s="53" t="s">
        <v>162</v>
      </c>
      <c r="C114" s="8" t="s">
        <v>161</v>
      </c>
      <c r="D114" s="6" t="s">
        <v>163</v>
      </c>
      <c r="E114" s="7">
        <v>15000</v>
      </c>
      <c r="J114" s="5">
        <f t="shared" si="2"/>
        <v>15000</v>
      </c>
    </row>
    <row r="115" spans="1:12" x14ac:dyDescent="0.25">
      <c r="A115" s="20" t="s">
        <v>175</v>
      </c>
      <c r="B115" s="53" t="s">
        <v>165</v>
      </c>
      <c r="C115" s="8" t="s">
        <v>164</v>
      </c>
      <c r="D115" s="6" t="s">
        <v>166</v>
      </c>
      <c r="E115" s="7">
        <v>15000</v>
      </c>
      <c r="J115" s="5">
        <f t="shared" si="2"/>
        <v>15000</v>
      </c>
    </row>
    <row r="116" spans="1:12" x14ac:dyDescent="0.25">
      <c r="A116" s="17" t="s">
        <v>86</v>
      </c>
      <c r="B116" s="54" t="s">
        <v>100</v>
      </c>
      <c r="C116" s="3" t="s">
        <v>185</v>
      </c>
      <c r="D116" s="9" t="s">
        <v>179</v>
      </c>
      <c r="G116" s="5">
        <v>20000</v>
      </c>
      <c r="J116" s="5">
        <f t="shared" si="2"/>
        <v>20000</v>
      </c>
    </row>
    <row r="117" spans="1:12" x14ac:dyDescent="0.25">
      <c r="A117" s="17" t="s">
        <v>180</v>
      </c>
      <c r="B117" s="54" t="s">
        <v>181</v>
      </c>
      <c r="C117" s="3" t="s">
        <v>184</v>
      </c>
      <c r="D117" s="9" t="s">
        <v>182</v>
      </c>
      <c r="G117" s="5">
        <v>20000</v>
      </c>
      <c r="J117" s="5">
        <f t="shared" ref="J117:J139" si="3">SUM(E117:I117)</f>
        <v>20000</v>
      </c>
    </row>
    <row r="118" spans="1:12" x14ac:dyDescent="0.25">
      <c r="A118" s="17" t="s">
        <v>169</v>
      </c>
      <c r="B118" s="54" t="s">
        <v>142</v>
      </c>
      <c r="C118" s="3" t="s">
        <v>186</v>
      </c>
      <c r="D118" s="9" t="s">
        <v>183</v>
      </c>
      <c r="G118" s="5">
        <v>20000</v>
      </c>
      <c r="J118" s="5">
        <f t="shared" si="3"/>
        <v>20000</v>
      </c>
    </row>
    <row r="119" spans="1:12" ht="15" customHeight="1" x14ac:dyDescent="0.25">
      <c r="A119" s="17" t="s">
        <v>187</v>
      </c>
      <c r="B119" s="36" t="s">
        <v>189</v>
      </c>
      <c r="C119" s="36" t="s">
        <v>188</v>
      </c>
      <c r="D119" s="5" t="s">
        <v>190</v>
      </c>
      <c r="H119" s="5">
        <v>225000</v>
      </c>
      <c r="I119" s="97">
        <v>10000</v>
      </c>
      <c r="J119" s="5">
        <f t="shared" si="3"/>
        <v>235000</v>
      </c>
      <c r="K119" s="59"/>
      <c r="L119" s="59"/>
    </row>
    <row r="120" spans="1:12" ht="15.75" x14ac:dyDescent="0.25">
      <c r="A120" s="17" t="s">
        <v>187</v>
      </c>
      <c r="B120" s="36" t="s">
        <v>189</v>
      </c>
      <c r="C120" s="36" t="s">
        <v>191</v>
      </c>
      <c r="D120" s="5" t="s">
        <v>192</v>
      </c>
      <c r="H120" s="5">
        <v>225000</v>
      </c>
      <c r="I120" s="97">
        <v>10000</v>
      </c>
      <c r="J120" s="5">
        <f t="shared" si="3"/>
        <v>235000</v>
      </c>
      <c r="K120" s="60"/>
      <c r="L120" s="61"/>
    </row>
    <row r="121" spans="1:12" ht="15.75" x14ac:dyDescent="0.25">
      <c r="A121" s="17" t="s">
        <v>187</v>
      </c>
      <c r="B121" s="36" t="s">
        <v>189</v>
      </c>
      <c r="C121" s="36" t="s">
        <v>193</v>
      </c>
      <c r="D121" s="5" t="s">
        <v>194</v>
      </c>
      <c r="H121" s="5">
        <v>225000</v>
      </c>
      <c r="I121" s="97">
        <v>10000</v>
      </c>
      <c r="J121" s="5">
        <f t="shared" si="3"/>
        <v>235000</v>
      </c>
      <c r="K121" s="60"/>
      <c r="L121" s="61"/>
    </row>
    <row r="122" spans="1:12" ht="25.9" customHeight="1" x14ac:dyDescent="0.25">
      <c r="A122" s="17" t="s">
        <v>187</v>
      </c>
      <c r="B122" s="36" t="s">
        <v>189</v>
      </c>
      <c r="C122" s="36" t="s">
        <v>195</v>
      </c>
      <c r="D122" s="5" t="s">
        <v>196</v>
      </c>
      <c r="H122" s="5">
        <v>225000</v>
      </c>
      <c r="I122" s="97">
        <v>10000</v>
      </c>
      <c r="J122" s="5">
        <f t="shared" si="3"/>
        <v>235000</v>
      </c>
      <c r="K122" s="60"/>
      <c r="L122" s="61"/>
    </row>
    <row r="123" spans="1:12" ht="15.75" x14ac:dyDescent="0.25">
      <c r="A123" s="17" t="s">
        <v>187</v>
      </c>
      <c r="B123" s="36" t="s">
        <v>189</v>
      </c>
      <c r="C123" s="36" t="s">
        <v>197</v>
      </c>
      <c r="D123" s="5" t="s">
        <v>198</v>
      </c>
      <c r="H123" s="5">
        <v>225000</v>
      </c>
      <c r="I123" s="97">
        <v>10000</v>
      </c>
      <c r="J123" s="5">
        <f t="shared" si="3"/>
        <v>235000</v>
      </c>
      <c r="K123" s="60"/>
      <c r="L123" s="58"/>
    </row>
    <row r="124" spans="1:12" x14ac:dyDescent="0.25">
      <c r="A124" s="17" t="s">
        <v>187</v>
      </c>
      <c r="B124" s="36" t="s">
        <v>189</v>
      </c>
      <c r="C124" s="36" t="s">
        <v>199</v>
      </c>
      <c r="D124" s="5" t="s">
        <v>200</v>
      </c>
      <c r="H124" s="5">
        <v>225000</v>
      </c>
      <c r="I124" s="97">
        <v>10000</v>
      </c>
      <c r="J124" s="5">
        <f t="shared" si="3"/>
        <v>235000</v>
      </c>
    </row>
    <row r="125" spans="1:12" x14ac:dyDescent="0.25">
      <c r="A125" s="17" t="s">
        <v>201</v>
      </c>
      <c r="B125" s="36" t="s">
        <v>203</v>
      </c>
      <c r="C125" s="36" t="s">
        <v>202</v>
      </c>
      <c r="D125" s="5" t="s">
        <v>204</v>
      </c>
      <c r="H125" s="5">
        <v>131667</v>
      </c>
      <c r="J125" s="5">
        <f t="shared" si="3"/>
        <v>131667</v>
      </c>
    </row>
    <row r="126" spans="1:12" x14ac:dyDescent="0.25">
      <c r="A126" s="17" t="s">
        <v>201</v>
      </c>
      <c r="B126" s="36" t="s">
        <v>203</v>
      </c>
      <c r="C126" s="36" t="s">
        <v>205</v>
      </c>
      <c r="D126" s="5" t="s">
        <v>206</v>
      </c>
      <c r="H126" s="5">
        <v>131667</v>
      </c>
      <c r="J126" s="5">
        <f t="shared" si="3"/>
        <v>131667</v>
      </c>
    </row>
    <row r="127" spans="1:12" x14ac:dyDescent="0.25">
      <c r="A127" s="17" t="s">
        <v>201</v>
      </c>
      <c r="B127" s="36" t="s">
        <v>203</v>
      </c>
      <c r="C127" s="36" t="s">
        <v>207</v>
      </c>
      <c r="D127" s="5" t="s">
        <v>208</v>
      </c>
      <c r="H127" s="5">
        <v>131667</v>
      </c>
      <c r="J127" s="5">
        <f t="shared" si="3"/>
        <v>131667</v>
      </c>
    </row>
    <row r="128" spans="1:12" x14ac:dyDescent="0.25">
      <c r="A128" s="17" t="s">
        <v>209</v>
      </c>
      <c r="B128" s="36" t="s">
        <v>211</v>
      </c>
      <c r="C128" s="36" t="s">
        <v>210</v>
      </c>
      <c r="D128" s="5" t="s">
        <v>212</v>
      </c>
      <c r="H128" s="5">
        <v>444997</v>
      </c>
      <c r="J128" s="5">
        <f t="shared" si="3"/>
        <v>444997</v>
      </c>
    </row>
    <row r="129" spans="1:10" x14ac:dyDescent="0.25">
      <c r="A129" s="17" t="s">
        <v>209</v>
      </c>
      <c r="B129" s="36" t="s">
        <v>211</v>
      </c>
      <c r="C129" s="36" t="s">
        <v>213</v>
      </c>
      <c r="D129" s="5" t="s">
        <v>214</v>
      </c>
      <c r="H129" s="5">
        <v>444997</v>
      </c>
      <c r="J129" s="5">
        <f t="shared" si="3"/>
        <v>444997</v>
      </c>
    </row>
    <row r="130" spans="1:10" x14ac:dyDescent="0.25">
      <c r="A130" s="17" t="s">
        <v>209</v>
      </c>
      <c r="B130" s="36" t="s">
        <v>211</v>
      </c>
      <c r="C130" s="36" t="s">
        <v>215</v>
      </c>
      <c r="D130" s="5" t="s">
        <v>216</v>
      </c>
      <c r="H130" s="5">
        <v>444997</v>
      </c>
      <c r="J130" s="5">
        <f t="shared" si="3"/>
        <v>444997</v>
      </c>
    </row>
    <row r="131" spans="1:10" x14ac:dyDescent="0.25">
      <c r="A131" s="17" t="s">
        <v>209</v>
      </c>
      <c r="B131" s="36" t="s">
        <v>211</v>
      </c>
      <c r="C131" s="36" t="s">
        <v>217</v>
      </c>
      <c r="D131" s="5" t="s">
        <v>218</v>
      </c>
      <c r="H131" s="5">
        <v>444997</v>
      </c>
      <c r="J131" s="5">
        <f t="shared" si="3"/>
        <v>444997</v>
      </c>
    </row>
    <row r="132" spans="1:10" x14ac:dyDescent="0.25">
      <c r="A132" s="17" t="s">
        <v>219</v>
      </c>
      <c r="B132" s="36" t="s">
        <v>103</v>
      </c>
      <c r="C132" s="36" t="s">
        <v>220</v>
      </c>
      <c r="D132" s="5" t="s">
        <v>221</v>
      </c>
      <c r="H132" s="5">
        <v>73125</v>
      </c>
      <c r="J132" s="5">
        <f t="shared" si="3"/>
        <v>73125</v>
      </c>
    </row>
    <row r="133" spans="1:10" x14ac:dyDescent="0.25">
      <c r="A133" s="17" t="s">
        <v>219</v>
      </c>
      <c r="B133" s="36" t="s">
        <v>103</v>
      </c>
      <c r="C133" s="36" t="s">
        <v>222</v>
      </c>
      <c r="D133" s="5" t="s">
        <v>223</v>
      </c>
      <c r="H133" s="5">
        <v>73125</v>
      </c>
      <c r="J133" s="5">
        <f t="shared" si="3"/>
        <v>73125</v>
      </c>
    </row>
    <row r="134" spans="1:10" x14ac:dyDescent="0.25">
      <c r="A134" s="17" t="s">
        <v>219</v>
      </c>
      <c r="B134" s="36" t="s">
        <v>103</v>
      </c>
      <c r="C134" s="36" t="s">
        <v>224</v>
      </c>
      <c r="D134" s="5" t="s">
        <v>225</v>
      </c>
      <c r="H134" s="5">
        <v>73125</v>
      </c>
      <c r="J134" s="5">
        <f t="shared" si="3"/>
        <v>73125</v>
      </c>
    </row>
    <row r="135" spans="1:10" x14ac:dyDescent="0.25">
      <c r="A135" s="17" t="s">
        <v>219</v>
      </c>
      <c r="B135" s="36" t="s">
        <v>103</v>
      </c>
      <c r="C135" s="36" t="s">
        <v>226</v>
      </c>
      <c r="D135" s="5" t="s">
        <v>227</v>
      </c>
      <c r="H135" s="5">
        <v>73125</v>
      </c>
      <c r="J135" s="5">
        <f t="shared" si="3"/>
        <v>73125</v>
      </c>
    </row>
    <row r="136" spans="1:10" x14ac:dyDescent="0.25">
      <c r="A136" s="17" t="s">
        <v>219</v>
      </c>
      <c r="B136" s="36" t="s">
        <v>103</v>
      </c>
      <c r="C136" s="36" t="s">
        <v>228</v>
      </c>
      <c r="D136" s="5" t="s">
        <v>229</v>
      </c>
      <c r="H136" s="5">
        <v>73125</v>
      </c>
      <c r="J136" s="5">
        <f t="shared" si="3"/>
        <v>73125</v>
      </c>
    </row>
    <row r="137" spans="1:10" x14ac:dyDescent="0.25">
      <c r="A137" s="17" t="s">
        <v>219</v>
      </c>
      <c r="B137" s="36" t="s">
        <v>103</v>
      </c>
      <c r="C137" s="36" t="s">
        <v>230</v>
      </c>
      <c r="D137" s="5" t="s">
        <v>231</v>
      </c>
      <c r="H137" s="5">
        <v>73125</v>
      </c>
      <c r="J137" s="5">
        <f t="shared" si="3"/>
        <v>73125</v>
      </c>
    </row>
    <row r="138" spans="1:10" x14ac:dyDescent="0.25">
      <c r="A138" s="17" t="s">
        <v>219</v>
      </c>
      <c r="B138" s="36" t="s">
        <v>103</v>
      </c>
      <c r="C138" s="36" t="s">
        <v>232</v>
      </c>
      <c r="D138" s="5" t="s">
        <v>233</v>
      </c>
      <c r="H138" s="5">
        <v>73125</v>
      </c>
      <c r="J138" s="5">
        <f t="shared" si="3"/>
        <v>73125</v>
      </c>
    </row>
    <row r="139" spans="1:10" x14ac:dyDescent="0.25">
      <c r="A139" s="17" t="s">
        <v>219</v>
      </c>
      <c r="B139" s="36" t="s">
        <v>103</v>
      </c>
      <c r="C139" s="36" t="s">
        <v>234</v>
      </c>
      <c r="D139" s="5" t="s">
        <v>235</v>
      </c>
      <c r="H139" s="5">
        <v>73125</v>
      </c>
      <c r="J139" s="5">
        <f t="shared" si="3"/>
        <v>73125</v>
      </c>
    </row>
    <row r="142" spans="1:10" x14ac:dyDescent="0.25">
      <c r="B142" s="36" t="s">
        <v>384</v>
      </c>
    </row>
  </sheetData>
  <autoFilter ref="A2:L139" xr:uid="{A565EFC5-666C-42F2-BF8B-B4DD0CDC2CA0}"/>
  <conditionalFormatting sqref="F12">
    <cfRule type="cellIs" dxfId="1" priority="2" stopIfTrue="1" operator="lessThan">
      <formula>0</formula>
    </cfRule>
  </conditionalFormatting>
  <conditionalFormatting sqref="F13:F16">
    <cfRule type="cellIs" dxfId="0" priority="1" stopIfTrue="1" operator="lessThan">
      <formula>0</formula>
    </cfRule>
  </conditionalFormatting>
  <hyperlinks>
    <hyperlink ref="E2" r:id="rId1" xr:uid="{00000000-0004-0000-0000-000000000000}"/>
    <hyperlink ref="G2" r:id="rId2" xr:uid="{00000000-0004-0000-0000-000001000000}"/>
    <hyperlink ref="I2" r:id="rId3" xr:uid="{00000000-0004-0000-0000-000002000000}"/>
    <hyperlink ref="H2" r:id="rId4" xr:uid="{00000000-0004-0000-0000-000003000000}"/>
    <hyperlink ref="F2" r:id="rId5" display="TAG" xr:uid="{CD0C73FE-468F-4509-8211-6228509D7AD2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"/>
  <sheetViews>
    <sheetView workbookViewId="0">
      <selection activeCell="F28" sqref="F28"/>
    </sheetView>
  </sheetViews>
  <sheetFormatPr defaultRowHeight="15" x14ac:dyDescent="0.25"/>
  <cols>
    <col min="1" max="1" width="17" customWidth="1"/>
    <col min="2" max="2" width="16.7109375" customWidth="1"/>
    <col min="3" max="3" width="28" customWidth="1"/>
    <col min="4" max="4" width="15.28515625" style="35" customWidth="1"/>
  </cols>
  <sheetData>
    <row r="1" spans="1:5" ht="18.75" x14ac:dyDescent="0.3">
      <c r="A1" s="34"/>
      <c r="B1" s="33" t="s">
        <v>280</v>
      </c>
      <c r="C1" s="34"/>
    </row>
    <row r="2" spans="1:5" x14ac:dyDescent="0.25">
      <c r="A2" s="115" t="s">
        <v>306</v>
      </c>
      <c r="B2" s="115"/>
      <c r="C2" s="115"/>
      <c r="D2" s="115"/>
      <c r="E2" s="62"/>
    </row>
    <row r="3" spans="1:5" x14ac:dyDescent="0.25">
      <c r="A3" s="114" t="s">
        <v>307</v>
      </c>
      <c r="B3" s="114"/>
      <c r="C3" s="114"/>
      <c r="D3" s="114"/>
      <c r="E3" s="62"/>
    </row>
    <row r="4" spans="1:5" hidden="1" x14ac:dyDescent="0.25">
      <c r="A4" s="32"/>
      <c r="B4" s="32"/>
      <c r="C4" s="32"/>
    </row>
    <row r="5" spans="1:5" x14ac:dyDescent="0.25">
      <c r="A5" s="69"/>
      <c r="B5" s="112" t="s">
        <v>308</v>
      </c>
      <c r="C5" s="113"/>
      <c r="D5" s="67" t="s">
        <v>305</v>
      </c>
      <c r="E5" s="62"/>
    </row>
    <row r="6" spans="1:5" x14ac:dyDescent="0.25">
      <c r="A6" s="70" t="s">
        <v>309</v>
      </c>
      <c r="B6" s="64" t="s">
        <v>310</v>
      </c>
      <c r="C6" s="78"/>
      <c r="D6" s="68"/>
      <c r="E6" s="62"/>
    </row>
    <row r="7" spans="1:5" hidden="1" x14ac:dyDescent="0.25">
      <c r="A7" s="77" t="s">
        <v>311</v>
      </c>
      <c r="B7" s="64"/>
      <c r="C7" s="83"/>
      <c r="D7" s="66"/>
      <c r="E7" s="62"/>
    </row>
    <row r="8" spans="1:5" hidden="1" x14ac:dyDescent="0.25">
      <c r="A8" s="77" t="s">
        <v>312</v>
      </c>
      <c r="B8" s="64"/>
      <c r="C8" s="83"/>
      <c r="D8" s="66"/>
      <c r="E8" s="62"/>
    </row>
    <row r="9" spans="1:5" x14ac:dyDescent="0.25">
      <c r="A9" s="63" t="s">
        <v>162</v>
      </c>
      <c r="B9" s="65">
        <v>15000</v>
      </c>
      <c r="C9" s="79"/>
      <c r="D9" s="66"/>
      <c r="E9" s="71"/>
    </row>
    <row r="10" spans="1:5" x14ac:dyDescent="0.25">
      <c r="A10" s="63" t="s">
        <v>120</v>
      </c>
      <c r="B10" s="65">
        <v>15000</v>
      </c>
      <c r="C10" s="79"/>
      <c r="D10" s="66"/>
      <c r="E10" s="71"/>
    </row>
    <row r="11" spans="1:5" hidden="1" x14ac:dyDescent="0.25">
      <c r="A11" s="63" t="s">
        <v>313</v>
      </c>
      <c r="B11" s="65"/>
      <c r="C11" s="79"/>
      <c r="D11" s="66"/>
      <c r="E11" s="71"/>
    </row>
    <row r="12" spans="1:5" x14ac:dyDescent="0.25">
      <c r="A12" s="63" t="s">
        <v>96</v>
      </c>
      <c r="B12" s="65">
        <v>900000</v>
      </c>
      <c r="C12" s="79"/>
      <c r="D12" s="66"/>
      <c r="E12" s="71"/>
    </row>
    <row r="13" spans="1:5" hidden="1" x14ac:dyDescent="0.25">
      <c r="A13" s="63" t="s">
        <v>97</v>
      </c>
      <c r="B13" s="65"/>
      <c r="C13" s="79"/>
      <c r="D13" s="66"/>
      <c r="E13" s="71"/>
    </row>
    <row r="14" spans="1:5" x14ac:dyDescent="0.25">
      <c r="A14" s="75" t="s">
        <v>95</v>
      </c>
      <c r="B14" s="76">
        <v>120000</v>
      </c>
      <c r="C14" s="80"/>
      <c r="D14" s="84"/>
      <c r="E14" s="71"/>
    </row>
    <row r="15" spans="1:5" hidden="1" x14ac:dyDescent="0.25">
      <c r="A15" s="63" t="s">
        <v>177</v>
      </c>
      <c r="B15" s="65"/>
      <c r="C15" s="79"/>
      <c r="D15" s="66"/>
      <c r="E15" s="71"/>
    </row>
    <row r="16" spans="1:5" hidden="1" x14ac:dyDescent="0.25">
      <c r="A16" s="63" t="s">
        <v>314</v>
      </c>
      <c r="B16" s="65"/>
      <c r="C16" s="79"/>
      <c r="D16" s="66"/>
      <c r="E16" s="71"/>
    </row>
    <row r="17" spans="1:5" hidden="1" x14ac:dyDescent="0.25">
      <c r="A17" s="63" t="s">
        <v>315</v>
      </c>
      <c r="B17" s="65"/>
      <c r="C17" s="79"/>
      <c r="D17" s="66"/>
      <c r="E17" s="71"/>
    </row>
    <row r="18" spans="1:5" x14ac:dyDescent="0.25">
      <c r="A18" s="75" t="s">
        <v>98</v>
      </c>
      <c r="B18" s="65">
        <v>125000</v>
      </c>
      <c r="C18" s="79"/>
      <c r="D18" s="66"/>
      <c r="E18" s="71"/>
    </row>
    <row r="19" spans="1:5" x14ac:dyDescent="0.25">
      <c r="A19" s="63" t="s">
        <v>99</v>
      </c>
      <c r="B19" s="65">
        <v>95000</v>
      </c>
      <c r="C19" s="79"/>
      <c r="D19" s="66"/>
      <c r="E19" s="71"/>
    </row>
    <row r="20" spans="1:5" hidden="1" x14ac:dyDescent="0.25">
      <c r="A20" s="63" t="s">
        <v>316</v>
      </c>
      <c r="B20" s="65"/>
      <c r="C20" s="79"/>
      <c r="D20" s="66"/>
      <c r="E20" s="71"/>
    </row>
    <row r="21" spans="1:5" hidden="1" x14ac:dyDescent="0.25">
      <c r="A21" s="63" t="s">
        <v>178</v>
      </c>
      <c r="B21" s="65"/>
      <c r="C21" s="79"/>
      <c r="D21" s="66"/>
      <c r="E21" s="71"/>
    </row>
    <row r="22" spans="1:5" x14ac:dyDescent="0.25">
      <c r="A22" s="63" t="s">
        <v>165</v>
      </c>
      <c r="B22" s="65">
        <v>15000</v>
      </c>
      <c r="C22" s="79"/>
      <c r="D22" s="66"/>
      <c r="E22" s="71"/>
    </row>
    <row r="23" spans="1:5" x14ac:dyDescent="0.25">
      <c r="A23" s="63" t="s">
        <v>137</v>
      </c>
      <c r="B23" s="65">
        <v>30000</v>
      </c>
      <c r="C23" s="79"/>
      <c r="D23" s="66"/>
      <c r="E23" s="71"/>
    </row>
    <row r="24" spans="1:5" hidden="1" x14ac:dyDescent="0.25">
      <c r="A24" s="63" t="s">
        <v>317</v>
      </c>
      <c r="B24" s="65"/>
      <c r="C24" s="79"/>
      <c r="D24" s="66"/>
      <c r="E24" s="71"/>
    </row>
    <row r="25" spans="1:5" x14ac:dyDescent="0.25">
      <c r="A25" s="63" t="s">
        <v>139</v>
      </c>
      <c r="B25" s="65">
        <v>50000</v>
      </c>
      <c r="C25" s="79"/>
      <c r="D25" s="66"/>
      <c r="E25" s="71"/>
    </row>
    <row r="26" spans="1:5" hidden="1" x14ac:dyDescent="0.25">
      <c r="A26" s="63" t="s">
        <v>318</v>
      </c>
      <c r="B26" s="65"/>
      <c r="C26" s="79"/>
      <c r="D26" s="66"/>
      <c r="E26" s="71"/>
    </row>
    <row r="27" spans="1:5" x14ac:dyDescent="0.25">
      <c r="A27" s="63" t="s">
        <v>100</v>
      </c>
      <c r="B27" s="65">
        <v>125000</v>
      </c>
      <c r="C27" s="79"/>
      <c r="D27" s="66"/>
      <c r="E27" s="71"/>
    </row>
    <row r="28" spans="1:5" x14ac:dyDescent="0.25">
      <c r="A28" s="63" t="s">
        <v>142</v>
      </c>
      <c r="B28" s="65">
        <v>85000</v>
      </c>
      <c r="C28" s="79"/>
      <c r="D28" s="66"/>
      <c r="E28" s="71"/>
    </row>
    <row r="29" spans="1:5" hidden="1" x14ac:dyDescent="0.25">
      <c r="A29" s="63" t="s">
        <v>319</v>
      </c>
      <c r="B29" s="65"/>
      <c r="C29" s="79"/>
      <c r="D29" s="66"/>
      <c r="E29" s="71"/>
    </row>
    <row r="30" spans="1:5" x14ac:dyDescent="0.25">
      <c r="A30" s="75" t="s">
        <v>101</v>
      </c>
      <c r="B30" s="76">
        <v>185000</v>
      </c>
      <c r="C30" s="80"/>
      <c r="D30" s="84"/>
      <c r="E30" s="85"/>
    </row>
    <row r="31" spans="1:5" x14ac:dyDescent="0.25">
      <c r="A31" s="63" t="s">
        <v>144</v>
      </c>
      <c r="B31" s="65">
        <v>25000</v>
      </c>
      <c r="C31" s="79"/>
      <c r="D31" s="66"/>
      <c r="E31" s="71"/>
    </row>
    <row r="32" spans="1:5" x14ac:dyDescent="0.25">
      <c r="A32" s="63" t="s">
        <v>146</v>
      </c>
      <c r="B32" s="65">
        <v>15000</v>
      </c>
      <c r="C32" s="79"/>
      <c r="D32" s="66"/>
      <c r="E32" s="71"/>
    </row>
    <row r="33" spans="1:5" x14ac:dyDescent="0.25">
      <c r="A33" s="63" t="s">
        <v>147</v>
      </c>
      <c r="B33" s="65">
        <v>25000</v>
      </c>
      <c r="C33" s="79"/>
      <c r="D33" s="66"/>
      <c r="E33" s="71"/>
    </row>
    <row r="34" spans="1:5" x14ac:dyDescent="0.25">
      <c r="A34" s="63" t="s">
        <v>149</v>
      </c>
      <c r="B34" s="65">
        <v>30000</v>
      </c>
      <c r="C34" s="79"/>
      <c r="D34" s="66"/>
      <c r="E34" s="71"/>
    </row>
    <row r="35" spans="1:5" x14ac:dyDescent="0.25">
      <c r="A35" s="63" t="s">
        <v>102</v>
      </c>
      <c r="B35" s="65">
        <v>130000</v>
      </c>
      <c r="C35" s="79"/>
      <c r="D35" s="66"/>
      <c r="E35" s="71"/>
    </row>
    <row r="36" spans="1:5" hidden="1" x14ac:dyDescent="0.25">
      <c r="A36" s="63" t="s">
        <v>320</v>
      </c>
      <c r="B36" s="65"/>
      <c r="C36" s="79"/>
      <c r="D36" s="66"/>
      <c r="E36" s="71"/>
    </row>
    <row r="37" spans="1:5" x14ac:dyDescent="0.25">
      <c r="A37" s="63" t="s">
        <v>155</v>
      </c>
      <c r="B37" s="65">
        <v>30000</v>
      </c>
      <c r="C37" s="79"/>
      <c r="D37" s="66"/>
      <c r="E37" s="71"/>
    </row>
    <row r="38" spans="1:5" hidden="1" x14ac:dyDescent="0.25">
      <c r="A38" s="63" t="s">
        <v>103</v>
      </c>
      <c r="B38" s="65"/>
      <c r="C38" s="79"/>
      <c r="D38" s="66"/>
      <c r="E38" s="71"/>
    </row>
    <row r="39" spans="1:5" hidden="1" x14ac:dyDescent="0.25">
      <c r="A39" s="63" t="s">
        <v>321</v>
      </c>
      <c r="B39" s="65"/>
      <c r="C39" s="79"/>
      <c r="D39" s="66"/>
      <c r="E39" s="71"/>
    </row>
    <row r="40" spans="1:5" hidden="1" x14ac:dyDescent="0.25">
      <c r="A40" s="63" t="s">
        <v>322</v>
      </c>
      <c r="B40" s="65"/>
      <c r="C40" s="79"/>
      <c r="D40" s="66"/>
      <c r="E40" s="71"/>
    </row>
    <row r="41" spans="1:5" x14ac:dyDescent="0.25">
      <c r="A41" s="63" t="s">
        <v>156</v>
      </c>
      <c r="B41" s="65">
        <v>50000</v>
      </c>
      <c r="C41" s="79"/>
      <c r="D41" s="66"/>
      <c r="E41" s="71"/>
    </row>
    <row r="42" spans="1:5" hidden="1" x14ac:dyDescent="0.25">
      <c r="A42" s="63" t="s">
        <v>323</v>
      </c>
      <c r="B42" s="65"/>
      <c r="C42" s="79"/>
      <c r="D42" s="66"/>
      <c r="E42" s="71"/>
    </row>
    <row r="43" spans="1:5" hidden="1" x14ac:dyDescent="0.25">
      <c r="A43" s="75" t="s">
        <v>324</v>
      </c>
      <c r="B43" s="76"/>
      <c r="C43" s="80"/>
      <c r="D43" s="66"/>
      <c r="E43" s="71"/>
    </row>
    <row r="44" spans="1:5" x14ac:dyDescent="0.25">
      <c r="A44" s="63" t="s">
        <v>157</v>
      </c>
      <c r="B44" s="65">
        <v>50000</v>
      </c>
      <c r="C44" s="79"/>
      <c r="D44" s="66"/>
      <c r="E44" s="71"/>
    </row>
    <row r="45" spans="1:5" ht="15.75" thickBot="1" x14ac:dyDescent="0.3">
      <c r="A45" s="69" t="s">
        <v>158</v>
      </c>
      <c r="B45" s="72">
        <v>375000</v>
      </c>
      <c r="C45" s="81"/>
      <c r="D45" s="66"/>
      <c r="E45" s="71"/>
    </row>
    <row r="46" spans="1:5" ht="15.75" thickTop="1" x14ac:dyDescent="0.25">
      <c r="A46" s="73" t="s">
        <v>325</v>
      </c>
      <c r="B46" s="74">
        <v>2490000</v>
      </c>
      <c r="C46" s="82"/>
      <c r="D46" s="66"/>
      <c r="E46" s="71"/>
    </row>
    <row r="47" spans="1:5" s="62" customFormat="1" x14ac:dyDescent="0.25">
      <c r="A47" s="86"/>
      <c r="B47" s="87"/>
      <c r="C47" s="88"/>
      <c r="D47" s="89"/>
      <c r="E47" s="71"/>
    </row>
    <row r="48" spans="1:5" s="62" customFormat="1" x14ac:dyDescent="0.25">
      <c r="A48" s="86"/>
      <c r="B48" s="87"/>
      <c r="C48" s="88"/>
      <c r="D48" s="89"/>
      <c r="E48" s="71"/>
    </row>
    <row r="49" spans="1:5" s="62" customFormat="1" x14ac:dyDescent="0.25">
      <c r="A49" s="86"/>
      <c r="B49" s="87"/>
      <c r="C49" s="88"/>
      <c r="D49" s="89"/>
      <c r="E49" s="71"/>
    </row>
    <row r="50" spans="1:5" x14ac:dyDescent="0.25">
      <c r="A50" s="32" t="s">
        <v>98</v>
      </c>
      <c r="B50" s="32" t="s">
        <v>240</v>
      </c>
      <c r="C50" s="32" t="s">
        <v>241</v>
      </c>
      <c r="D50" s="35">
        <v>25000</v>
      </c>
    </row>
    <row r="51" spans="1:5" x14ac:dyDescent="0.25">
      <c r="A51" s="32" t="s">
        <v>99</v>
      </c>
      <c r="B51" s="32" t="s">
        <v>30</v>
      </c>
      <c r="C51" s="32" t="s">
        <v>31</v>
      </c>
      <c r="D51" s="35">
        <v>45000</v>
      </c>
    </row>
    <row r="52" spans="1:5" x14ac:dyDescent="0.25">
      <c r="A52" s="32" t="s">
        <v>99</v>
      </c>
      <c r="B52" s="32" t="s">
        <v>242</v>
      </c>
      <c r="C52" s="32" t="s">
        <v>243</v>
      </c>
      <c r="D52" s="35">
        <v>25000</v>
      </c>
    </row>
    <row r="53" spans="1:5" x14ac:dyDescent="0.25">
      <c r="A53" s="32" t="s">
        <v>99</v>
      </c>
      <c r="B53" s="32" t="s">
        <v>244</v>
      </c>
      <c r="C53" s="32" t="s">
        <v>245</v>
      </c>
      <c r="D53" s="35">
        <v>25000</v>
      </c>
    </row>
    <row r="54" spans="1:5" x14ac:dyDescent="0.25">
      <c r="A54" s="32" t="s">
        <v>137</v>
      </c>
      <c r="B54" s="32" t="s">
        <v>136</v>
      </c>
      <c r="C54" s="32" t="s">
        <v>138</v>
      </c>
      <c r="D54" s="35">
        <v>15000</v>
      </c>
    </row>
    <row r="55" spans="1:5" x14ac:dyDescent="0.25">
      <c r="A55" s="32" t="s">
        <v>137</v>
      </c>
      <c r="B55" s="32" t="s">
        <v>246</v>
      </c>
      <c r="C55" s="32" t="s">
        <v>247</v>
      </c>
      <c r="D55" s="35">
        <v>15000</v>
      </c>
    </row>
    <row r="56" spans="1:5" x14ac:dyDescent="0.25">
      <c r="A56" s="32" t="s">
        <v>139</v>
      </c>
      <c r="B56" s="32" t="s">
        <v>16</v>
      </c>
      <c r="C56" s="32" t="s">
        <v>17</v>
      </c>
      <c r="D56" s="35">
        <v>25000</v>
      </c>
    </row>
    <row r="57" spans="1:5" x14ac:dyDescent="0.25">
      <c r="A57" s="32" t="s">
        <v>139</v>
      </c>
      <c r="B57" s="32" t="s">
        <v>248</v>
      </c>
      <c r="C57" s="32" t="s">
        <v>249</v>
      </c>
      <c r="D57" s="35">
        <v>25000</v>
      </c>
    </row>
    <row r="58" spans="1:5" x14ac:dyDescent="0.25">
      <c r="A58" s="32" t="s">
        <v>100</v>
      </c>
      <c r="B58" s="32" t="s">
        <v>18</v>
      </c>
      <c r="C58" s="32" t="s">
        <v>19</v>
      </c>
      <c r="D58" s="35">
        <v>25000</v>
      </c>
    </row>
    <row r="59" spans="1:5" x14ac:dyDescent="0.25">
      <c r="A59" s="32" t="s">
        <v>100</v>
      </c>
      <c r="B59" s="32" t="s">
        <v>1</v>
      </c>
      <c r="C59" s="32" t="s">
        <v>140</v>
      </c>
      <c r="D59" s="35">
        <v>15000</v>
      </c>
    </row>
    <row r="60" spans="1:5" x14ac:dyDescent="0.25">
      <c r="A60" s="32" t="s">
        <v>100</v>
      </c>
      <c r="B60" s="32" t="s">
        <v>22</v>
      </c>
      <c r="C60" s="32" t="s">
        <v>23</v>
      </c>
      <c r="D60" s="35">
        <v>45000</v>
      </c>
    </row>
    <row r="61" spans="1:5" x14ac:dyDescent="0.25">
      <c r="A61" s="32" t="s">
        <v>100</v>
      </c>
      <c r="B61" s="32" t="s">
        <v>0</v>
      </c>
      <c r="C61" s="32" t="s">
        <v>141</v>
      </c>
      <c r="D61" s="35">
        <v>15000</v>
      </c>
    </row>
    <row r="62" spans="1:5" x14ac:dyDescent="0.25">
      <c r="A62" s="32" t="s">
        <v>100</v>
      </c>
      <c r="B62" s="32" t="s">
        <v>20</v>
      </c>
      <c r="C62" s="32" t="s">
        <v>21</v>
      </c>
      <c r="D62" s="35">
        <v>25000</v>
      </c>
    </row>
    <row r="63" spans="1:5" x14ac:dyDescent="0.25">
      <c r="A63" s="32" t="s">
        <v>142</v>
      </c>
      <c r="B63" s="32" t="s">
        <v>32</v>
      </c>
      <c r="C63" s="32" t="s">
        <v>33</v>
      </c>
      <c r="D63" s="35">
        <v>45000</v>
      </c>
    </row>
    <row r="64" spans="1:5" x14ac:dyDescent="0.25">
      <c r="A64" s="32" t="s">
        <v>142</v>
      </c>
      <c r="B64" s="32" t="s">
        <v>250</v>
      </c>
      <c r="C64" s="32" t="s">
        <v>251</v>
      </c>
      <c r="D64" s="35">
        <v>15000</v>
      </c>
    </row>
    <row r="65" spans="1:4" x14ac:dyDescent="0.25">
      <c r="A65" s="32" t="s">
        <v>142</v>
      </c>
      <c r="B65" s="32" t="s">
        <v>252</v>
      </c>
      <c r="C65" s="32" t="s">
        <v>253</v>
      </c>
      <c r="D65" s="35">
        <v>25000</v>
      </c>
    </row>
    <row r="66" spans="1:4" x14ac:dyDescent="0.25">
      <c r="A66" s="32" t="s">
        <v>101</v>
      </c>
      <c r="B66" s="32" t="s">
        <v>38</v>
      </c>
      <c r="C66" s="32" t="s">
        <v>39</v>
      </c>
      <c r="D66" s="35">
        <v>45000</v>
      </c>
    </row>
    <row r="67" spans="1:4" x14ac:dyDescent="0.25">
      <c r="A67" s="32" t="s">
        <v>101</v>
      </c>
      <c r="B67" s="32" t="s">
        <v>40</v>
      </c>
      <c r="C67" s="32" t="s">
        <v>41</v>
      </c>
      <c r="D67" s="35">
        <v>45000</v>
      </c>
    </row>
    <row r="68" spans="1:4" x14ac:dyDescent="0.25">
      <c r="A68" s="32" t="s">
        <v>101</v>
      </c>
      <c r="B68" s="32" t="s">
        <v>66</v>
      </c>
      <c r="C68" s="32" t="s">
        <v>67</v>
      </c>
      <c r="D68" s="35">
        <v>45000</v>
      </c>
    </row>
    <row r="69" spans="1:4" x14ac:dyDescent="0.25">
      <c r="A69" s="32" t="s">
        <v>101</v>
      </c>
      <c r="B69" s="32" t="s">
        <v>254</v>
      </c>
      <c r="C69" s="32" t="s">
        <v>255</v>
      </c>
      <c r="D69" s="35">
        <v>25000</v>
      </c>
    </row>
    <row r="70" spans="1:4" x14ac:dyDescent="0.25">
      <c r="A70" s="32" t="s">
        <v>101</v>
      </c>
      <c r="B70" s="32" t="s">
        <v>256</v>
      </c>
      <c r="C70" s="32" t="s">
        <v>257</v>
      </c>
      <c r="D70" s="35">
        <v>25000</v>
      </c>
    </row>
    <row r="71" spans="1:4" x14ac:dyDescent="0.25">
      <c r="A71" s="32" t="s">
        <v>144</v>
      </c>
      <c r="B71" s="32" t="s">
        <v>143</v>
      </c>
      <c r="C71" s="32" t="s">
        <v>145</v>
      </c>
      <c r="D71" s="35">
        <v>25000</v>
      </c>
    </row>
    <row r="72" spans="1:4" x14ac:dyDescent="0.25">
      <c r="A72" s="32" t="s">
        <v>146</v>
      </c>
      <c r="B72" s="32" t="s">
        <v>2</v>
      </c>
      <c r="C72" s="32" t="s">
        <v>3</v>
      </c>
      <c r="D72" s="35">
        <v>15000</v>
      </c>
    </row>
    <row r="73" spans="1:4" x14ac:dyDescent="0.25">
      <c r="A73" s="32" t="s">
        <v>147</v>
      </c>
      <c r="B73" s="32" t="s">
        <v>4</v>
      </c>
      <c r="C73" s="32" t="s">
        <v>5</v>
      </c>
      <c r="D73" s="35">
        <v>25000</v>
      </c>
    </row>
    <row r="74" spans="1:4" x14ac:dyDescent="0.25">
      <c r="A74" s="32" t="s">
        <v>149</v>
      </c>
      <c r="B74" s="32" t="s">
        <v>148</v>
      </c>
      <c r="C74" s="32" t="s">
        <v>150</v>
      </c>
      <c r="D74" s="35">
        <v>15000</v>
      </c>
    </row>
    <row r="75" spans="1:4" x14ac:dyDescent="0.25">
      <c r="A75" s="32" t="s">
        <v>149</v>
      </c>
      <c r="B75" s="32" t="s">
        <v>258</v>
      </c>
      <c r="C75" s="32" t="s">
        <v>259</v>
      </c>
      <c r="D75" s="35">
        <v>15000</v>
      </c>
    </row>
    <row r="76" spans="1:4" x14ac:dyDescent="0.25">
      <c r="A76" s="32" t="s">
        <v>102</v>
      </c>
      <c r="B76" s="32" t="s">
        <v>151</v>
      </c>
      <c r="C76" s="32" t="s">
        <v>152</v>
      </c>
      <c r="D76" s="35">
        <v>45000</v>
      </c>
    </row>
    <row r="77" spans="1:4" x14ac:dyDescent="0.25">
      <c r="A77" s="32" t="s">
        <v>102</v>
      </c>
      <c r="B77" s="32" t="s">
        <v>153</v>
      </c>
      <c r="C77" s="32" t="s">
        <v>154</v>
      </c>
      <c r="D77" s="35">
        <v>25000</v>
      </c>
    </row>
    <row r="78" spans="1:4" x14ac:dyDescent="0.25">
      <c r="A78" s="32" t="s">
        <v>102</v>
      </c>
      <c r="B78" s="32" t="s">
        <v>24</v>
      </c>
      <c r="C78" s="32" t="s">
        <v>25</v>
      </c>
      <c r="D78" s="35">
        <v>45000</v>
      </c>
    </row>
    <row r="79" spans="1:4" x14ac:dyDescent="0.25">
      <c r="A79" s="32" t="s">
        <v>102</v>
      </c>
      <c r="B79" s="32" t="s">
        <v>79</v>
      </c>
      <c r="C79" s="32" t="s">
        <v>80</v>
      </c>
      <c r="D79" s="35">
        <v>15000</v>
      </c>
    </row>
    <row r="80" spans="1:4" x14ac:dyDescent="0.25">
      <c r="A80" s="32" t="s">
        <v>155</v>
      </c>
      <c r="B80" s="32" t="s">
        <v>26</v>
      </c>
      <c r="C80" s="32" t="s">
        <v>27</v>
      </c>
      <c r="D80" s="35">
        <v>15000</v>
      </c>
    </row>
    <row r="81" spans="1:4" x14ac:dyDescent="0.25">
      <c r="A81" s="32" t="s">
        <v>155</v>
      </c>
      <c r="B81" s="32" t="s">
        <v>260</v>
      </c>
      <c r="C81" s="32" t="s">
        <v>261</v>
      </c>
      <c r="D81" s="35">
        <v>15000</v>
      </c>
    </row>
    <row r="82" spans="1:4" x14ac:dyDescent="0.25">
      <c r="A82" s="32" t="s">
        <v>156</v>
      </c>
      <c r="B82" s="32" t="s">
        <v>28</v>
      </c>
      <c r="C82" s="32" t="s">
        <v>29</v>
      </c>
      <c r="D82" s="35">
        <v>25000</v>
      </c>
    </row>
    <row r="83" spans="1:4" x14ac:dyDescent="0.25">
      <c r="A83" s="32" t="s">
        <v>156</v>
      </c>
      <c r="B83" s="32" t="s">
        <v>262</v>
      </c>
      <c r="C83" s="32" t="s">
        <v>263</v>
      </c>
      <c r="D83" s="35">
        <v>25000</v>
      </c>
    </row>
    <row r="84" spans="1:4" x14ac:dyDescent="0.25">
      <c r="A84" s="32" t="s">
        <v>157</v>
      </c>
      <c r="B84" s="32" t="s">
        <v>6</v>
      </c>
      <c r="C84" s="32" t="s">
        <v>7</v>
      </c>
      <c r="D84" s="35">
        <v>25000</v>
      </c>
    </row>
    <row r="85" spans="1:4" x14ac:dyDescent="0.25">
      <c r="A85" s="32" t="s">
        <v>157</v>
      </c>
      <c r="B85" s="32" t="s">
        <v>68</v>
      </c>
      <c r="C85" s="32" t="s">
        <v>69</v>
      </c>
      <c r="D85" s="35">
        <v>25000</v>
      </c>
    </row>
    <row r="86" spans="1:4" x14ac:dyDescent="0.25">
      <c r="A86" s="32" t="s">
        <v>158</v>
      </c>
      <c r="B86" s="32" t="s">
        <v>12</v>
      </c>
      <c r="C86" s="32" t="s">
        <v>13</v>
      </c>
      <c r="D86" s="35">
        <v>45000</v>
      </c>
    </row>
    <row r="87" spans="1:4" x14ac:dyDescent="0.25">
      <c r="A87" s="32" t="s">
        <v>158</v>
      </c>
      <c r="B87" s="32" t="s">
        <v>8</v>
      </c>
      <c r="C87" s="32" t="s">
        <v>9</v>
      </c>
      <c r="D87" s="35">
        <v>45000</v>
      </c>
    </row>
    <row r="88" spans="1:4" x14ac:dyDescent="0.25">
      <c r="A88" s="32" t="s">
        <v>158</v>
      </c>
      <c r="B88" s="32" t="s">
        <v>10</v>
      </c>
      <c r="C88" s="32" t="s">
        <v>11</v>
      </c>
      <c r="D88" s="35">
        <v>45000</v>
      </c>
    </row>
    <row r="89" spans="1:4" x14ac:dyDescent="0.25">
      <c r="A89" s="32" t="s">
        <v>158</v>
      </c>
      <c r="B89" s="32" t="s">
        <v>74</v>
      </c>
      <c r="C89" s="32" t="s">
        <v>75</v>
      </c>
      <c r="D89" s="35">
        <v>25000</v>
      </c>
    </row>
    <row r="90" spans="1:4" x14ac:dyDescent="0.25">
      <c r="A90" s="32" t="s">
        <v>158</v>
      </c>
      <c r="B90" s="32" t="s">
        <v>159</v>
      </c>
      <c r="C90" s="32" t="s">
        <v>160</v>
      </c>
      <c r="D90" s="35">
        <v>25000</v>
      </c>
    </row>
    <row r="91" spans="1:4" x14ac:dyDescent="0.25">
      <c r="A91" s="32" t="s">
        <v>158</v>
      </c>
      <c r="B91" s="32" t="s">
        <v>264</v>
      </c>
      <c r="C91" s="32" t="s">
        <v>265</v>
      </c>
      <c r="D91" s="35">
        <v>25000</v>
      </c>
    </row>
    <row r="92" spans="1:4" x14ac:dyDescent="0.25">
      <c r="A92" s="32" t="s">
        <v>158</v>
      </c>
      <c r="B92" s="32" t="s">
        <v>266</v>
      </c>
      <c r="C92" s="32" t="s">
        <v>267</v>
      </c>
      <c r="D92" s="35">
        <v>15000</v>
      </c>
    </row>
    <row r="93" spans="1:4" x14ac:dyDescent="0.25">
      <c r="A93" s="32" t="s">
        <v>158</v>
      </c>
      <c r="B93" s="32" t="s">
        <v>268</v>
      </c>
      <c r="C93" s="32" t="s">
        <v>269</v>
      </c>
      <c r="D93" s="35">
        <v>25000</v>
      </c>
    </row>
    <row r="94" spans="1:4" x14ac:dyDescent="0.25">
      <c r="A94" s="32" t="s">
        <v>158</v>
      </c>
      <c r="B94" s="32" t="s">
        <v>270</v>
      </c>
      <c r="C94" s="32" t="s">
        <v>271</v>
      </c>
      <c r="D94" s="35">
        <v>15000</v>
      </c>
    </row>
    <row r="95" spans="1:4" x14ac:dyDescent="0.25">
      <c r="A95" s="32" t="s">
        <v>158</v>
      </c>
      <c r="B95" s="32" t="s">
        <v>272</v>
      </c>
      <c r="C95" s="32" t="s">
        <v>273</v>
      </c>
      <c r="D95" s="35">
        <v>45000</v>
      </c>
    </row>
    <row r="96" spans="1:4" x14ac:dyDescent="0.25">
      <c r="A96" s="32" t="s">
        <v>158</v>
      </c>
      <c r="B96" s="32" t="s">
        <v>274</v>
      </c>
      <c r="C96" s="32" t="s">
        <v>275</v>
      </c>
      <c r="D96" s="35">
        <v>25000</v>
      </c>
    </row>
    <row r="97" spans="1:4" x14ac:dyDescent="0.25">
      <c r="A97" s="32" t="s">
        <v>158</v>
      </c>
      <c r="B97" s="32" t="s">
        <v>276</v>
      </c>
      <c r="C97" s="32" t="s">
        <v>277</v>
      </c>
      <c r="D97" s="35">
        <v>15000</v>
      </c>
    </row>
    <row r="98" spans="1:4" x14ac:dyDescent="0.25">
      <c r="A98" s="32" t="s">
        <v>158</v>
      </c>
      <c r="B98" s="32" t="s">
        <v>278</v>
      </c>
      <c r="C98" s="32" t="s">
        <v>279</v>
      </c>
      <c r="D98" s="35">
        <v>25000</v>
      </c>
    </row>
    <row r="99" spans="1:4" x14ac:dyDescent="0.25">
      <c r="A99" s="32" t="s">
        <v>162</v>
      </c>
      <c r="B99" s="32" t="s">
        <v>161</v>
      </c>
      <c r="C99" s="32" t="s">
        <v>163</v>
      </c>
      <c r="D99" s="35">
        <v>15000</v>
      </c>
    </row>
    <row r="100" spans="1:4" x14ac:dyDescent="0.25">
      <c r="A100" s="32" t="s">
        <v>165</v>
      </c>
      <c r="B100" s="32" t="s">
        <v>164</v>
      </c>
      <c r="C100" s="32" t="s">
        <v>166</v>
      </c>
      <c r="D100" s="35">
        <v>15000</v>
      </c>
    </row>
  </sheetData>
  <mergeCells count="3">
    <mergeCell ref="B5:C5"/>
    <mergeCell ref="A3:D3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F7" sqref="F7"/>
    </sheetView>
  </sheetViews>
  <sheetFormatPr defaultColWidth="8.7109375" defaultRowHeight="15" x14ac:dyDescent="0.25"/>
  <cols>
    <col min="1" max="1" width="8.42578125" style="62" customWidth="1"/>
    <col min="2" max="2" width="11.5703125" style="62" customWidth="1"/>
    <col min="3" max="3" width="27.28515625" style="62" customWidth="1"/>
    <col min="4" max="6" width="17" style="62" customWidth="1"/>
    <col min="7" max="7" width="11.28515625" style="96" customWidth="1"/>
    <col min="8" max="8" width="24.28515625" style="96" customWidth="1"/>
    <col min="9" max="16384" width="8.7109375" style="62"/>
  </cols>
  <sheetData>
    <row r="1" spans="1:8" x14ac:dyDescent="0.25">
      <c r="A1" s="116" t="s">
        <v>326</v>
      </c>
      <c r="B1" s="116"/>
      <c r="C1" s="116"/>
      <c r="D1" s="116"/>
      <c r="E1" s="116"/>
      <c r="F1" s="116"/>
      <c r="G1" s="116"/>
      <c r="H1" s="116"/>
    </row>
    <row r="2" spans="1:8" ht="30" x14ac:dyDescent="0.25">
      <c r="A2" s="38" t="s">
        <v>281</v>
      </c>
      <c r="B2" s="38" t="s">
        <v>282</v>
      </c>
      <c r="C2" s="39" t="s">
        <v>283</v>
      </c>
      <c r="D2" s="90" t="s">
        <v>284</v>
      </c>
      <c r="E2" s="38" t="s">
        <v>285</v>
      </c>
      <c r="F2" s="38" t="s">
        <v>327</v>
      </c>
      <c r="G2" s="38" t="s">
        <v>287</v>
      </c>
      <c r="H2" s="40" t="s">
        <v>288</v>
      </c>
    </row>
    <row r="3" spans="1:8" x14ac:dyDescent="0.25">
      <c r="A3" s="41">
        <v>319</v>
      </c>
      <c r="B3" s="42">
        <v>35</v>
      </c>
      <c r="C3" s="91" t="s">
        <v>96</v>
      </c>
      <c r="D3" s="92">
        <v>178647.47</v>
      </c>
      <c r="E3" s="93"/>
      <c r="F3" s="92">
        <f>178647/20</f>
        <v>8932.35</v>
      </c>
      <c r="G3" s="45" t="s">
        <v>289</v>
      </c>
      <c r="H3" s="46"/>
    </row>
    <row r="4" spans="1:8" x14ac:dyDescent="0.25">
      <c r="A4" s="41">
        <v>319</v>
      </c>
      <c r="B4" s="42">
        <v>44</v>
      </c>
      <c r="C4" s="91" t="s">
        <v>97</v>
      </c>
      <c r="D4" s="92">
        <v>124211.08</v>
      </c>
      <c r="E4" s="93"/>
      <c r="F4" s="92">
        <f>124211/5</f>
        <v>24842.2</v>
      </c>
      <c r="G4" s="45" t="s">
        <v>289</v>
      </c>
      <c r="H4" s="46"/>
    </row>
    <row r="5" spans="1:8" x14ac:dyDescent="0.25">
      <c r="A5" s="41">
        <v>319</v>
      </c>
      <c r="B5" s="42">
        <v>137</v>
      </c>
      <c r="C5" s="91" t="s">
        <v>189</v>
      </c>
      <c r="D5" s="92">
        <v>60000</v>
      </c>
      <c r="E5" s="93"/>
      <c r="F5" s="92">
        <f>60000/6</f>
        <v>10000</v>
      </c>
      <c r="G5" s="45" t="s">
        <v>289</v>
      </c>
      <c r="H5" s="46"/>
    </row>
    <row r="6" spans="1:8" x14ac:dyDescent="0.25">
      <c r="A6" s="41">
        <v>319</v>
      </c>
      <c r="B6" s="42">
        <v>160</v>
      </c>
      <c r="C6" s="91" t="s">
        <v>100</v>
      </c>
      <c r="D6" s="92">
        <v>76000</v>
      </c>
      <c r="E6" s="93"/>
      <c r="F6" s="92">
        <f>76000/6</f>
        <v>12666.666666666666</v>
      </c>
      <c r="G6" s="45" t="s">
        <v>289</v>
      </c>
      <c r="H6" s="46"/>
    </row>
    <row r="7" spans="1:8" x14ac:dyDescent="0.25">
      <c r="A7" s="41">
        <v>319</v>
      </c>
      <c r="B7" s="42">
        <v>281</v>
      </c>
      <c r="C7" s="91" t="s">
        <v>103</v>
      </c>
      <c r="D7" s="94">
        <v>71102</v>
      </c>
      <c r="E7" s="93"/>
      <c r="F7" s="94">
        <f>71102/5</f>
        <v>14220.4</v>
      </c>
      <c r="G7" s="45" t="s">
        <v>289</v>
      </c>
      <c r="H7" s="46"/>
    </row>
    <row r="8" spans="1:8" x14ac:dyDescent="0.25">
      <c r="A8" s="117" t="s">
        <v>290</v>
      </c>
      <c r="B8" s="118"/>
      <c r="C8" s="119"/>
      <c r="D8" s="95">
        <f>SUM(D3:D7)</f>
        <v>509960.55</v>
      </c>
      <c r="E8" s="47">
        <f>SUM(E3:E7)</f>
        <v>0</v>
      </c>
      <c r="F8" s="47">
        <f>SUM(F3:F7)</f>
        <v>70661.616666666669</v>
      </c>
      <c r="G8" s="45"/>
      <c r="H8" s="40"/>
    </row>
  </sheetData>
  <mergeCells count="2">
    <mergeCell ref="A1:H1"/>
    <mergeCell ref="A8:C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workbookViewId="0">
      <selection activeCell="I4" sqref="I4"/>
    </sheetView>
  </sheetViews>
  <sheetFormatPr defaultRowHeight="15" x14ac:dyDescent="0.25"/>
  <cols>
    <col min="3" max="3" width="16.42578125" customWidth="1"/>
  </cols>
  <sheetData>
    <row r="1" spans="1:9" ht="75" x14ac:dyDescent="0.25">
      <c r="A1" s="38" t="s">
        <v>281</v>
      </c>
      <c r="B1" s="38" t="s">
        <v>282</v>
      </c>
      <c r="C1" s="39" t="s">
        <v>283</v>
      </c>
      <c r="D1" s="39" t="s">
        <v>284</v>
      </c>
      <c r="E1" s="38" t="s">
        <v>285</v>
      </c>
      <c r="F1" s="38" t="s">
        <v>286</v>
      </c>
      <c r="G1" s="38" t="s">
        <v>287</v>
      </c>
      <c r="H1" s="40" t="s">
        <v>288</v>
      </c>
    </row>
    <row r="2" spans="1:9" x14ac:dyDescent="0.25">
      <c r="A2" s="41">
        <v>319</v>
      </c>
      <c r="B2" s="42">
        <v>35</v>
      </c>
      <c r="C2" s="10" t="s">
        <v>96</v>
      </c>
      <c r="D2" s="11">
        <v>108265</v>
      </c>
      <c r="E2" s="43"/>
      <c r="F2" s="44">
        <f>D2+E2</f>
        <v>108265</v>
      </c>
      <c r="G2" s="45" t="s">
        <v>289</v>
      </c>
      <c r="H2" s="46"/>
    </row>
    <row r="3" spans="1:9" x14ac:dyDescent="0.25">
      <c r="A3" s="41">
        <v>319</v>
      </c>
      <c r="B3" s="42">
        <v>44</v>
      </c>
      <c r="C3" s="10" t="s">
        <v>97</v>
      </c>
      <c r="D3" s="11">
        <v>127676</v>
      </c>
      <c r="E3" s="43"/>
      <c r="F3" s="44">
        <f t="shared" ref="F3:F6" si="0">D3+E3</f>
        <v>127676</v>
      </c>
      <c r="G3" s="45" t="s">
        <v>289</v>
      </c>
      <c r="H3" s="46"/>
    </row>
    <row r="4" spans="1:9" x14ac:dyDescent="0.25">
      <c r="A4" s="41">
        <v>319</v>
      </c>
      <c r="B4" s="42">
        <v>137</v>
      </c>
      <c r="C4" s="10" t="s">
        <v>189</v>
      </c>
      <c r="D4" s="11">
        <v>367283</v>
      </c>
      <c r="E4" s="43"/>
      <c r="F4" s="44">
        <f t="shared" si="0"/>
        <v>367283</v>
      </c>
      <c r="G4" s="45" t="s">
        <v>289</v>
      </c>
      <c r="H4" s="46"/>
      <c r="I4" s="11">
        <f>367283/6</f>
        <v>61213.833333333336</v>
      </c>
    </row>
    <row r="5" spans="1:9" x14ac:dyDescent="0.25">
      <c r="A5" s="41">
        <v>319</v>
      </c>
      <c r="B5" s="42">
        <v>160</v>
      </c>
      <c r="C5" s="10" t="s">
        <v>100</v>
      </c>
      <c r="D5" s="11">
        <v>109530</v>
      </c>
      <c r="E5" s="43"/>
      <c r="F5" s="44">
        <f t="shared" si="0"/>
        <v>109530</v>
      </c>
      <c r="G5" s="45" t="s">
        <v>289</v>
      </c>
      <c r="H5" s="46"/>
    </row>
    <row r="6" spans="1:9" x14ac:dyDescent="0.25">
      <c r="A6" s="41">
        <v>319</v>
      </c>
      <c r="B6" s="42">
        <v>281</v>
      </c>
      <c r="C6" s="10" t="s">
        <v>103</v>
      </c>
      <c r="D6" s="11">
        <v>12658</v>
      </c>
      <c r="E6" s="43"/>
      <c r="F6" s="44">
        <f t="shared" si="0"/>
        <v>12658</v>
      </c>
      <c r="G6" s="45" t="s">
        <v>289</v>
      </c>
      <c r="H6" s="46"/>
    </row>
    <row r="7" spans="1:9" x14ac:dyDescent="0.25">
      <c r="A7" s="120" t="s">
        <v>290</v>
      </c>
      <c r="B7" s="121"/>
      <c r="C7" s="122"/>
      <c r="D7" s="47">
        <f>SUM(D2:D6)</f>
        <v>725412</v>
      </c>
      <c r="E7" s="47">
        <f>SUM(E2:E6)</f>
        <v>0</v>
      </c>
      <c r="F7" s="47">
        <f>SUM(F2:F6)</f>
        <v>725412</v>
      </c>
      <c r="G7" s="45"/>
      <c r="H7" s="40"/>
    </row>
  </sheetData>
  <mergeCells count="1">
    <mergeCell ref="A7:C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E5" sqref="E5"/>
    </sheetView>
  </sheetViews>
  <sheetFormatPr defaultRowHeight="15" x14ac:dyDescent="0.25"/>
  <cols>
    <col min="1" max="1" width="23" customWidth="1"/>
    <col min="2" max="2" width="18.28515625" customWidth="1"/>
    <col min="3" max="3" width="30.28515625" customWidth="1"/>
  </cols>
  <sheetData>
    <row r="1" spans="1:3" ht="16.5" thickBot="1" x14ac:dyDescent="0.3">
      <c r="A1" s="49" t="s">
        <v>291</v>
      </c>
      <c r="B1" s="50" t="s">
        <v>292</v>
      </c>
      <c r="C1" s="50" t="s">
        <v>304</v>
      </c>
    </row>
    <row r="2" spans="1:3" ht="16.5" thickBot="1" x14ac:dyDescent="0.3">
      <c r="A2" s="51" t="s">
        <v>293</v>
      </c>
      <c r="B2" s="52">
        <v>662493</v>
      </c>
      <c r="C2" s="52">
        <v>1224247</v>
      </c>
    </row>
    <row r="3" spans="1:3" ht="16.5" thickBot="1" x14ac:dyDescent="0.3">
      <c r="A3" s="51" t="s">
        <v>203</v>
      </c>
      <c r="B3" s="52">
        <v>260000</v>
      </c>
      <c r="C3" s="52">
        <v>295000</v>
      </c>
    </row>
    <row r="4" spans="1:3" ht="26.25" thickBot="1" x14ac:dyDescent="0.3">
      <c r="A4" s="51" t="s">
        <v>294</v>
      </c>
      <c r="B4" s="52">
        <v>733704</v>
      </c>
      <c r="C4" s="52">
        <v>285000</v>
      </c>
    </row>
    <row r="5" spans="1:3" ht="16.5" thickBot="1" x14ac:dyDescent="0.3">
      <c r="A5" s="51" t="s">
        <v>211</v>
      </c>
      <c r="B5" s="52">
        <v>384118</v>
      </c>
      <c r="C5" s="52">
        <v>1321987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DESE-231-67212</_dlc_DocId>
    <_dlc_DocIdUrl xmlns="733efe1c-5bbe-4968-87dc-d400e65c879f">
      <Url>https://sharepoint.doemass.org/ese/webteam/cps/_layouts/DocIdRedir.aspx?ID=DESE-231-67212</Url>
      <Description>DESE-231-67212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5765241E-9AFB-451C-962E-BC980767FEC6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7F9CD9E7-FF76-4FF9-8383-5DE2B97A7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54EB36-8A0D-40D5-8053-28FA1189181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90F3AE1-0772-4B48-B6DF-95064F90A4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FY21 All</vt:lpstr>
      <vt:lpstr>TAG21</vt:lpstr>
      <vt:lpstr>21TchDiv</vt:lpstr>
      <vt:lpstr>20TchDiv</vt:lpstr>
      <vt:lpstr>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Title I Federal Reporting for USED for 1003g funds</dc:title>
  <dc:creator>DESE</dc:creator>
  <cp:lastModifiedBy>Zou, Dong (EOE)</cp:lastModifiedBy>
  <dcterms:created xsi:type="dcterms:W3CDTF">2020-02-04T14:32:48Z</dcterms:created>
  <dcterms:modified xsi:type="dcterms:W3CDTF">2021-10-18T16:07:20Z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18 2021</vt:lpwstr>
  </property>
</Properties>
</file>