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zou\Desktop\2025-11\SCTASK0801672\"/>
    </mc:Choice>
  </mc:AlternateContent>
  <xr:revisionPtr revIDLastSave="0" documentId="13_ncr:1_{D7D94977-F85E-4B70-978E-4FFCC7170F44}" xr6:coauthVersionLast="47" xr6:coauthVersionMax="47" xr10:uidLastSave="{00000000-0000-0000-0000-000000000000}"/>
  <bookViews>
    <workbookView xWindow="-120" yWindow="-120" windowWidth="51840" windowHeight="21120" xr2:uid="{09479EB1-7C05-4D6E-9D34-D21E858F4D91}"/>
  </bookViews>
  <sheets>
    <sheet name="MassSTEP FY24" sheetId="1" r:id="rId1"/>
  </sheets>
  <definedNames>
    <definedName name="_ftn1" localSheetId="0">'MassSTEP FY24'!$A$3</definedName>
    <definedName name="_ftn2" localSheetId="0">'MassSTEP FY24'!$A$4</definedName>
    <definedName name="_ftnref1" localSheetId="0">'MassSTEP FY24'!#REF!</definedName>
    <definedName name="_ftnref2" localSheetId="0">'MassSTEP FY24'!#REF!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O30" i="1"/>
  <c r="N30" i="1"/>
  <c r="M30" i="1"/>
  <c r="L30" i="1"/>
  <c r="K30" i="1"/>
  <c r="J30" i="1"/>
  <c r="H30" i="1"/>
  <c r="C30" i="1"/>
  <c r="F30" i="1"/>
  <c r="D30" i="1"/>
  <c r="I24" i="1"/>
  <c r="I30" i="1" s="1"/>
  <c r="E24" i="1"/>
  <c r="E30" i="1" s="1"/>
  <c r="G30" i="1" l="1"/>
</calcChain>
</file>

<file path=xl/sharedStrings.xml><?xml version="1.0" encoding="utf-8"?>
<sst xmlns="http://schemas.openxmlformats.org/spreadsheetml/2006/main" count="74" uniqueCount="49">
  <si>
    <t>Provider</t>
  </si>
  <si>
    <t>Credential Type</t>
  </si>
  <si>
    <t xml:space="preserve">MSG via Passing Technical/ Occupational Skills Exam Target </t>
  </si>
  <si>
    <t>MSG via Passing Technical/ Occupational Skills Exam (From FY2024 Participants in Classes with start 7/1/2023 or later)</t>
  </si>
  <si>
    <t>Participants from Classes with start 7/1/2023 or later</t>
  </si>
  <si>
    <t xml:space="preserve">MSG via Achievement of at Least One Educational Functioning Level Gain </t>
  </si>
  <si>
    <t>% of Participants with at Least One Educational Functioning Level Gain</t>
  </si>
  <si>
    <t>Adult Basic Education Participants Less than HS Credential at Entry</t>
  </si>
  <si>
    <t xml:space="preserve">MSG via Attainment of Secondary School Diploma/ Recognized Equivalent </t>
  </si>
  <si>
    <t>Employment Second Quarter After Exit Cohort</t>
  </si>
  <si>
    <t>Employment Second Quarter After Exit</t>
  </si>
  <si>
    <t>% of Participants Employment Second Quarter after exit</t>
  </si>
  <si>
    <t>Boston Public Schools</t>
  </si>
  <si>
    <t>Paraprofessional</t>
  </si>
  <si>
    <t>ServSafe</t>
  </si>
  <si>
    <t>Bristol Community College</t>
  </si>
  <si>
    <t>Certified Nursing Assistant</t>
  </si>
  <si>
    <t>Wastewater Operator-I License</t>
  </si>
  <si>
    <t>Bristol County Sheriff's Office</t>
  </si>
  <si>
    <t>CDL</t>
  </si>
  <si>
    <t>N/A</t>
  </si>
  <si>
    <t>Brockton Public Schools</t>
  </si>
  <si>
    <t>Cambridge Community Learning Center</t>
  </si>
  <si>
    <t>Hampden County Sheriff's Office</t>
  </si>
  <si>
    <t>Holyoke Community College</t>
  </si>
  <si>
    <t>International Institute of New England</t>
  </si>
  <si>
    <t>Jamaica Plain Community Centers</t>
  </si>
  <si>
    <t>North Adams Public Schools</t>
  </si>
  <si>
    <t>North Shore Community Action Programs, Inc.</t>
  </si>
  <si>
    <t>North Shore Community College</t>
  </si>
  <si>
    <t>CompTIA+</t>
  </si>
  <si>
    <t>Northern Essex Community College</t>
  </si>
  <si>
    <t>QuickBooks Users Certification</t>
  </si>
  <si>
    <t>Notre Dame Education Center - Lawrence</t>
  </si>
  <si>
    <t>Quincy Community Action Programs, Inc.</t>
  </si>
  <si>
    <t>Quinsigamond Community College</t>
  </si>
  <si>
    <t>Medical Assistant</t>
  </si>
  <si>
    <t>Randolph Community Partnership, Inc.</t>
  </si>
  <si>
    <t>University of Massachusetts - Dartmouth</t>
  </si>
  <si>
    <t>Valley Opportunity Council</t>
  </si>
  <si>
    <t>Worcester Public Schools</t>
  </si>
  <si>
    <t>YMCA of Greater Boston International Learning Center - Boston</t>
  </si>
  <si>
    <t>YMCA of Greater Boston International Learning Center Woburn</t>
  </si>
  <si>
    <t>Massachusetts</t>
  </si>
  <si>
    <t>Totals</t>
  </si>
  <si>
    <t>% of Passing Technical/ Occupational Skills Exam Target Met</t>
  </si>
  <si>
    <t>% of Partipants Passing Technical/ Occupational Skills Exam</t>
  </si>
  <si>
    <t>Median Earnings Second Quarter after Exit</t>
  </si>
  <si>
    <t>FY24 MassSTEP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</si>
</sst>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9" fillId="0" borderId="0" xfId="0" applyFont="1"/>
    <xf numFmtId="0" fontId="2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27">
    <dxf>
      <numFmt numFmtId="164" formatCode="&quot;$&quot;#,##0.00"/>
      <alignment horizontal="center" vertical="bottom" textRotation="0" wrapText="0" indent="0" justifyLastLine="0" shrinkToFit="0" readingOrder="0"/>
    </dxf>
    <dxf>
      <numFmt numFmtId="164" formatCode="&quot;$&quot;#,##0.00"/>
      <alignment horizontal="center" vertical="bottom" textRotation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153D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CD5F0E-A4C0-444C-9F5B-8682C0013B54}" name="Table1" displayName="Table1" ref="A2:O30" totalsRowCount="1" headerRowDxfId="26">
  <autoFilter ref="A2:O29" xr:uid="{FECD5F0E-A4C0-444C-9F5B-8682C0013B54}"/>
  <sortState xmlns:xlrd2="http://schemas.microsoft.com/office/spreadsheetml/2017/richdata2" ref="A3:O29">
    <sortCondition ref="A2:A29"/>
  </sortState>
  <tableColumns count="15">
    <tableColumn id="1" xr3:uid="{218EAE56-5DCA-4295-8A33-29C722FA59C5}" name="Provider" totalsRowLabel="Massachusetts"/>
    <tableColumn id="11" xr3:uid="{E40C2519-5082-4C2E-AB15-79C26CCFF224}" name="Credential Type" totalsRowLabel="Totals"/>
    <tableColumn id="2" xr3:uid="{EC03B049-1ED8-4099-918E-97D8C00C2912}" name="MSG via Passing Technical/ Occupational Skills Exam Target " totalsRowFunction="sum" dataDxfId="25" totalsRowDxfId="24"/>
    <tableColumn id="3" xr3:uid="{92E19498-2FD9-4CE4-B021-24B7F0D6AB67}" name="MSG via Passing Technical/ Occupational Skills Exam (From FY2024 Participants in Classes with start 7/1/2023 or later)" totalsRowFunction="sum" dataDxfId="23" totalsRowDxfId="22"/>
    <tableColumn id="4" xr3:uid="{0D5F4225-6FFD-4008-9043-7E879F1EB05B}" name="% of Passing Technical/ Occupational Skills Exam Target Met" totalsRowFunction="average" dataDxfId="21" totalsRowDxfId="20" dataCellStyle="Percent">
      <calculatedColumnFormula>D3/C3</calculatedColumnFormula>
    </tableColumn>
    <tableColumn id="5" xr3:uid="{7CB23176-06F6-4A48-A490-A194E4EBBBEE}" name="Participants from Classes with start 7/1/2023 or later" totalsRowFunction="sum" dataDxfId="19" totalsRowDxfId="18"/>
    <tableColumn id="16" xr3:uid="{34BBD0B7-1491-4465-8040-42F3CA27DCFD}" name="% of Partipants Passing Technical/ Occupational Skills Exam" totalsRowFunction="custom" dataDxfId="17" totalsRowDxfId="16">
      <calculatedColumnFormula>D3/F3</calculatedColumnFormula>
      <totalsRowFormula>D30/F30</totalsRowFormula>
    </tableColumn>
    <tableColumn id="6" xr3:uid="{D7F60A75-DEAC-4289-B021-1C833BC72041}" name="MSG via Achievement of at Least One Educational Functioning Level Gain " totalsRowFunction="sum" dataDxfId="15" totalsRowDxfId="14"/>
    <tableColumn id="7" xr3:uid="{19A5FEE2-7EE4-4997-BA44-3C1AB3BA1419}" name="% of Participants with at Least One Educational Functioning Level Gain" totalsRowFunction="average" dataDxfId="13" totalsRowDxfId="12" dataCellStyle="Percent">
      <calculatedColumnFormula>H3/F3</calculatedColumnFormula>
    </tableColumn>
    <tableColumn id="8" xr3:uid="{504271C1-7283-465B-BE34-AC827D61CFA3}" name="Adult Basic Education Participants Less than HS Credential at Entry" totalsRowFunction="sum" dataDxfId="11" totalsRowDxfId="10"/>
    <tableColumn id="9" xr3:uid="{2108FAE2-1829-4B12-9156-41675003F0BE}" name="MSG via Attainment of Secondary School Diploma/ Recognized Equivalent " totalsRowFunction="sum" dataDxfId="9" totalsRowDxfId="8"/>
    <tableColumn id="12" xr3:uid="{123AAF75-D4CE-44AA-96DA-BF9A5ABCA838}" name="Employment Second Quarter After Exit Cohort" totalsRowFunction="sum" dataDxfId="7" totalsRowDxfId="6"/>
    <tableColumn id="13" xr3:uid="{CBE298BD-3923-405A-ADC6-03CFD31AF9BF}" name="Employment Second Quarter After Exit" totalsRowFunction="sum" dataDxfId="5" totalsRowDxfId="4"/>
    <tableColumn id="14" xr3:uid="{2B6F558D-737D-48EE-A3E5-ED869CC1D52A}" name="% of Participants Employment Second Quarter after exit" totalsRowFunction="average" dataDxfId="3" totalsRowDxfId="2" dataCellStyle="Percent"/>
    <tableColumn id="15" xr3:uid="{0A936B50-6D5A-4E41-8CEC-F59547AE3F0B}" name="Median Earnings Second Quarter after Exit" totalsRowFunction="averag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91582-C446-478A-A41F-6172B5699FF3}">
  <dimension ref="A1:O30"/>
  <sheetViews>
    <sheetView tabSelected="1" zoomScaleNormal="100" workbookViewId="0"/>
  </sheetViews>
  <sheetFormatPr defaultRowHeight="15" x14ac:dyDescent="0.25"/>
  <cols>
    <col min="1" max="1" width="67.7109375" bestFit="1" customWidth="1"/>
    <col min="2" max="2" width="18.85546875" customWidth="1"/>
    <col min="3" max="3" width="17.5703125" style="5" customWidth="1"/>
    <col min="4" max="4" width="18.85546875" style="5" customWidth="1"/>
    <col min="5" max="5" width="13.28515625" style="2" customWidth="1"/>
    <col min="6" max="6" width="11.28515625" style="5" customWidth="1"/>
    <col min="7" max="7" width="12.28515625" style="5" customWidth="1"/>
    <col min="8" max="8" width="18.140625" style="5" customWidth="1"/>
    <col min="9" max="9" width="15.85546875" style="2" customWidth="1"/>
    <col min="10" max="10" width="14.42578125" style="5" customWidth="1"/>
    <col min="11" max="11" width="11" style="5" customWidth="1"/>
    <col min="12" max="14" width="13.7109375" style="5" bestFit="1" customWidth="1"/>
    <col min="15" max="15" width="14.28515625" style="5" customWidth="1"/>
  </cols>
  <sheetData>
    <row r="1" spans="1:15" ht="24" x14ac:dyDescent="0.4">
      <c r="A1" s="9" t="s">
        <v>48</v>
      </c>
    </row>
    <row r="2" spans="1:15" ht="135" x14ac:dyDescent="0.25">
      <c r="A2" s="1" t="s">
        <v>0</v>
      </c>
      <c r="B2" s="1" t="s">
        <v>1</v>
      </c>
      <c r="C2" s="3" t="s">
        <v>2</v>
      </c>
      <c r="D2" s="3" t="s">
        <v>3</v>
      </c>
      <c r="E2" s="4" t="s">
        <v>45</v>
      </c>
      <c r="F2" s="3" t="s">
        <v>4</v>
      </c>
      <c r="G2" s="3" t="s">
        <v>46</v>
      </c>
      <c r="H2" s="3" t="s">
        <v>5</v>
      </c>
      <c r="I2" s="4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47</v>
      </c>
    </row>
    <row r="3" spans="1:15" x14ac:dyDescent="0.25">
      <c r="A3" t="s">
        <v>12</v>
      </c>
      <c r="B3" t="s">
        <v>13</v>
      </c>
      <c r="C3" s="5">
        <v>30</v>
      </c>
      <c r="D3" s="5">
        <v>20</v>
      </c>
      <c r="E3" s="2">
        <v>0.66666666666666663</v>
      </c>
      <c r="F3" s="5">
        <v>25</v>
      </c>
      <c r="G3" s="7">
        <f t="shared" ref="G3:G20" si="0">D3/F3</f>
        <v>0.8</v>
      </c>
      <c r="H3" s="5">
        <v>12</v>
      </c>
      <c r="I3" s="2">
        <v>0.48</v>
      </c>
      <c r="J3" s="5">
        <v>0</v>
      </c>
      <c r="K3" s="5">
        <v>0</v>
      </c>
      <c r="L3" s="5">
        <v>25</v>
      </c>
      <c r="M3" s="5">
        <v>18</v>
      </c>
      <c r="N3" s="2">
        <v>0.72</v>
      </c>
      <c r="O3" s="6">
        <v>7760.1149999999998</v>
      </c>
    </row>
    <row r="4" spans="1:15" x14ac:dyDescent="0.25">
      <c r="A4" t="s">
        <v>12</v>
      </c>
      <c r="B4" t="s">
        <v>14</v>
      </c>
      <c r="C4" s="5">
        <v>20</v>
      </c>
      <c r="D4" s="5">
        <v>19</v>
      </c>
      <c r="E4" s="2">
        <v>0.95</v>
      </c>
      <c r="F4" s="5">
        <v>21</v>
      </c>
      <c r="G4" s="7">
        <f t="shared" si="0"/>
        <v>0.90476190476190477</v>
      </c>
      <c r="H4" s="5">
        <v>12</v>
      </c>
      <c r="I4" s="2">
        <v>0.5714285714285714</v>
      </c>
      <c r="J4" s="5">
        <v>2</v>
      </c>
      <c r="K4" s="5">
        <v>0</v>
      </c>
      <c r="L4" s="5">
        <v>18</v>
      </c>
      <c r="M4" s="5">
        <v>13</v>
      </c>
      <c r="N4" s="2">
        <v>0.72222222222222221</v>
      </c>
      <c r="O4" s="6">
        <v>11368.62</v>
      </c>
    </row>
    <row r="5" spans="1:15" x14ac:dyDescent="0.25">
      <c r="A5" t="s">
        <v>15</v>
      </c>
      <c r="B5" t="s">
        <v>16</v>
      </c>
      <c r="C5" s="5">
        <v>16</v>
      </c>
      <c r="D5" s="5">
        <v>13</v>
      </c>
      <c r="E5" s="2">
        <v>0.8125</v>
      </c>
      <c r="F5" s="5">
        <v>16</v>
      </c>
      <c r="G5" s="7">
        <f t="shared" si="0"/>
        <v>0.8125</v>
      </c>
      <c r="H5" s="5">
        <v>6</v>
      </c>
      <c r="I5" s="2">
        <v>0.375</v>
      </c>
      <c r="J5" s="5">
        <v>3</v>
      </c>
      <c r="K5" s="5">
        <v>0</v>
      </c>
      <c r="L5" s="5">
        <v>16</v>
      </c>
      <c r="M5" s="5">
        <v>8</v>
      </c>
      <c r="N5" s="2">
        <v>0.5</v>
      </c>
      <c r="O5" s="6">
        <v>6543.7049999999999</v>
      </c>
    </row>
    <row r="6" spans="1:15" x14ac:dyDescent="0.25">
      <c r="A6" t="s">
        <v>15</v>
      </c>
      <c r="B6" t="s">
        <v>17</v>
      </c>
      <c r="C6" s="5">
        <v>16</v>
      </c>
      <c r="D6" s="5">
        <v>11</v>
      </c>
      <c r="E6" s="2">
        <v>0.6875</v>
      </c>
      <c r="F6" s="5">
        <v>21</v>
      </c>
      <c r="G6" s="7">
        <f t="shared" si="0"/>
        <v>0.52380952380952384</v>
      </c>
      <c r="H6" s="5">
        <v>9</v>
      </c>
      <c r="I6" s="2">
        <v>0.42857142857142855</v>
      </c>
      <c r="J6" s="5">
        <v>7</v>
      </c>
      <c r="K6" s="5">
        <v>1</v>
      </c>
      <c r="L6" s="5">
        <v>21</v>
      </c>
      <c r="M6" s="5">
        <v>13</v>
      </c>
      <c r="N6" s="2">
        <v>0.61904761904761907</v>
      </c>
      <c r="O6" s="6">
        <v>10502.2</v>
      </c>
    </row>
    <row r="7" spans="1:15" ht="15.75" x14ac:dyDescent="0.25">
      <c r="A7" s="8" t="s">
        <v>18</v>
      </c>
      <c r="B7" t="s">
        <v>19</v>
      </c>
      <c r="C7" s="5">
        <v>16</v>
      </c>
      <c r="D7" s="5">
        <v>3</v>
      </c>
      <c r="E7" s="2">
        <v>0.1875</v>
      </c>
      <c r="F7" s="5">
        <v>13</v>
      </c>
      <c r="G7" s="7">
        <f t="shared" si="0"/>
        <v>0.23076923076923078</v>
      </c>
      <c r="H7" s="5">
        <v>0</v>
      </c>
      <c r="I7" s="2">
        <v>0</v>
      </c>
      <c r="J7" s="5">
        <v>4</v>
      </c>
      <c r="K7" s="5">
        <v>0</v>
      </c>
      <c r="L7" s="5">
        <v>0</v>
      </c>
      <c r="M7" s="5">
        <v>0</v>
      </c>
      <c r="N7" s="2" t="s">
        <v>20</v>
      </c>
      <c r="O7" s="2" t="s">
        <v>20</v>
      </c>
    </row>
    <row r="8" spans="1:15" x14ac:dyDescent="0.25">
      <c r="A8" t="s">
        <v>21</v>
      </c>
      <c r="B8" t="s">
        <v>16</v>
      </c>
      <c r="C8" s="5">
        <v>20</v>
      </c>
      <c r="D8" s="5">
        <v>19</v>
      </c>
      <c r="E8" s="2">
        <v>0.95</v>
      </c>
      <c r="F8" s="5">
        <v>20</v>
      </c>
      <c r="G8" s="7">
        <f t="shared" si="0"/>
        <v>0.95</v>
      </c>
      <c r="H8" s="5">
        <v>12</v>
      </c>
      <c r="I8" s="2">
        <v>0.6</v>
      </c>
      <c r="J8" s="5">
        <v>0</v>
      </c>
      <c r="K8" s="5">
        <v>0</v>
      </c>
      <c r="L8" s="5">
        <v>20</v>
      </c>
      <c r="M8" s="5">
        <v>19</v>
      </c>
      <c r="N8" s="2">
        <v>0.95</v>
      </c>
      <c r="O8" s="6">
        <v>12637.22</v>
      </c>
    </row>
    <row r="9" spans="1:15" x14ac:dyDescent="0.25">
      <c r="A9" t="s">
        <v>22</v>
      </c>
      <c r="B9" t="s">
        <v>16</v>
      </c>
      <c r="C9" s="5">
        <v>30</v>
      </c>
      <c r="D9" s="5">
        <v>1</v>
      </c>
      <c r="E9" s="2">
        <v>3.3333333333333333E-2</v>
      </c>
      <c r="F9" s="5">
        <v>31</v>
      </c>
      <c r="G9" s="7">
        <f t="shared" si="0"/>
        <v>3.2258064516129031E-2</v>
      </c>
      <c r="H9" s="5">
        <v>19</v>
      </c>
      <c r="I9" s="2">
        <v>0.61290322580645162</v>
      </c>
      <c r="J9" s="5">
        <v>0</v>
      </c>
      <c r="K9" s="5">
        <v>0</v>
      </c>
      <c r="L9" s="5">
        <v>30</v>
      </c>
      <c r="M9" s="5">
        <v>14</v>
      </c>
      <c r="N9" s="2">
        <v>0.46666666666666667</v>
      </c>
      <c r="O9" s="6">
        <v>9737.48</v>
      </c>
    </row>
    <row r="10" spans="1:15" x14ac:dyDescent="0.25">
      <c r="A10" t="s">
        <v>23</v>
      </c>
      <c r="B10" t="s">
        <v>14</v>
      </c>
      <c r="C10" s="5">
        <v>18</v>
      </c>
      <c r="D10" s="5">
        <v>18</v>
      </c>
      <c r="E10" s="2">
        <v>1</v>
      </c>
      <c r="F10" s="5">
        <v>19</v>
      </c>
      <c r="G10" s="7">
        <f t="shared" si="0"/>
        <v>0.94736842105263153</v>
      </c>
      <c r="H10" s="5">
        <v>8</v>
      </c>
      <c r="I10" s="2">
        <v>0.42105263157894735</v>
      </c>
      <c r="J10" s="5">
        <v>8</v>
      </c>
      <c r="K10" s="5">
        <v>0</v>
      </c>
      <c r="L10" s="5">
        <v>19</v>
      </c>
      <c r="M10" s="5">
        <v>9</v>
      </c>
      <c r="N10" s="2">
        <v>0.47368421052631576</v>
      </c>
      <c r="O10" s="6">
        <v>8225</v>
      </c>
    </row>
    <row r="11" spans="1:15" x14ac:dyDescent="0.25">
      <c r="A11" t="s">
        <v>24</v>
      </c>
      <c r="B11" t="s">
        <v>16</v>
      </c>
      <c r="C11" s="5">
        <v>30</v>
      </c>
      <c r="D11" s="5">
        <v>8</v>
      </c>
      <c r="E11" s="2">
        <v>0.26666666666666666</v>
      </c>
      <c r="F11" s="5">
        <v>30</v>
      </c>
      <c r="G11" s="7">
        <f t="shared" si="0"/>
        <v>0.26666666666666666</v>
      </c>
      <c r="H11" s="5">
        <v>21</v>
      </c>
      <c r="I11" s="2">
        <v>0.7</v>
      </c>
      <c r="J11" s="5">
        <v>0</v>
      </c>
      <c r="K11" s="5">
        <v>0</v>
      </c>
      <c r="L11" s="5">
        <v>29</v>
      </c>
      <c r="M11" s="5">
        <v>16</v>
      </c>
      <c r="N11" s="2">
        <v>0.55172413793103448</v>
      </c>
      <c r="O11" s="6">
        <v>5579</v>
      </c>
    </row>
    <row r="12" spans="1:15" x14ac:dyDescent="0.25">
      <c r="A12" t="s">
        <v>24</v>
      </c>
      <c r="B12" t="s">
        <v>14</v>
      </c>
      <c r="C12" s="5">
        <v>10</v>
      </c>
      <c r="D12" s="5">
        <v>7</v>
      </c>
      <c r="E12" s="2">
        <v>0.7</v>
      </c>
      <c r="F12" s="5">
        <v>11</v>
      </c>
      <c r="G12" s="7">
        <f t="shared" si="0"/>
        <v>0.63636363636363635</v>
      </c>
      <c r="H12" s="5">
        <v>1</v>
      </c>
      <c r="I12" s="2">
        <v>9.0909090909090912E-2</v>
      </c>
      <c r="J12" s="5">
        <v>0</v>
      </c>
      <c r="K12" s="5">
        <v>0</v>
      </c>
      <c r="L12" s="5">
        <v>11</v>
      </c>
      <c r="M12" s="5">
        <v>5</v>
      </c>
      <c r="N12" s="2">
        <v>0.45454545454545453</v>
      </c>
      <c r="O12" s="6">
        <v>4160</v>
      </c>
    </row>
    <row r="13" spans="1:15" x14ac:dyDescent="0.25">
      <c r="A13" t="s">
        <v>25</v>
      </c>
      <c r="B13" t="s">
        <v>16</v>
      </c>
      <c r="C13" s="5">
        <v>20</v>
      </c>
      <c r="D13" s="5">
        <v>4</v>
      </c>
      <c r="E13" s="2">
        <v>0.2</v>
      </c>
      <c r="F13" s="5">
        <v>20</v>
      </c>
      <c r="G13" s="7">
        <f t="shared" si="0"/>
        <v>0.2</v>
      </c>
      <c r="H13" s="5">
        <v>19</v>
      </c>
      <c r="I13" s="2">
        <v>0.95</v>
      </c>
      <c r="J13" s="5">
        <v>0</v>
      </c>
      <c r="K13" s="5">
        <v>0</v>
      </c>
      <c r="L13" s="5">
        <v>20</v>
      </c>
      <c r="M13" s="5">
        <v>7</v>
      </c>
      <c r="N13" s="2">
        <v>0.35</v>
      </c>
      <c r="O13" s="6">
        <v>9945</v>
      </c>
    </row>
    <row r="14" spans="1:15" x14ac:dyDescent="0.25">
      <c r="A14" t="s">
        <v>26</v>
      </c>
      <c r="B14" t="s">
        <v>16</v>
      </c>
      <c r="C14" s="5">
        <v>20</v>
      </c>
      <c r="D14" s="5">
        <v>0</v>
      </c>
      <c r="E14" s="2">
        <v>0</v>
      </c>
      <c r="F14" s="5">
        <v>25</v>
      </c>
      <c r="G14" s="7">
        <f t="shared" si="0"/>
        <v>0</v>
      </c>
      <c r="H14" s="5">
        <v>4</v>
      </c>
      <c r="I14" s="2">
        <v>0.16</v>
      </c>
      <c r="J14" s="5">
        <v>2</v>
      </c>
      <c r="K14" s="5">
        <v>0</v>
      </c>
      <c r="L14" s="5">
        <v>25</v>
      </c>
      <c r="M14" s="5">
        <v>13</v>
      </c>
      <c r="N14" s="2">
        <v>0.52</v>
      </c>
      <c r="O14" s="6">
        <v>7629.54</v>
      </c>
    </row>
    <row r="15" spans="1:15" x14ac:dyDescent="0.25">
      <c r="A15" t="s">
        <v>27</v>
      </c>
      <c r="B15" t="s">
        <v>14</v>
      </c>
      <c r="C15" s="5">
        <v>20</v>
      </c>
      <c r="D15" s="5">
        <v>1</v>
      </c>
      <c r="E15" s="2">
        <v>0.05</v>
      </c>
      <c r="F15" s="5">
        <v>9</v>
      </c>
      <c r="G15" s="7">
        <f t="shared" si="0"/>
        <v>0.1111111111111111</v>
      </c>
      <c r="H15" s="5">
        <v>1</v>
      </c>
      <c r="I15" s="2">
        <v>0.1111111111111111</v>
      </c>
      <c r="J15" s="5">
        <v>7</v>
      </c>
      <c r="K15" s="5">
        <v>1</v>
      </c>
      <c r="L15" s="5">
        <v>9</v>
      </c>
      <c r="M15" s="5">
        <v>5</v>
      </c>
      <c r="N15" s="2">
        <v>0.55555555555555558</v>
      </c>
      <c r="O15" s="6">
        <v>5336</v>
      </c>
    </row>
    <row r="16" spans="1:15" x14ac:dyDescent="0.25">
      <c r="A16" t="s">
        <v>28</v>
      </c>
      <c r="B16" t="s">
        <v>16</v>
      </c>
      <c r="C16" s="5">
        <v>16</v>
      </c>
      <c r="D16" s="5">
        <v>10</v>
      </c>
      <c r="E16" s="2">
        <v>0.625</v>
      </c>
      <c r="F16" s="5">
        <v>16</v>
      </c>
      <c r="G16" s="7">
        <f t="shared" si="0"/>
        <v>0.625</v>
      </c>
      <c r="H16" s="5">
        <v>7</v>
      </c>
      <c r="I16" s="2">
        <v>0.4375</v>
      </c>
      <c r="J16" s="5">
        <v>0</v>
      </c>
      <c r="K16" s="5">
        <v>0</v>
      </c>
      <c r="L16" s="5">
        <v>16</v>
      </c>
      <c r="M16" s="5">
        <v>11</v>
      </c>
      <c r="N16" s="2">
        <v>0.6875</v>
      </c>
      <c r="O16" s="6">
        <v>12900</v>
      </c>
    </row>
    <row r="17" spans="1:15" ht="15.75" customHeight="1" x14ac:dyDescent="0.25">
      <c r="A17" t="s">
        <v>29</v>
      </c>
      <c r="B17" t="s">
        <v>30</v>
      </c>
      <c r="C17" s="5">
        <v>30</v>
      </c>
      <c r="D17" s="5">
        <v>11</v>
      </c>
      <c r="E17" s="2">
        <v>0.36666666666666664</v>
      </c>
      <c r="F17" s="5">
        <v>33</v>
      </c>
      <c r="G17" s="7">
        <f t="shared" si="0"/>
        <v>0.33333333333333331</v>
      </c>
      <c r="H17" s="5">
        <v>8</v>
      </c>
      <c r="I17" s="2">
        <v>0.24242424242424243</v>
      </c>
      <c r="J17" s="5">
        <v>9</v>
      </c>
      <c r="K17" s="5">
        <v>3</v>
      </c>
      <c r="L17" s="5">
        <v>33</v>
      </c>
      <c r="M17" s="5">
        <v>21</v>
      </c>
      <c r="N17" s="2">
        <v>0.63636363636363635</v>
      </c>
      <c r="O17" s="6">
        <v>9360</v>
      </c>
    </row>
    <row r="18" spans="1:15" x14ac:dyDescent="0.25">
      <c r="A18" t="s">
        <v>31</v>
      </c>
      <c r="B18" t="s">
        <v>32</v>
      </c>
      <c r="C18" s="5">
        <v>30</v>
      </c>
      <c r="D18" s="5">
        <v>6</v>
      </c>
      <c r="E18" s="2">
        <v>0.2</v>
      </c>
      <c r="F18" s="5">
        <v>19</v>
      </c>
      <c r="G18" s="7">
        <f t="shared" si="0"/>
        <v>0.31578947368421051</v>
      </c>
      <c r="H18" s="5">
        <v>6</v>
      </c>
      <c r="I18" s="2">
        <v>0.31578947368421051</v>
      </c>
      <c r="J18" s="5">
        <v>0</v>
      </c>
      <c r="K18" s="5">
        <v>0</v>
      </c>
      <c r="L18" s="5">
        <v>14</v>
      </c>
      <c r="M18" s="5">
        <v>7</v>
      </c>
      <c r="N18" s="2">
        <v>0.5</v>
      </c>
      <c r="O18" s="6">
        <v>12933.36</v>
      </c>
    </row>
    <row r="19" spans="1:15" x14ac:dyDescent="0.25">
      <c r="A19" t="s">
        <v>33</v>
      </c>
      <c r="B19" t="s">
        <v>16</v>
      </c>
      <c r="C19" s="5">
        <v>24</v>
      </c>
      <c r="D19" s="5">
        <v>13</v>
      </c>
      <c r="E19" s="2">
        <v>0.54166666666666663</v>
      </c>
      <c r="F19" s="5">
        <v>24</v>
      </c>
      <c r="G19" s="7">
        <f t="shared" si="0"/>
        <v>0.54166666666666663</v>
      </c>
      <c r="H19" s="5">
        <v>16</v>
      </c>
      <c r="I19" s="2">
        <v>0.66666666666666663</v>
      </c>
      <c r="J19" s="5">
        <v>0</v>
      </c>
      <c r="K19" s="5">
        <v>0</v>
      </c>
      <c r="L19" s="5">
        <v>24</v>
      </c>
      <c r="M19" s="5">
        <v>23</v>
      </c>
      <c r="N19" s="2">
        <v>0.95833333333333337</v>
      </c>
      <c r="O19" s="6">
        <v>9880</v>
      </c>
    </row>
    <row r="20" spans="1:15" x14ac:dyDescent="0.25">
      <c r="A20" t="s">
        <v>34</v>
      </c>
      <c r="B20" t="s">
        <v>30</v>
      </c>
      <c r="C20" s="5">
        <v>24</v>
      </c>
      <c r="D20" s="5">
        <v>0</v>
      </c>
      <c r="E20" s="2">
        <v>0</v>
      </c>
      <c r="F20" s="5">
        <v>15</v>
      </c>
      <c r="G20" s="7">
        <f t="shared" si="0"/>
        <v>0</v>
      </c>
      <c r="H20" s="5">
        <v>6</v>
      </c>
      <c r="I20" s="2">
        <v>0.4</v>
      </c>
      <c r="J20" s="5">
        <v>0</v>
      </c>
      <c r="K20" s="5">
        <v>0</v>
      </c>
      <c r="L20" s="5">
        <v>15</v>
      </c>
      <c r="M20" s="5">
        <v>1</v>
      </c>
      <c r="N20" s="2">
        <v>6.6666666666666666E-2</v>
      </c>
      <c r="O20" s="6">
        <v>6480</v>
      </c>
    </row>
    <row r="21" spans="1:15" x14ac:dyDescent="0.25">
      <c r="A21" t="s">
        <v>34</v>
      </c>
      <c r="B21" t="s">
        <v>32</v>
      </c>
      <c r="C21" s="5">
        <v>12</v>
      </c>
      <c r="D21" s="5">
        <v>8</v>
      </c>
      <c r="E21" s="2">
        <v>0.66666666666666663</v>
      </c>
      <c r="F21" s="5">
        <v>10</v>
      </c>
      <c r="G21" s="7">
        <f t="shared" ref="G21:G29" si="1">D21/F21</f>
        <v>0.8</v>
      </c>
      <c r="H21" s="5">
        <v>2</v>
      </c>
      <c r="I21" s="2">
        <v>0.2</v>
      </c>
      <c r="J21" s="5">
        <v>1</v>
      </c>
      <c r="K21" s="5">
        <v>0</v>
      </c>
      <c r="L21" s="5">
        <v>10</v>
      </c>
      <c r="M21" s="5">
        <v>2</v>
      </c>
      <c r="N21" s="2">
        <v>0.2</v>
      </c>
      <c r="O21" s="6">
        <v>2126</v>
      </c>
    </row>
    <row r="22" spans="1:15" x14ac:dyDescent="0.25">
      <c r="A22" t="s">
        <v>35</v>
      </c>
      <c r="B22" t="s">
        <v>16</v>
      </c>
      <c r="C22" s="5">
        <v>30</v>
      </c>
      <c r="D22" s="5">
        <v>3</v>
      </c>
      <c r="E22" s="2">
        <v>0.1</v>
      </c>
      <c r="F22" s="5">
        <v>29</v>
      </c>
      <c r="G22" s="7">
        <f t="shared" si="1"/>
        <v>0.10344827586206896</v>
      </c>
      <c r="H22" s="5">
        <v>19</v>
      </c>
      <c r="I22" s="2">
        <v>0.65517241379310343</v>
      </c>
      <c r="J22" s="5">
        <v>0</v>
      </c>
      <c r="K22" s="5">
        <v>0</v>
      </c>
      <c r="L22" s="5">
        <v>25</v>
      </c>
      <c r="M22" s="5">
        <v>21</v>
      </c>
      <c r="N22" s="2">
        <v>0.84</v>
      </c>
      <c r="O22" s="6">
        <v>10701.51</v>
      </c>
    </row>
    <row r="23" spans="1:15" x14ac:dyDescent="0.25">
      <c r="A23" t="s">
        <v>35</v>
      </c>
      <c r="B23" t="s">
        <v>36</v>
      </c>
      <c r="C23" s="5">
        <v>30</v>
      </c>
      <c r="D23" s="5">
        <v>0</v>
      </c>
      <c r="E23" s="2">
        <v>0</v>
      </c>
      <c r="F23" s="5">
        <v>22</v>
      </c>
      <c r="G23" s="7">
        <f t="shared" si="1"/>
        <v>0</v>
      </c>
      <c r="H23" s="5">
        <v>16</v>
      </c>
      <c r="I23" s="2">
        <v>0.72727272727272729</v>
      </c>
      <c r="J23" s="5">
        <v>0</v>
      </c>
      <c r="K23" s="5">
        <v>0</v>
      </c>
      <c r="L23" s="5">
        <v>19</v>
      </c>
      <c r="M23" s="5">
        <v>15</v>
      </c>
      <c r="N23" s="2">
        <v>0.78947368421052633</v>
      </c>
      <c r="O23" s="6">
        <v>12792.72</v>
      </c>
    </row>
    <row r="24" spans="1:15" x14ac:dyDescent="0.25">
      <c r="A24" t="s">
        <v>37</v>
      </c>
      <c r="B24" t="s">
        <v>14</v>
      </c>
      <c r="C24" s="5">
        <v>20</v>
      </c>
      <c r="D24" s="5">
        <v>5</v>
      </c>
      <c r="E24" s="2">
        <f>D24/C24</f>
        <v>0.25</v>
      </c>
      <c r="F24" s="5">
        <v>6</v>
      </c>
      <c r="G24" s="7">
        <f t="shared" si="1"/>
        <v>0.83333333333333337</v>
      </c>
      <c r="H24" s="5">
        <v>3</v>
      </c>
      <c r="I24" s="2">
        <f>H24/F24</f>
        <v>0.5</v>
      </c>
      <c r="J24" s="5">
        <v>0</v>
      </c>
      <c r="K24" s="5">
        <v>0</v>
      </c>
      <c r="L24" s="5">
        <v>5</v>
      </c>
      <c r="M24" s="5">
        <v>1</v>
      </c>
      <c r="N24" s="2">
        <v>0.2</v>
      </c>
      <c r="O24" s="6">
        <v>8730.3799999999992</v>
      </c>
    </row>
    <row r="25" spans="1:15" x14ac:dyDescent="0.25">
      <c r="A25" t="s">
        <v>38</v>
      </c>
      <c r="B25" t="s">
        <v>16</v>
      </c>
      <c r="C25" s="5">
        <v>20</v>
      </c>
      <c r="D25" s="5">
        <v>15</v>
      </c>
      <c r="E25" s="2">
        <v>0.75</v>
      </c>
      <c r="F25" s="5">
        <v>18</v>
      </c>
      <c r="G25" s="7">
        <f t="shared" si="1"/>
        <v>0.83333333333333337</v>
      </c>
      <c r="H25" s="5">
        <v>9</v>
      </c>
      <c r="I25" s="2">
        <v>0.5</v>
      </c>
      <c r="J25" s="5">
        <v>3</v>
      </c>
      <c r="K25" s="5">
        <v>0</v>
      </c>
      <c r="L25" s="5">
        <v>13</v>
      </c>
      <c r="M25" s="5">
        <v>7</v>
      </c>
      <c r="N25" s="2">
        <v>0.53846153846153844</v>
      </c>
      <c r="O25" s="6">
        <v>7904</v>
      </c>
    </row>
    <row r="26" spans="1:15" x14ac:dyDescent="0.25">
      <c r="A26" t="s">
        <v>39</v>
      </c>
      <c r="B26" t="s">
        <v>19</v>
      </c>
      <c r="C26" s="5">
        <v>24</v>
      </c>
      <c r="D26" s="5">
        <v>5</v>
      </c>
      <c r="E26" s="2">
        <v>0.20833333333333334</v>
      </c>
      <c r="F26" s="5">
        <v>24</v>
      </c>
      <c r="G26" s="7">
        <f t="shared" si="1"/>
        <v>0.20833333333333334</v>
      </c>
      <c r="H26" s="5">
        <v>11</v>
      </c>
      <c r="I26" s="2">
        <v>0.45833333333333331</v>
      </c>
      <c r="J26" s="5">
        <v>0</v>
      </c>
      <c r="K26" s="5">
        <v>0</v>
      </c>
      <c r="L26" s="5">
        <v>24</v>
      </c>
      <c r="M26" s="5">
        <v>7</v>
      </c>
      <c r="N26" s="2">
        <v>0.29166666666666669</v>
      </c>
      <c r="O26" s="6">
        <v>9365.93</v>
      </c>
    </row>
    <row r="27" spans="1:15" x14ac:dyDescent="0.25">
      <c r="A27" t="s">
        <v>40</v>
      </c>
      <c r="B27" t="s">
        <v>16</v>
      </c>
      <c r="C27" s="5">
        <v>20</v>
      </c>
      <c r="D27" s="5">
        <v>17</v>
      </c>
      <c r="E27" s="2">
        <v>0.85</v>
      </c>
      <c r="F27" s="5">
        <v>22</v>
      </c>
      <c r="G27" s="7">
        <f t="shared" si="1"/>
        <v>0.77272727272727271</v>
      </c>
      <c r="H27" s="5">
        <v>17</v>
      </c>
      <c r="I27" s="2">
        <v>0.77272727272727271</v>
      </c>
      <c r="J27" s="5">
        <v>0</v>
      </c>
      <c r="K27" s="5">
        <v>0</v>
      </c>
      <c r="L27" s="5">
        <v>22</v>
      </c>
      <c r="M27" s="5">
        <v>21</v>
      </c>
      <c r="N27" s="2">
        <v>0.95454545454545459</v>
      </c>
      <c r="O27" s="6">
        <v>11719.12</v>
      </c>
    </row>
    <row r="28" spans="1:15" x14ac:dyDescent="0.25">
      <c r="A28" t="s">
        <v>41</v>
      </c>
      <c r="B28" t="s">
        <v>14</v>
      </c>
      <c r="C28" s="5">
        <v>24</v>
      </c>
      <c r="D28" s="5">
        <v>19</v>
      </c>
      <c r="E28" s="2">
        <v>0.79166666666666663</v>
      </c>
      <c r="F28" s="5">
        <v>22</v>
      </c>
      <c r="G28" s="7">
        <f t="shared" si="1"/>
        <v>0.86363636363636365</v>
      </c>
      <c r="H28" s="5">
        <v>5</v>
      </c>
      <c r="I28" s="2">
        <v>0.22727272727272727</v>
      </c>
      <c r="J28" s="5">
        <v>0</v>
      </c>
      <c r="K28" s="5">
        <v>0</v>
      </c>
      <c r="L28" s="5">
        <v>22</v>
      </c>
      <c r="M28" s="5">
        <v>13</v>
      </c>
      <c r="N28" s="2">
        <v>0.59090909090909094</v>
      </c>
      <c r="O28" s="6">
        <v>7654.89</v>
      </c>
    </row>
    <row r="29" spans="1:15" x14ac:dyDescent="0.25">
      <c r="A29" t="s">
        <v>42</v>
      </c>
      <c r="B29" t="s">
        <v>14</v>
      </c>
      <c r="C29" s="5">
        <v>24</v>
      </c>
      <c r="D29" s="5">
        <v>18</v>
      </c>
      <c r="E29" s="2">
        <v>0.75</v>
      </c>
      <c r="F29" s="5">
        <v>19</v>
      </c>
      <c r="G29" s="7">
        <f t="shared" si="1"/>
        <v>0.94736842105263153</v>
      </c>
      <c r="H29" s="5">
        <v>12</v>
      </c>
      <c r="I29" s="2">
        <v>0.63157894736842102</v>
      </c>
      <c r="J29" s="5">
        <v>0</v>
      </c>
      <c r="K29" s="5">
        <v>0</v>
      </c>
      <c r="L29" s="5">
        <v>15</v>
      </c>
      <c r="M29" s="5">
        <v>10</v>
      </c>
      <c r="N29" s="2">
        <v>0.66666666666666663</v>
      </c>
      <c r="O29" s="6">
        <v>12581.605</v>
      </c>
    </row>
    <row r="30" spans="1:15" x14ac:dyDescent="0.25">
      <c r="A30" t="s">
        <v>43</v>
      </c>
      <c r="B30" t="s">
        <v>44</v>
      </c>
      <c r="C30" s="5">
        <f>SUBTOTAL(109,Table1[MSG via Passing Technical/ Occupational Skills Exam Target ])</f>
        <v>594</v>
      </c>
      <c r="D30" s="5">
        <f>SUBTOTAL(109,Table1[MSG via Passing Technical/ Occupational Skills Exam (From FY2024 Participants in Classes with start 7/1/2023 or later)])</f>
        <v>254</v>
      </c>
      <c r="E30" s="7">
        <f>SUBTOTAL(101,Table1[% of Passing Technical/ Occupational Skills Exam Target Met])</f>
        <v>0.4668209876543209</v>
      </c>
      <c r="F30" s="5">
        <f>SUBTOTAL(109,Table1[Participants from Classes with start 7/1/2023 or later])</f>
        <v>540</v>
      </c>
      <c r="G30" s="7">
        <f>D30/F30</f>
        <v>0.47037037037037038</v>
      </c>
      <c r="H30" s="5">
        <f>SUBTOTAL(109,Table1[[MSG via Achievement of at Least One Educational Functioning Level Gain ]])</f>
        <v>261</v>
      </c>
      <c r="I30" s="7">
        <f>SUBTOTAL(101,Table1[% of Participants with at Least One Educational Functioning Level Gain])</f>
        <v>0.45317458755364098</v>
      </c>
      <c r="J30" s="5">
        <f>SUBTOTAL(109,Table1[Adult Basic Education Participants Less than HS Credential at Entry])</f>
        <v>46</v>
      </c>
      <c r="K30" s="5">
        <f>SUBTOTAL(109,Table1[MSG via Attainment of Secondary School Diploma/ Recognized Equivalent ])</f>
        <v>5</v>
      </c>
      <c r="L30" s="5">
        <f>SUBTOTAL(109,Table1[Employment Second Quarter After Exit Cohort])</f>
        <v>500</v>
      </c>
      <c r="M30" s="5">
        <f>SUBTOTAL(109,Table1[Employment Second Quarter After Exit])</f>
        <v>300</v>
      </c>
      <c r="N30" s="7">
        <f>SUBTOTAL(101,Table1[% of Participants Employment Second Quarter after exit])</f>
        <v>0.56938586939686331</v>
      </c>
      <c r="O30" s="6">
        <f>SUBTOTAL(101,Table1[Median Earnings Second Quarter after Exit])</f>
        <v>9021.2844230769242</v>
      </c>
    </row>
  </sheetData>
  <sortState xmlns:xlrd2="http://schemas.microsoft.com/office/spreadsheetml/2017/richdata2" ref="A3:K20">
    <sortCondition ref="A3:A20"/>
  </sortState>
  <phoneticPr fontId="18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0D010610677E4F81E3ED81554AED3A" ma:contentTypeVersion="17" ma:contentTypeDescription="Create a new document." ma:contentTypeScope="" ma:versionID="ab17d60af85d583fb1828f2aa911fd11">
  <xsd:schema xmlns:xsd="http://www.w3.org/2001/XMLSchema" xmlns:xs="http://www.w3.org/2001/XMLSchema" xmlns:p="http://schemas.microsoft.com/office/2006/metadata/properties" xmlns:ns2="5ef0c7bc-a1e9-48e9-a56f-14e827214cd5" xmlns:ns3="99e0dfea-43d5-4072-846c-d949cc7e95e9" targetNamespace="http://schemas.microsoft.com/office/2006/metadata/properties" ma:root="true" ma:fieldsID="c0af5e87532ee4a48ea360f5d47acd5d" ns2:_="" ns3:_="">
    <xsd:import namespace="5ef0c7bc-a1e9-48e9-a56f-14e827214cd5"/>
    <xsd:import namespace="99e0dfea-43d5-4072-846c-d949cc7e95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Pleasdownloadfirstandsaveasindividual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0c7bc-a1e9-48e9-a56f-14e827214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542a5e-8299-4de9-b264-08b69b242981}" ma:internalName="TaxCatchAll" ma:showField="CatchAllData" ma:web="5ef0c7bc-a1e9-48e9-a56f-14e827214c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dfea-43d5-4072-846c-d949cc7e9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leasdownloadfirstandsaveasindividualdocument" ma:index="24" nillable="true" ma:displayName="DOWNLOAD FILES BEFORE EDITING" ma:format="Dropdown" ma:internalName="Pleasdownloadfirstandsaveasindividualdocum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f0c7bc-a1e9-48e9-a56f-14e827214cd5" xsi:nil="true"/>
    <lcf76f155ced4ddcb4097134ff3c332f xmlns="99e0dfea-43d5-4072-846c-d949cc7e95e9">
      <Terms xmlns="http://schemas.microsoft.com/office/infopath/2007/PartnerControls"/>
    </lcf76f155ced4ddcb4097134ff3c332f>
    <Pleasdownloadfirstandsaveasindividualdocument xmlns="99e0dfea-43d5-4072-846c-d949cc7e95e9" xsi:nil="true"/>
  </documentManagement>
</p:properties>
</file>

<file path=customXml/itemProps1.xml><?xml version="1.0" encoding="utf-8"?>
<ds:datastoreItem xmlns:ds="http://schemas.openxmlformats.org/officeDocument/2006/customXml" ds:itemID="{F1FDBA0C-F8AB-4611-B653-062F2DFB7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D0922-A7B0-4BF1-9C02-9DB86B160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0c7bc-a1e9-48e9-a56f-14e827214cd5"/>
    <ds:schemaRef ds:uri="99e0dfea-43d5-4072-846c-d949cc7e95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80ABEF-9533-4C85-BC7E-E00696F89BF1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99e0dfea-43d5-4072-846c-d949cc7e95e9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ef0c7bc-a1e9-48e9-a56f-14e827214cd5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MassSTEP FY24</vt:lpstr>
      <vt:lpstr>'MassSTEP FY24'!_ftn1</vt:lpstr>
      <vt:lpstr>'MassSTEP FY24'!_ftn2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 MassSTEP Performance Report</dc:title>
  <dc:subject/>
  <dc:creator>DESE</dc:creator>
  <cp:keywords/>
  <dc:description/>
  <cp:lastModifiedBy>Zou, Dong (EOE)</cp:lastModifiedBy>
  <cp:revision/>
  <dcterms:created xsi:type="dcterms:W3CDTF">2024-09-25T19:25:43Z</dcterms:created>
  <dcterms:modified xsi:type="dcterms:W3CDTF">2025-11-06T20:18:55Z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Nov 6 2025 12:00AM</vt:lpwstr>
  </property>
</Properties>
</file>