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hidePivotFieldList="1"/>
  <mc:AlternateContent xmlns:mc="http://schemas.openxmlformats.org/markup-compatibility/2006">
    <mc:Choice Requires="x15">
      <x15ac:absPath xmlns:x15ac="http://schemas.microsoft.com/office/spreadsheetml/2010/11/ac" url="C:\Users\dzou\Desktop\SCTASK0329833\"/>
    </mc:Choice>
  </mc:AlternateContent>
  <xr:revisionPtr revIDLastSave="0" documentId="13_ncr:1_{CB0DEB41-7AB2-4471-8E08-0BCDC814F18C}" xr6:coauthVersionLast="45" xr6:coauthVersionMax="47" xr10:uidLastSave="{00000000-0000-0000-0000-000000000000}"/>
  <bookViews>
    <workbookView xWindow="-120" yWindow="-120" windowWidth="29040" windowHeight="15840" tabRatio="601" xr2:uid="{00000000-000D-0000-FFFF-FFFF00000000}"/>
  </bookViews>
  <sheets>
    <sheet name="listing" sheetId="40" r:id="rId1"/>
    <sheet name="rate summary" sheetId="18" r:id="rId2"/>
    <sheet name="dataout" sheetId="41" r:id="rId3"/>
    <sheet name="distlist" sheetId="19" state="hidden" r:id="rId4"/>
  </sheets>
  <externalReferences>
    <externalReference r:id="rId5"/>
  </externalReferences>
  <definedNames>
    <definedName name="_Key1" hidden="1">#REF!</definedName>
    <definedName name="_Order1" hidden="1">255</definedName>
    <definedName name="_Sort" hidden="1">#REF!</definedName>
    <definedName name="attendance">[1]attendance!$A$10:$I$450</definedName>
    <definedName name="dataout">dataout!$A$10:$M$50</definedName>
    <definedName name="distlist">distlist!$A$9:$A$54</definedName>
    <definedName name="lealookup">distlist!$A$9:$B$54</definedName>
    <definedName name="list">#REF!</definedName>
    <definedName name="membership">#REF!</definedName>
    <definedName name="pivot">#REF!</definedName>
    <definedName name="_xlnm.Print_Area" localSheetId="0">listing!$B$1:$G$51</definedName>
    <definedName name="rates">#REF!</definedName>
    <definedName name="sims1">'[1]SIMS import 1'!$A$10:$H$449</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1" i="40" l="1"/>
  <c r="F6" i="18" l="1"/>
  <c r="C15" i="18" s="1"/>
  <c r="C16" i="18" l="1"/>
  <c r="C18" i="18"/>
  <c r="C13" i="18"/>
  <c r="C14" i="18"/>
  <c r="C9" i="18"/>
  <c r="C10" i="18" l="1"/>
  <c r="E8" i="40"/>
  <c r="F8" i="40" s="1"/>
  <c r="G8" i="40" s="1"/>
  <c r="C11" i="18" l="1"/>
  <c r="C12" i="18" l="1"/>
  <c r="C20" i="18" l="1"/>
  <c r="C21" i="18" l="1"/>
  <c r="C22" i="18" l="1"/>
</calcChain>
</file>

<file path=xl/sharedStrings.xml><?xml version="1.0" encoding="utf-8"?>
<sst xmlns="http://schemas.openxmlformats.org/spreadsheetml/2006/main" count="384" uniqueCount="133">
  <si>
    <t>Total</t>
  </si>
  <si>
    <t>Massachusetts Department of Elementary and Secondary Education</t>
  </si>
  <si>
    <t>District</t>
  </si>
  <si>
    <t>Pupil Services</t>
  </si>
  <si>
    <t>Average Cost</t>
  </si>
  <si>
    <t>LEA</t>
  </si>
  <si>
    <t>Select a district</t>
  </si>
  <si>
    <t>Org4code</t>
  </si>
  <si>
    <t>DistName</t>
  </si>
  <si>
    <t>0035</t>
  </si>
  <si>
    <t>Boston</t>
  </si>
  <si>
    <t>0049</t>
  </si>
  <si>
    <t>Cambridge</t>
  </si>
  <si>
    <t>0137</t>
  </si>
  <si>
    <t>0153</t>
  </si>
  <si>
    <t>Leominster</t>
  </si>
  <si>
    <t>0236</t>
  </si>
  <si>
    <t>Pittsfield</t>
  </si>
  <si>
    <t>0274</t>
  </si>
  <si>
    <t>Somerville</t>
  </si>
  <si>
    <t>0281</t>
  </si>
  <si>
    <t>Springfield</t>
  </si>
  <si>
    <t>0325</t>
  </si>
  <si>
    <t>Westfield</t>
  </si>
  <si>
    <t>0336</t>
  </si>
  <si>
    <t>Weymouth</t>
  </si>
  <si>
    <t>0406</t>
  </si>
  <si>
    <t>Northampton-Smith Vocational Agricultural</t>
  </si>
  <si>
    <t>0618</t>
  </si>
  <si>
    <t>Berkshire Hills</t>
  </si>
  <si>
    <t>0760</t>
  </si>
  <si>
    <t>Silver Lake</t>
  </si>
  <si>
    <t>0770</t>
  </si>
  <si>
    <t>Tantasqua</t>
  </si>
  <si>
    <t>0801</t>
  </si>
  <si>
    <t>Assabet Valley Regional Vocational Technical</t>
  </si>
  <si>
    <t>0805</t>
  </si>
  <si>
    <t>Blackstone Valley Regional Vocational Technical</t>
  </si>
  <si>
    <t>0806</t>
  </si>
  <si>
    <t>Blue Hills Regional Vocational Technical</t>
  </si>
  <si>
    <t>0810</t>
  </si>
  <si>
    <t>Bristol-Plymouth Regional Vocational Technical</t>
  </si>
  <si>
    <t>0815</t>
  </si>
  <si>
    <t>Cape Cod Regional Vocational Technical</t>
  </si>
  <si>
    <t>0817</t>
  </si>
  <si>
    <t>Essex North Shore Agricultural Technical</t>
  </si>
  <si>
    <t>0818</t>
  </si>
  <si>
    <t>Franklin County Regional Vocational Technical</t>
  </si>
  <si>
    <t>0821</t>
  </si>
  <si>
    <t>Greater Fall River Regional Vocational Technical</t>
  </si>
  <si>
    <t>0823</t>
  </si>
  <si>
    <t>Greater Lawrence Regional Vocational Technical</t>
  </si>
  <si>
    <t>0825</t>
  </si>
  <si>
    <t>Greater New Bedford Regional Vocational Technical</t>
  </si>
  <si>
    <t>0828</t>
  </si>
  <si>
    <t>Greater Lowell Regional Vocational Technical</t>
  </si>
  <si>
    <t>0829</t>
  </si>
  <si>
    <t>South Middlesex Regional Vocational Technical</t>
  </si>
  <si>
    <t>0830</t>
  </si>
  <si>
    <t>Minuteman Regional Vocational Technical</t>
  </si>
  <si>
    <t>0832</t>
  </si>
  <si>
    <t>Montachusett Regional Vocational Technical</t>
  </si>
  <si>
    <t>0851</t>
  </si>
  <si>
    <t>Northern Berkshire Regional Vocational Technical</t>
  </si>
  <si>
    <t>0852</t>
  </si>
  <si>
    <t>Nashoba Valley Regional Vocational Technical</t>
  </si>
  <si>
    <t>0853</t>
  </si>
  <si>
    <t>Northeast Metropolitan Regional Vocational Technical</t>
  </si>
  <si>
    <t>0855</t>
  </si>
  <si>
    <t>Old Colony Regional Vocational Technical</t>
  </si>
  <si>
    <t>0860</t>
  </si>
  <si>
    <t>Pathfinder Regional Vocational Technical</t>
  </si>
  <si>
    <t>0871</t>
  </si>
  <si>
    <t>Shawsheen Valley Regional Vocational Technical</t>
  </si>
  <si>
    <t>0872</t>
  </si>
  <si>
    <t>Southeastern Regional Vocational Technical</t>
  </si>
  <si>
    <t>0873</t>
  </si>
  <si>
    <t>South Shore Regional Vocational Technical</t>
  </si>
  <si>
    <t>0876</t>
  </si>
  <si>
    <t>Southern Worcester County Regional Vocational Technical</t>
  </si>
  <si>
    <t>0878</t>
  </si>
  <si>
    <t>Tri County Regional Vocational Technical</t>
  </si>
  <si>
    <t>0879</t>
  </si>
  <si>
    <t>Upper Cape Cod Regional Vocational Technical</t>
  </si>
  <si>
    <t>0885</t>
  </si>
  <si>
    <t>Whittier Regional Vocational Technical</t>
  </si>
  <si>
    <t>0910</t>
  </si>
  <si>
    <t>Bristol County Agricultural</t>
  </si>
  <si>
    <t>0915</t>
  </si>
  <si>
    <t>Norfolk County Agricultural</t>
  </si>
  <si>
    <t>0176</t>
  </si>
  <si>
    <t>Medford</t>
  </si>
  <si>
    <t>rate</t>
  </si>
  <si>
    <t>Expenditures</t>
  </si>
  <si>
    <t>Instructional Services - Vocational</t>
  </si>
  <si>
    <t>Vocational Share of Pupil Services</t>
  </si>
  <si>
    <t>Vocational Share of Administration and Fixed Charges</t>
  </si>
  <si>
    <t>Total Expenditures</t>
  </si>
  <si>
    <t>Inflation-Adjusted Average Cost*</t>
  </si>
  <si>
    <t>Eligible Rate**</t>
  </si>
  <si>
    <t xml:space="preserve"> </t>
  </si>
  <si>
    <t>Change</t>
  </si>
  <si>
    <t>% Change</t>
  </si>
  <si>
    <t>Office of District and School Finance</t>
  </si>
  <si>
    <t>Instruction</t>
  </si>
  <si>
    <t>FTE</t>
  </si>
  <si>
    <t>Cap</t>
  </si>
  <si>
    <t>Inflation Adjusted</t>
  </si>
  <si>
    <t>Norfolk/ 
Bristol</t>
  </si>
  <si>
    <t>C74 Vocational Technical</t>
  </si>
  <si>
    <t>*</t>
  </si>
  <si>
    <t>**</t>
  </si>
  <si>
    <t>FTE Membership</t>
  </si>
  <si>
    <t>Admn and Fixed</t>
  </si>
  <si>
    <t>Instructional Services - Agricultural</t>
  </si>
  <si>
    <t>Agricultural Share of Administration and Fixed Charges</t>
  </si>
  <si>
    <t>Agricultural Share of Pupil Services</t>
  </si>
  <si>
    <t>FY22</t>
  </si>
  <si>
    <t>Minuteman Regional Vocational Technical**</t>
  </si>
  <si>
    <t>Yes</t>
  </si>
  <si>
    <t>Holyoke</t>
  </si>
  <si>
    <t/>
  </si>
  <si>
    <t>FY23 Non-Resident Vocational Tuition Rate Summary</t>
  </si>
  <si>
    <t>Inflation rate used in FY23 Chapter 70 calculations was 4.50%</t>
  </si>
  <si>
    <t>The lesser of the inflation-adjusted average cost or $19,622, which is 125% of the FY23 foundation budget vocational rate of $15,698. Norfolk and Bristol County Agricultural Schools have statutory authority to establish non-resident rates in excess of this amount in accordance with Chapter 6, Section 82 of the Acts of 1991.</t>
  </si>
  <si>
    <t>FY23 Non-Resident Vocational Tuition Rates</t>
  </si>
  <si>
    <t>FY23</t>
  </si>
  <si>
    <t>FY22-23</t>
  </si>
  <si>
    <t>* ESNAT is authorized to charge an incremental capital fee to it's agricultural non-resident tuition rate in accordance with Chapter 463 of the Acts of 2004. The Department calculates this rate each year using updated information provided by the district. The rate for FY23 is $1,425.00 per student.</t>
  </si>
  <si>
    <t>**Minuteman is authorized to charge a capital fee in addition to their non-resident tuition rate in accordance with 603 CMR 4.03 (6)(b)(4). The Department calculates these rates each year using updated information provided by the district. The FY23 capital fee for Type A communities is $8,920.27 and the capital fee for Type B communities is $6,690.20</t>
  </si>
  <si>
    <t>FY23 Rate</t>
  </si>
  <si>
    <t>Essex North Shore Agricultural and Technical (vocational rate)</t>
  </si>
  <si>
    <t>Essex North Shore Agricultural and Technical (agricultural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</si>
</sst>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quot;$&quot;#,##0"/>
    <numFmt numFmtId="166" formatCode="&quot;$&quot;#,##0.00"/>
    <numFmt numFmtId="167" formatCode="0.0%"/>
    <numFmt numFmtId="168" formatCode="[$-409]mmmm\ d\,\ yyyy;@"/>
  </numFmts>
  <fonts count="33">
    <font>
      <sz val="11"/>
      <name val="Calibri"/>
      <family val="2"/>
      <scheme val="minor"/>
    </font>
    <font>
      <sz val="11"/>
      <color theme="1"/>
      <name val="Calibri"/>
      <family val="2"/>
      <scheme val="minor"/>
    </font>
    <font>
      <sz val="10"/>
      <name val="Arial"/>
      <family val="2"/>
    </font>
    <font>
      <sz val="12"/>
      <name val="SWISS"/>
    </font>
    <font>
      <b/>
      <sz val="12"/>
      <name val="Arial"/>
      <family val="2"/>
    </font>
    <font>
      <b/>
      <sz val="12"/>
      <name val="Arial"/>
      <family val="2"/>
    </font>
    <font>
      <sz val="8"/>
      <name val="Arial"/>
      <family val="2"/>
    </font>
    <font>
      <sz val="12"/>
      <color indexed="9"/>
      <name val="Arial"/>
      <family val="2"/>
    </font>
    <font>
      <sz val="11"/>
      <name val="Calibri"/>
      <family val="2"/>
      <scheme val="minor"/>
    </font>
    <font>
      <b/>
      <sz val="11"/>
      <name val="Calibri"/>
      <family val="2"/>
      <scheme val="minor"/>
    </font>
    <font>
      <sz val="11"/>
      <color theme="0"/>
      <name val="Calibri"/>
      <family val="2"/>
      <scheme val="minor"/>
    </font>
    <font>
      <b/>
      <sz val="14"/>
      <name val="Calibri"/>
      <family val="2"/>
      <scheme val="minor"/>
    </font>
    <font>
      <sz val="12"/>
      <name val="Calibri"/>
      <family val="2"/>
      <scheme val="minor"/>
    </font>
    <font>
      <sz val="11"/>
      <color indexed="8"/>
      <name val="Calibri"/>
      <family val="2"/>
    </font>
    <font>
      <sz val="10"/>
      <name val="Courier"/>
    </font>
    <font>
      <sz val="10"/>
      <name val="Courier"/>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s>
  <fills count="2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8">
    <xf numFmtId="0" fontId="0" fillId="0" borderId="0"/>
    <xf numFmtId="3" fontId="3" fillId="0" borderId="0"/>
    <xf numFmtId="44" fontId="2" fillId="0" borderId="0" applyFont="0" applyFill="0" applyBorder="0" applyAlignment="0" applyProtection="0"/>
    <xf numFmtId="0" fontId="8" fillId="0" borderId="0"/>
    <xf numFmtId="0" fontId="14"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 applyNumberFormat="0" applyAlignment="0" applyProtection="0"/>
    <xf numFmtId="0" fontId="19" fillId="23" borderId="3" applyNumberFormat="0" applyAlignment="0" applyProtection="0"/>
    <xf numFmtId="43" fontId="2" fillId="0" borderId="0" applyFont="0" applyFill="0" applyBorder="0" applyAlignment="0" applyProtection="0"/>
    <xf numFmtId="0" fontId="20" fillId="0" borderId="0" applyNumberFormat="0" applyFill="0" applyBorder="0" applyAlignment="0" applyProtection="0"/>
    <xf numFmtId="0" fontId="21" fillId="6"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9" borderId="2" applyNumberFormat="0" applyAlignment="0" applyProtection="0"/>
    <xf numFmtId="0" fontId="26" fillId="0" borderId="7" applyNumberFormat="0" applyFill="0" applyAlignment="0" applyProtection="0"/>
    <xf numFmtId="0" fontId="27" fillId="24" borderId="0" applyNumberFormat="0" applyBorder="0" applyAlignment="0" applyProtection="0"/>
    <xf numFmtId="0" fontId="32" fillId="0" borderId="0"/>
    <xf numFmtId="0" fontId="2" fillId="25" borderId="1" applyNumberFormat="0" applyFont="0" applyAlignment="0" applyProtection="0"/>
    <xf numFmtId="0" fontId="28" fillId="22" borderId="8" applyNumberFormat="0" applyAlignment="0" applyProtection="0"/>
    <xf numFmtId="9" fontId="2" fillId="0" borderId="0" applyFon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 fillId="0" borderId="0"/>
    <xf numFmtId="43" fontId="1" fillId="0" borderId="0" applyFont="0" applyFill="0" applyBorder="0" applyAlignment="0" applyProtection="0"/>
    <xf numFmtId="0" fontId="15" fillId="0" borderId="0"/>
    <xf numFmtId="44" fontId="14" fillId="0" borderId="0" applyFont="0" applyFill="0" applyBorder="0" applyAlignment="0" applyProtection="0"/>
    <xf numFmtId="0" fontId="18" fillId="22" borderId="10" applyNumberFormat="0" applyAlignment="0" applyProtection="0"/>
    <xf numFmtId="0" fontId="25" fillId="9" borderId="10" applyNumberFormat="0" applyAlignment="0" applyProtection="0"/>
    <xf numFmtId="0" fontId="2" fillId="25" borderId="11" applyNumberFormat="0" applyFont="0" applyAlignment="0" applyProtection="0"/>
    <xf numFmtId="0" fontId="28" fillId="22" borderId="12" applyNumberFormat="0" applyAlignment="0" applyProtection="0"/>
    <xf numFmtId="0" fontId="30" fillId="0" borderId="13" applyNumberFormat="0" applyFill="0" applyAlignment="0" applyProtection="0"/>
  </cellStyleXfs>
  <cellXfs count="46">
    <xf numFmtId="0" fontId="0" fillId="0" borderId="0" xfId="0"/>
    <xf numFmtId="17" fontId="0" fillId="0" borderId="0" xfId="0" applyNumberFormat="1" applyAlignment="1">
      <alignment horizontal="center"/>
    </xf>
    <xf numFmtId="0" fontId="0" fillId="0" borderId="0" xfId="0" applyAlignment="1"/>
    <xf numFmtId="17" fontId="0" fillId="0" borderId="0" xfId="0" applyNumberFormat="1" applyAlignment="1"/>
    <xf numFmtId="1" fontId="0" fillId="0" borderId="0" xfId="0" applyNumberFormat="1" applyAlignment="1">
      <alignment horizontal="center"/>
    </xf>
    <xf numFmtId="1" fontId="7" fillId="0" borderId="0" xfId="0" applyNumberFormat="1" applyFont="1" applyAlignment="1">
      <alignment horizontal="center"/>
    </xf>
    <xf numFmtId="0" fontId="9" fillId="0" borderId="0" xfId="0" applyFont="1"/>
    <xf numFmtId="0" fontId="9" fillId="0" borderId="0" xfId="0" applyFont="1" applyAlignment="1">
      <alignment horizontal="center"/>
    </xf>
    <xf numFmtId="165" fontId="0" fillId="0" borderId="0" xfId="0" applyNumberFormat="1"/>
    <xf numFmtId="166" fontId="0" fillId="0" borderId="0" xfId="0" applyNumberFormat="1"/>
    <xf numFmtId="1" fontId="10" fillId="0" borderId="0" xfId="0" applyNumberFormat="1" applyFont="1" applyAlignment="1"/>
    <xf numFmtId="17" fontId="12" fillId="0" borderId="0" xfId="0" applyNumberFormat="1" applyFont="1" applyFill="1" applyAlignment="1"/>
    <xf numFmtId="164" fontId="0" fillId="0" borderId="0" xfId="0" applyNumberFormat="1"/>
    <xf numFmtId="0" fontId="0" fillId="0" borderId="0" xfId="0" applyAlignment="1">
      <alignment horizontal="left"/>
    </xf>
    <xf numFmtId="167" fontId="0" fillId="0" borderId="0" xfId="0" applyNumberFormat="1"/>
    <xf numFmtId="0" fontId="0" fillId="0" borderId="0" xfId="0" quotePrefix="1"/>
    <xf numFmtId="0" fontId="0" fillId="0" borderId="0" xfId="0" applyBorder="1"/>
    <xf numFmtId="0" fontId="5" fillId="0" borderId="0" xfId="0" applyFont="1" applyAlignment="1">
      <alignment horizontal="center"/>
    </xf>
    <xf numFmtId="0" fontId="0" fillId="0" borderId="0" xfId="0" applyAlignment="1">
      <alignment horizontal="left" indent="1"/>
    </xf>
    <xf numFmtId="1" fontId="0" fillId="0" borderId="0" xfId="0" applyNumberFormat="1" applyFont="1" applyAlignment="1"/>
    <xf numFmtId="0" fontId="9" fillId="0" borderId="0" xfId="3" applyFont="1"/>
    <xf numFmtId="0" fontId="0" fillId="0" borderId="0" xfId="0" applyAlignment="1">
      <alignment horizontal="right" vertical="top"/>
    </xf>
    <xf numFmtId="165" fontId="0" fillId="0" borderId="0" xfId="0" quotePrefix="1" applyNumberFormat="1"/>
    <xf numFmtId="168" fontId="0" fillId="0" borderId="0" xfId="0" applyNumberFormat="1" applyAlignment="1">
      <alignment horizontal="left"/>
    </xf>
    <xf numFmtId="165" fontId="9" fillId="0" borderId="0" xfId="0" applyNumberFormat="1" applyFont="1"/>
    <xf numFmtId="17" fontId="0" fillId="3" borderId="0" xfId="0" applyNumberFormat="1" applyFont="1" applyFill="1" applyAlignment="1"/>
    <xf numFmtId="0" fontId="0" fillId="0" borderId="0" xfId="0" applyNumberFormat="1"/>
    <xf numFmtId="165" fontId="0" fillId="0" borderId="0" xfId="0" applyNumberFormat="1"/>
    <xf numFmtId="10" fontId="9" fillId="2" borderId="0" xfId="0" applyNumberFormat="1" applyFont="1" applyFill="1" applyBorder="1" applyAlignment="1">
      <alignment horizontal="center"/>
    </xf>
    <xf numFmtId="3" fontId="9" fillId="2" borderId="0" xfId="0" applyNumberFormat="1" applyFont="1" applyFill="1" applyBorder="1" applyAlignment="1">
      <alignment horizontal="center"/>
    </xf>
    <xf numFmtId="0" fontId="0" fillId="0" borderId="0" xfId="0"/>
    <xf numFmtId="165" fontId="0" fillId="0" borderId="0" xfId="0" applyNumberFormat="1"/>
    <xf numFmtId="164" fontId="0" fillId="0" borderId="0" xfId="0" applyNumberFormat="1"/>
    <xf numFmtId="167" fontId="0" fillId="0" borderId="0" xfId="0" applyNumberFormat="1"/>
    <xf numFmtId="0" fontId="9" fillId="0" borderId="0" xfId="0" applyFont="1" applyBorder="1" applyAlignment="1">
      <alignment horizontal="center"/>
    </xf>
    <xf numFmtId="0" fontId="9" fillId="0" borderId="0" xfId="0" applyFont="1" applyBorder="1" applyAlignment="1">
      <alignment horizontal="center" wrapText="1"/>
    </xf>
    <xf numFmtId="167" fontId="0" fillId="0" borderId="0" xfId="0" applyNumberFormat="1" applyFill="1"/>
    <xf numFmtId="165" fontId="0" fillId="0" borderId="0" xfId="0" applyNumberFormat="1" applyAlignment="1">
      <alignment horizontal="left"/>
    </xf>
    <xf numFmtId="165" fontId="0" fillId="0" borderId="0" xfId="0" applyNumberFormat="1" applyAlignment="1">
      <alignment horizontal="right"/>
    </xf>
    <xf numFmtId="0" fontId="0" fillId="0" borderId="0" xfId="0" applyFill="1" applyAlignment="1">
      <alignment wrapText="1"/>
    </xf>
    <xf numFmtId="0" fontId="11" fillId="0" borderId="0" xfId="0" applyFont="1" applyAlignment="1">
      <alignment horizontal="center"/>
    </xf>
    <xf numFmtId="168" fontId="0" fillId="0" borderId="0" xfId="0" applyNumberFormat="1" applyAlignment="1">
      <alignment horizontal="left"/>
    </xf>
    <xf numFmtId="0" fontId="0" fillId="0" borderId="0" xfId="0" applyAlignment="1"/>
    <xf numFmtId="0" fontId="0" fillId="0" borderId="0" xfId="0" applyAlignment="1">
      <alignment wrapText="1"/>
    </xf>
    <xf numFmtId="0" fontId="4" fillId="0" borderId="0" xfId="0" applyFont="1" applyAlignment="1">
      <alignment horizontal="center"/>
    </xf>
    <xf numFmtId="0" fontId="9" fillId="0" borderId="0" xfId="0" applyFont="1" applyBorder="1" applyAlignment="1">
      <alignment horizontal="center"/>
    </xf>
  </cellXfs>
  <cellStyles count="58">
    <cellStyle name="20% - Accent1 2" xfId="5" xr:uid="{1B5F37CC-7392-401B-BDD2-92F14064202E}"/>
    <cellStyle name="20% - Accent2 2" xfId="6" xr:uid="{553186CA-0B31-44E6-BC99-B55BD7A8811B}"/>
    <cellStyle name="20% - Accent3 2" xfId="7" xr:uid="{C3737CB8-28FB-4E94-B74E-25EA9481894F}"/>
    <cellStyle name="20% - Accent4 2" xfId="8" xr:uid="{779F38CF-AEAF-4C60-B87D-AD452E81F944}"/>
    <cellStyle name="20% - Accent5 2" xfId="9" xr:uid="{1CC279AA-C773-40D6-A49E-4E0C3A3A9AA1}"/>
    <cellStyle name="20% - Accent6 2" xfId="10" xr:uid="{3A537459-5CE7-411C-B2E7-311BCEB88315}"/>
    <cellStyle name="40% - Accent1 2" xfId="11" xr:uid="{57A83886-2162-42A6-BABA-9F9345E5DBAA}"/>
    <cellStyle name="40% - Accent2 2" xfId="12" xr:uid="{004C2D63-5F5F-4632-BF74-6F50B1817319}"/>
    <cellStyle name="40% - Accent3 2" xfId="13" xr:uid="{DF997E6D-5D31-4412-8C13-9735CE4DA755}"/>
    <cellStyle name="40% - Accent4 2" xfId="14" xr:uid="{D0383B1D-CC4E-4E30-9722-DB2CEBEEF0C5}"/>
    <cellStyle name="40% - Accent5 2" xfId="15" xr:uid="{C4AC1D85-49ED-4BAF-B58E-5E97741ABAF6}"/>
    <cellStyle name="40% - Accent6 2" xfId="16" xr:uid="{4DC227F0-ADED-4DED-AA7A-9E7BC1C5957B}"/>
    <cellStyle name="60% - Accent1 2" xfId="17" xr:uid="{9D1BC935-D9C0-46EF-8A06-0B84B9AE775E}"/>
    <cellStyle name="60% - Accent2 2" xfId="18" xr:uid="{3AED10F3-D026-4FB3-B069-DDC1ECD0EDAC}"/>
    <cellStyle name="60% - Accent3 2" xfId="19" xr:uid="{E00772C7-29F9-4C16-80C1-7C769DC13E9C}"/>
    <cellStyle name="60% - Accent4 2" xfId="20" xr:uid="{4FAA55AE-5F47-4E04-8F1D-BEEC37BC6AA9}"/>
    <cellStyle name="60% - Accent5 2" xfId="21" xr:uid="{DF88067F-83E3-41B2-B389-26A0BCE7E383}"/>
    <cellStyle name="60% - Accent6 2" xfId="22" xr:uid="{8F50E3F7-D6E5-4B20-85FD-1B7D6BDEC396}"/>
    <cellStyle name="Accent1 2" xfId="23" xr:uid="{4D8EF9E0-527F-438C-83BC-3100EA1B11AA}"/>
    <cellStyle name="Accent2 2" xfId="24" xr:uid="{A66C3A1A-E131-41CF-A2C3-D07158280FE4}"/>
    <cellStyle name="Accent3 2" xfId="25" xr:uid="{9819234A-7DC5-4DE8-9C44-C495557B3631}"/>
    <cellStyle name="Accent4 2" xfId="26" xr:uid="{A99A1FA2-29B9-4DDE-A405-68EE1BA70A3B}"/>
    <cellStyle name="Accent5 2" xfId="27" xr:uid="{56AD7094-6E8E-4A46-9226-C9B66630322A}"/>
    <cellStyle name="Accent6 2" xfId="28" xr:uid="{4FD8E845-E9D0-400D-943A-D7CB0170E938}"/>
    <cellStyle name="Bad 2" xfId="29" xr:uid="{11A89846-49E2-4C81-8585-B8267B1209E5}"/>
    <cellStyle name="Calculation 2" xfId="30" xr:uid="{A761BF89-533D-4735-B72E-89B837260192}"/>
    <cellStyle name="Calculation 3" xfId="53" xr:uid="{91CE7C95-456F-4E19-A2FE-B3431D85C192}"/>
    <cellStyle name="Check Cell 2" xfId="31" xr:uid="{DE9A4DF4-0D98-48A8-AEE1-3E9DC115D3C8}"/>
    <cellStyle name="Comma 2" xfId="50" xr:uid="{B7E407D2-F75B-4CB0-AB84-19F170BBE93D}"/>
    <cellStyle name="Comma 3" xfId="32" xr:uid="{B5C988EE-B201-4BFC-829F-3830338076A7}"/>
    <cellStyle name="Currency 2" xfId="2" xr:uid="{00000000-0005-0000-0000-000002000000}"/>
    <cellStyle name="Currency 3" xfId="52" xr:uid="{EFCA7AAE-00AE-470D-93F0-724869EE9C2D}"/>
    <cellStyle name="Explanatory Text 2" xfId="33" xr:uid="{7F389A9C-4C95-45D2-B2C9-B4CE220E0B01}"/>
    <cellStyle name="Good 2" xfId="34" xr:uid="{9B792E84-DCBB-4CDF-9164-59D489A0C7A0}"/>
    <cellStyle name="Heading 1 2" xfId="35" xr:uid="{65FF2710-579A-4ED1-BC49-24730EF6A6B7}"/>
    <cellStyle name="Heading 2 2" xfId="36" xr:uid="{3EEEEE4B-FD4A-463A-9F0A-8C72085337A1}"/>
    <cellStyle name="Heading 3 2" xfId="37" xr:uid="{8876BAD4-C908-413B-86CE-D3D8031CB658}"/>
    <cellStyle name="Heading 4 2" xfId="38" xr:uid="{5AD3B5A0-D7F8-493A-A5D5-92555350802E}"/>
    <cellStyle name="Input 2" xfId="39" xr:uid="{FF2B61B1-F161-4B69-9ED1-F54BA7918A9F}"/>
    <cellStyle name="Input 3" xfId="54" xr:uid="{BE83CDD1-31DD-4F0F-AFBA-E22DE05B4DE3}"/>
    <cellStyle name="Linked Cell 2" xfId="40" xr:uid="{AB8BA06C-277D-41EF-BD49-ED715B754927}"/>
    <cellStyle name="Neutral 2" xfId="41" xr:uid="{0DD1E78F-49CE-45F1-B519-51BD4BF0B2C4}"/>
    <cellStyle name="Normal" xfId="0" builtinId="0" customBuiltin="1"/>
    <cellStyle name="Normal 2" xfId="3" xr:uid="{00000000-0005-0000-0000-000005000000}"/>
    <cellStyle name="Normal 2 2" xfId="42" xr:uid="{8694D17B-4AC0-4DB8-9A93-AB630E96D3F8}"/>
    <cellStyle name="Normal 3" xfId="49" xr:uid="{B178D04A-164D-4E38-B690-FFAF24464633}"/>
    <cellStyle name="Normal 4" xfId="1" xr:uid="{00000000-0005-0000-0000-000006000000}"/>
    <cellStyle name="Normal 4 2" xfId="51" xr:uid="{8962CE40-7BE9-4A9D-9E57-4D7D2D8DADDF}"/>
    <cellStyle name="Normal 5" xfId="4" xr:uid="{C54EEED6-E850-4A83-B381-70239F610188}"/>
    <cellStyle name="Note 2" xfId="43" xr:uid="{6BAC392B-C9BB-42E3-8F8D-B1A21BB89619}"/>
    <cellStyle name="Note 3" xfId="55" xr:uid="{0CAD6F85-BB5A-4CE2-A666-E62849BD20C9}"/>
    <cellStyle name="Output 2" xfId="44" xr:uid="{283983BF-2360-462D-8629-A2D0ECEED160}"/>
    <cellStyle name="Output 3" xfId="56" xr:uid="{2D6662DD-47B0-4792-918D-17EB256B4616}"/>
    <cellStyle name="Percent 2" xfId="45" xr:uid="{CD4EFE7A-8A25-484A-861A-459DCF33780F}"/>
    <cellStyle name="Title 2" xfId="46" xr:uid="{F0AC6788-1123-4026-9F98-A2DCB5BB977F}"/>
    <cellStyle name="Total 2" xfId="47" xr:uid="{D8AC2ED1-E443-4D21-98AD-AD964822718A}"/>
    <cellStyle name="Total 3" xfId="57" xr:uid="{A5076CCF-3B31-466A-AE6D-1E0B3E878DF6}"/>
    <cellStyle name="Warning Text 2" xfId="48" xr:uid="{DFC3E9F5-2FC8-478B-B0F3-E7B53EE39F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INANCE\SCHFIN\FY18data\eoy18\sch11_sims\18%20-%20sch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des"/>
      <sheetName val="distaffil"/>
      <sheetName val="Sped FTE Pcts"/>
      <sheetName val="DOE Elems"/>
      <sheetName val="records hist"/>
      <sheetName val="deleted records"/>
      <sheetName val="SIMS import 1"/>
      <sheetName val="compare avg memb"/>
      <sheetName val="ID crosstab max018"/>
      <sheetName val="compare ISR"/>
      <sheetName val="x fix"/>
      <sheetName val="attendance"/>
      <sheetName val="OOD access in"/>
      <sheetName val="in district memb"/>
      <sheetName val="OOD memb"/>
      <sheetName val="mk_export"/>
      <sheetName val="ChoRcv"/>
      <sheetName val="horace manns"/>
    </sheetNames>
    <sheetDataSet>
      <sheetData sheetId="0"/>
      <sheetData sheetId="1"/>
      <sheetData sheetId="2"/>
      <sheetData sheetId="3"/>
      <sheetData sheetId="4"/>
      <sheetData sheetId="5"/>
      <sheetData sheetId="6"/>
      <sheetData sheetId="7">
        <row r="10">
          <cell r="A10">
            <v>1</v>
          </cell>
          <cell r="B10" t="str">
            <v>ABINGTON</v>
          </cell>
          <cell r="C10">
            <v>1</v>
          </cell>
          <cell r="D10">
            <v>1935.9</v>
          </cell>
          <cell r="E10">
            <v>2035.6</v>
          </cell>
          <cell r="F10">
            <v>96.64</v>
          </cell>
          <cell r="G10">
            <v>1938.96</v>
          </cell>
          <cell r="H10">
            <v>0</v>
          </cell>
        </row>
        <row r="11">
          <cell r="A11">
            <v>2</v>
          </cell>
          <cell r="B11" t="str">
            <v>ACTON</v>
          </cell>
          <cell r="C11">
            <v>2</v>
          </cell>
          <cell r="D11"/>
          <cell r="E11"/>
          <cell r="F11"/>
          <cell r="G11"/>
          <cell r="H11">
            <v>0</v>
          </cell>
        </row>
        <row r="12">
          <cell r="A12">
            <v>3</v>
          </cell>
          <cell r="B12" t="str">
            <v>ACUSHNET</v>
          </cell>
          <cell r="C12">
            <v>3</v>
          </cell>
          <cell r="D12">
            <v>945.35</v>
          </cell>
          <cell r="E12">
            <v>970.37</v>
          </cell>
          <cell r="F12">
            <v>53.51</v>
          </cell>
          <cell r="G12">
            <v>916.87</v>
          </cell>
          <cell r="H12">
            <v>0</v>
          </cell>
        </row>
        <row r="13">
          <cell r="A13">
            <v>4</v>
          </cell>
          <cell r="B13" t="str">
            <v>ADAMS</v>
          </cell>
          <cell r="C13">
            <v>4</v>
          </cell>
          <cell r="D13"/>
          <cell r="E13"/>
          <cell r="F13"/>
          <cell r="G13"/>
          <cell r="H13">
            <v>0</v>
          </cell>
        </row>
        <row r="14">
          <cell r="A14">
            <v>5</v>
          </cell>
          <cell r="B14" t="str">
            <v>AGAWAM</v>
          </cell>
          <cell r="C14">
            <v>5</v>
          </cell>
          <cell r="D14">
            <v>3651.7</v>
          </cell>
          <cell r="E14">
            <v>3840.08</v>
          </cell>
          <cell r="F14">
            <v>251.86</v>
          </cell>
          <cell r="G14">
            <v>3508.93</v>
          </cell>
          <cell r="H14">
            <v>79.28</v>
          </cell>
        </row>
        <row r="15">
          <cell r="A15">
            <v>6</v>
          </cell>
          <cell r="B15" t="str">
            <v>ALFORD</v>
          </cell>
          <cell r="C15">
            <v>6</v>
          </cell>
          <cell r="D15"/>
          <cell r="E15"/>
          <cell r="F15"/>
          <cell r="G15"/>
          <cell r="H15">
            <v>0</v>
          </cell>
        </row>
        <row r="16">
          <cell r="A16">
            <v>7</v>
          </cell>
          <cell r="B16" t="str">
            <v>AMESBURY</v>
          </cell>
          <cell r="C16">
            <v>7</v>
          </cell>
          <cell r="D16">
            <v>2008.52</v>
          </cell>
          <cell r="E16">
            <v>2122.71</v>
          </cell>
          <cell r="F16">
            <v>157.38</v>
          </cell>
          <cell r="G16">
            <v>1965.33</v>
          </cell>
          <cell r="H16">
            <v>0</v>
          </cell>
        </row>
        <row r="17">
          <cell r="A17">
            <v>8</v>
          </cell>
          <cell r="B17" t="str">
            <v>AMHERST</v>
          </cell>
          <cell r="C17">
            <v>8</v>
          </cell>
          <cell r="D17">
            <v>1107.75</v>
          </cell>
          <cell r="E17">
            <v>1162.5899999999999</v>
          </cell>
          <cell r="F17">
            <v>89.41</v>
          </cell>
          <cell r="G17">
            <v>1073.18</v>
          </cell>
          <cell r="H17">
            <v>0</v>
          </cell>
        </row>
        <row r="18">
          <cell r="A18">
            <v>9</v>
          </cell>
          <cell r="B18" t="str">
            <v>ANDOVER</v>
          </cell>
          <cell r="C18">
            <v>9</v>
          </cell>
          <cell r="D18">
            <v>5701.16</v>
          </cell>
          <cell r="E18">
            <v>5954.98</v>
          </cell>
          <cell r="F18">
            <v>365.56</v>
          </cell>
          <cell r="G18">
            <v>5589.42</v>
          </cell>
          <cell r="H18">
            <v>0</v>
          </cell>
        </row>
        <row r="19">
          <cell r="A19">
            <v>10</v>
          </cell>
          <cell r="B19" t="str">
            <v>ARLINGTON</v>
          </cell>
          <cell r="C19">
            <v>10</v>
          </cell>
          <cell r="D19">
            <v>5483.58</v>
          </cell>
          <cell r="E19">
            <v>5712.59</v>
          </cell>
          <cell r="F19">
            <v>299.06</v>
          </cell>
          <cell r="G19">
            <v>5413.53</v>
          </cell>
          <cell r="H19">
            <v>0</v>
          </cell>
        </row>
        <row r="20">
          <cell r="A20">
            <v>11</v>
          </cell>
          <cell r="B20" t="str">
            <v>ASHBURNHAM</v>
          </cell>
          <cell r="C20">
            <v>11</v>
          </cell>
          <cell r="D20"/>
          <cell r="E20"/>
          <cell r="F20"/>
          <cell r="G20"/>
          <cell r="H20">
            <v>0</v>
          </cell>
        </row>
        <row r="21">
          <cell r="A21">
            <v>12</v>
          </cell>
          <cell r="B21" t="str">
            <v>ASHBY</v>
          </cell>
          <cell r="C21">
            <v>12</v>
          </cell>
          <cell r="D21"/>
          <cell r="E21"/>
          <cell r="F21"/>
          <cell r="G21"/>
          <cell r="H21">
            <v>0</v>
          </cell>
        </row>
        <row r="22">
          <cell r="A22">
            <v>13</v>
          </cell>
          <cell r="B22" t="str">
            <v>ASHFIELD</v>
          </cell>
          <cell r="C22">
            <v>13</v>
          </cell>
          <cell r="D22"/>
          <cell r="E22"/>
          <cell r="F22"/>
          <cell r="G22"/>
          <cell r="H22">
            <v>0</v>
          </cell>
        </row>
        <row r="23">
          <cell r="A23">
            <v>14</v>
          </cell>
          <cell r="B23" t="str">
            <v>ASHLAND</v>
          </cell>
          <cell r="C23">
            <v>14</v>
          </cell>
          <cell r="D23">
            <v>2658.77</v>
          </cell>
          <cell r="E23">
            <v>2762.27</v>
          </cell>
          <cell r="F23">
            <v>147.91</v>
          </cell>
          <cell r="G23">
            <v>2614.36</v>
          </cell>
          <cell r="H23">
            <v>0</v>
          </cell>
        </row>
        <row r="24">
          <cell r="A24">
            <v>15</v>
          </cell>
          <cell r="B24" t="str">
            <v>ATHOL</v>
          </cell>
          <cell r="C24">
            <v>15</v>
          </cell>
          <cell r="D24"/>
          <cell r="E24"/>
          <cell r="F24"/>
          <cell r="G24"/>
          <cell r="H24">
            <v>0</v>
          </cell>
        </row>
        <row r="25">
          <cell r="A25">
            <v>16</v>
          </cell>
          <cell r="B25" t="str">
            <v>ATTLEBORO</v>
          </cell>
          <cell r="C25">
            <v>16</v>
          </cell>
          <cell r="D25">
            <v>5569.93</v>
          </cell>
          <cell r="E25">
            <v>5881.67</v>
          </cell>
          <cell r="F25">
            <v>362.17</v>
          </cell>
          <cell r="G25">
            <v>4564.6000000000004</v>
          </cell>
          <cell r="H25">
            <v>954.9</v>
          </cell>
        </row>
        <row r="26">
          <cell r="A26">
            <v>17</v>
          </cell>
          <cell r="B26" t="str">
            <v>AUBURN</v>
          </cell>
          <cell r="C26">
            <v>17</v>
          </cell>
          <cell r="D26">
            <v>2469.58</v>
          </cell>
          <cell r="E26">
            <v>2591.8000000000002</v>
          </cell>
          <cell r="F26">
            <v>85.82</v>
          </cell>
          <cell r="G26">
            <v>2505.98</v>
          </cell>
          <cell r="H26">
            <v>0</v>
          </cell>
        </row>
        <row r="27">
          <cell r="A27">
            <v>18</v>
          </cell>
          <cell r="B27" t="str">
            <v>AVON</v>
          </cell>
          <cell r="C27">
            <v>18</v>
          </cell>
          <cell r="D27">
            <v>687.69</v>
          </cell>
          <cell r="E27">
            <v>723.57</v>
          </cell>
          <cell r="F27">
            <v>38.44</v>
          </cell>
          <cell r="G27">
            <v>685.12</v>
          </cell>
          <cell r="H27">
            <v>0</v>
          </cell>
        </row>
        <row r="28">
          <cell r="A28">
            <v>19</v>
          </cell>
          <cell r="B28" t="str">
            <v>AYER</v>
          </cell>
          <cell r="C28">
            <v>19</v>
          </cell>
          <cell r="D28"/>
          <cell r="E28"/>
          <cell r="F28"/>
          <cell r="G28"/>
          <cell r="H28">
            <v>0</v>
          </cell>
        </row>
        <row r="29">
          <cell r="A29">
            <v>20</v>
          </cell>
          <cell r="B29" t="str">
            <v>BARNSTABLE</v>
          </cell>
          <cell r="C29">
            <v>20</v>
          </cell>
          <cell r="D29">
            <v>4558.5</v>
          </cell>
          <cell r="E29">
            <v>4833.3900000000003</v>
          </cell>
          <cell r="F29">
            <v>275.33999999999997</v>
          </cell>
          <cell r="G29">
            <v>4558.05</v>
          </cell>
          <cell r="H29">
            <v>0</v>
          </cell>
        </row>
        <row r="30">
          <cell r="A30">
            <v>21</v>
          </cell>
          <cell r="B30" t="str">
            <v>BARRE</v>
          </cell>
          <cell r="C30">
            <v>21</v>
          </cell>
          <cell r="D30"/>
          <cell r="E30"/>
          <cell r="F30"/>
          <cell r="G30"/>
          <cell r="H30">
            <v>0</v>
          </cell>
        </row>
        <row r="31">
          <cell r="A31">
            <v>22</v>
          </cell>
          <cell r="B31" t="str">
            <v>BECKET</v>
          </cell>
          <cell r="C31">
            <v>22</v>
          </cell>
          <cell r="D31"/>
          <cell r="E31"/>
          <cell r="F31"/>
          <cell r="G31"/>
          <cell r="H31">
            <v>0</v>
          </cell>
        </row>
        <row r="32">
          <cell r="A32">
            <v>23</v>
          </cell>
          <cell r="B32" t="str">
            <v>BEDFORD</v>
          </cell>
          <cell r="C32">
            <v>23</v>
          </cell>
          <cell r="D32">
            <v>2529.21</v>
          </cell>
          <cell r="E32">
            <v>2631.86</v>
          </cell>
          <cell r="F32">
            <v>125.41</v>
          </cell>
          <cell r="G32">
            <v>2506.44</v>
          </cell>
          <cell r="H32">
            <v>0</v>
          </cell>
        </row>
        <row r="33">
          <cell r="A33">
            <v>24</v>
          </cell>
          <cell r="B33" t="str">
            <v>BELCHERTOWN</v>
          </cell>
          <cell r="C33">
            <v>24</v>
          </cell>
          <cell r="D33">
            <v>2188.33</v>
          </cell>
          <cell r="E33">
            <v>2306.02</v>
          </cell>
          <cell r="F33">
            <v>161.19999999999999</v>
          </cell>
          <cell r="G33">
            <v>2144.8200000000002</v>
          </cell>
          <cell r="H33">
            <v>0</v>
          </cell>
        </row>
        <row r="34">
          <cell r="A34">
            <v>25</v>
          </cell>
          <cell r="B34" t="str">
            <v>BELLINGHAM</v>
          </cell>
          <cell r="C34">
            <v>25</v>
          </cell>
          <cell r="D34">
            <v>2149.46</v>
          </cell>
          <cell r="E34">
            <v>2265.5500000000002</v>
          </cell>
          <cell r="F34">
            <v>156.1</v>
          </cell>
          <cell r="G34">
            <v>2109.4499999999998</v>
          </cell>
          <cell r="H34">
            <v>0</v>
          </cell>
        </row>
        <row r="35">
          <cell r="A35">
            <v>26</v>
          </cell>
          <cell r="B35" t="str">
            <v>BELMONT</v>
          </cell>
          <cell r="C35">
            <v>26</v>
          </cell>
          <cell r="D35">
            <v>4436.8100000000004</v>
          </cell>
          <cell r="E35">
            <v>4578.8599999999997</v>
          </cell>
          <cell r="F35">
            <v>120.63</v>
          </cell>
          <cell r="G35">
            <v>4458.24</v>
          </cell>
          <cell r="H35">
            <v>0</v>
          </cell>
        </row>
        <row r="36">
          <cell r="A36">
            <v>27</v>
          </cell>
          <cell r="B36" t="str">
            <v>BERKLEY</v>
          </cell>
          <cell r="C36">
            <v>27</v>
          </cell>
          <cell r="D36">
            <v>884.2</v>
          </cell>
          <cell r="E36">
            <v>921.71</v>
          </cell>
          <cell r="F36">
            <v>50.95</v>
          </cell>
          <cell r="G36">
            <v>870.76</v>
          </cell>
          <cell r="H36">
            <v>0</v>
          </cell>
        </row>
        <row r="37">
          <cell r="A37">
            <v>28</v>
          </cell>
          <cell r="B37" t="str">
            <v>BERLIN</v>
          </cell>
          <cell r="C37">
            <v>28</v>
          </cell>
          <cell r="D37">
            <v>176.1</v>
          </cell>
          <cell r="E37">
            <v>181.14</v>
          </cell>
          <cell r="F37">
            <v>10.199999999999999</v>
          </cell>
          <cell r="G37">
            <v>170.94</v>
          </cell>
          <cell r="H37">
            <v>0</v>
          </cell>
        </row>
        <row r="38">
          <cell r="A38">
            <v>29</v>
          </cell>
          <cell r="B38" t="str">
            <v>BERNARDSTON</v>
          </cell>
          <cell r="C38">
            <v>29</v>
          </cell>
          <cell r="D38"/>
          <cell r="E38"/>
          <cell r="F38"/>
          <cell r="G38"/>
          <cell r="H38">
            <v>0</v>
          </cell>
        </row>
        <row r="39">
          <cell r="A39">
            <v>30</v>
          </cell>
          <cell r="B39" t="str">
            <v>BEVERLY</v>
          </cell>
          <cell r="C39">
            <v>30</v>
          </cell>
          <cell r="D39">
            <v>4319.8100000000004</v>
          </cell>
          <cell r="E39">
            <v>4547.9399999999996</v>
          </cell>
          <cell r="F39">
            <v>354.7</v>
          </cell>
          <cell r="G39">
            <v>4193.25</v>
          </cell>
          <cell r="H39">
            <v>0</v>
          </cell>
        </row>
        <row r="40">
          <cell r="A40">
            <v>31</v>
          </cell>
          <cell r="B40" t="str">
            <v>BILLERICA</v>
          </cell>
          <cell r="C40">
            <v>31</v>
          </cell>
          <cell r="D40">
            <v>4579.84</v>
          </cell>
          <cell r="E40">
            <v>4782.1899999999996</v>
          </cell>
          <cell r="F40">
            <v>267.8</v>
          </cell>
          <cell r="G40">
            <v>4514.3900000000003</v>
          </cell>
          <cell r="H40">
            <v>0</v>
          </cell>
        </row>
        <row r="41">
          <cell r="A41">
            <v>32</v>
          </cell>
          <cell r="B41" t="str">
            <v>BLACKSTONE</v>
          </cell>
          <cell r="C41">
            <v>32</v>
          </cell>
          <cell r="D41"/>
          <cell r="E41"/>
          <cell r="F41"/>
          <cell r="G41"/>
          <cell r="H41">
            <v>0</v>
          </cell>
        </row>
        <row r="42">
          <cell r="A42">
            <v>33</v>
          </cell>
          <cell r="B42" t="str">
            <v>BLANDFORD</v>
          </cell>
          <cell r="C42">
            <v>33</v>
          </cell>
          <cell r="D42"/>
          <cell r="E42"/>
          <cell r="F42"/>
          <cell r="G42"/>
          <cell r="H42">
            <v>0</v>
          </cell>
        </row>
        <row r="43">
          <cell r="A43">
            <v>34</v>
          </cell>
          <cell r="B43" t="str">
            <v>BOLTON</v>
          </cell>
          <cell r="C43">
            <v>34</v>
          </cell>
          <cell r="D43"/>
          <cell r="E43"/>
          <cell r="F43"/>
          <cell r="G43"/>
          <cell r="H43">
            <v>0</v>
          </cell>
        </row>
        <row r="44">
          <cell r="A44">
            <v>35</v>
          </cell>
          <cell r="B44" t="str">
            <v>BOSTON</v>
          </cell>
          <cell r="C44">
            <v>35</v>
          </cell>
          <cell r="D44">
            <v>49122.07</v>
          </cell>
          <cell r="E44">
            <v>53414.720000000001</v>
          </cell>
          <cell r="F44">
            <v>4941.08</v>
          </cell>
          <cell r="G44">
            <v>47532.01</v>
          </cell>
          <cell r="H44">
            <v>941.63</v>
          </cell>
        </row>
        <row r="45">
          <cell r="A45">
            <v>36</v>
          </cell>
          <cell r="B45" t="str">
            <v>BOURNE</v>
          </cell>
          <cell r="C45">
            <v>36</v>
          </cell>
          <cell r="D45">
            <v>1856.05</v>
          </cell>
          <cell r="E45">
            <v>1959.87</v>
          </cell>
          <cell r="F45">
            <v>110.44</v>
          </cell>
          <cell r="G45">
            <v>1849.42</v>
          </cell>
          <cell r="H45">
            <v>0</v>
          </cell>
        </row>
        <row r="46">
          <cell r="A46">
            <v>37</v>
          </cell>
          <cell r="B46" t="str">
            <v>BOXBOROUGH</v>
          </cell>
          <cell r="C46">
            <v>37</v>
          </cell>
          <cell r="D46"/>
          <cell r="E46"/>
          <cell r="F46"/>
          <cell r="G46"/>
          <cell r="H46">
            <v>0</v>
          </cell>
        </row>
        <row r="47">
          <cell r="A47">
            <v>38</v>
          </cell>
          <cell r="B47" t="str">
            <v>BOXFORD</v>
          </cell>
          <cell r="C47">
            <v>38</v>
          </cell>
          <cell r="D47">
            <v>706.48</v>
          </cell>
          <cell r="E47">
            <v>731.74</v>
          </cell>
          <cell r="F47">
            <v>48.22</v>
          </cell>
          <cell r="G47">
            <v>683.52</v>
          </cell>
          <cell r="H47">
            <v>0</v>
          </cell>
        </row>
        <row r="48">
          <cell r="A48">
            <v>39</v>
          </cell>
          <cell r="B48" t="str">
            <v>BOYLSTON</v>
          </cell>
          <cell r="C48">
            <v>39</v>
          </cell>
          <cell r="D48">
            <v>283.13</v>
          </cell>
          <cell r="E48">
            <v>290.3</v>
          </cell>
          <cell r="F48">
            <v>14.72</v>
          </cell>
          <cell r="G48">
            <v>275.58</v>
          </cell>
          <cell r="H48">
            <v>0</v>
          </cell>
        </row>
        <row r="49">
          <cell r="A49">
            <v>40</v>
          </cell>
          <cell r="B49" t="str">
            <v>BRAINTREE</v>
          </cell>
          <cell r="C49">
            <v>40</v>
          </cell>
          <cell r="D49">
            <v>5630.26</v>
          </cell>
          <cell r="E49">
            <v>5875.88</v>
          </cell>
          <cell r="F49">
            <v>451.36</v>
          </cell>
          <cell r="G49">
            <v>5424.52</v>
          </cell>
          <cell r="H49">
            <v>0</v>
          </cell>
        </row>
        <row r="50">
          <cell r="A50">
            <v>41</v>
          </cell>
          <cell r="B50" t="str">
            <v>BREWSTER</v>
          </cell>
          <cell r="C50">
            <v>41</v>
          </cell>
          <cell r="D50">
            <v>453.01</v>
          </cell>
          <cell r="E50">
            <v>471.09</v>
          </cell>
          <cell r="F50">
            <v>27.93</v>
          </cell>
          <cell r="G50">
            <v>443.16</v>
          </cell>
          <cell r="H50">
            <v>0</v>
          </cell>
        </row>
        <row r="51">
          <cell r="A51">
            <v>42</v>
          </cell>
          <cell r="B51" t="str">
            <v>BRIDGEWATER</v>
          </cell>
          <cell r="C51">
            <v>42</v>
          </cell>
          <cell r="D51"/>
          <cell r="E51"/>
          <cell r="F51"/>
          <cell r="G51"/>
          <cell r="H51">
            <v>0</v>
          </cell>
        </row>
        <row r="52">
          <cell r="A52">
            <v>43</v>
          </cell>
          <cell r="B52" t="str">
            <v>BRIMFIELD</v>
          </cell>
          <cell r="C52">
            <v>43</v>
          </cell>
          <cell r="D52">
            <v>281.61</v>
          </cell>
          <cell r="E52">
            <v>293.95</v>
          </cell>
          <cell r="F52">
            <v>15.09</v>
          </cell>
          <cell r="G52">
            <v>278.86</v>
          </cell>
          <cell r="H52">
            <v>0</v>
          </cell>
        </row>
        <row r="53">
          <cell r="A53">
            <v>44</v>
          </cell>
          <cell r="B53" t="str">
            <v>BROCKTON</v>
          </cell>
          <cell r="C53">
            <v>44</v>
          </cell>
          <cell r="D53">
            <v>15356.24</v>
          </cell>
          <cell r="E53">
            <v>16523.36</v>
          </cell>
          <cell r="F53">
            <v>1141.47</v>
          </cell>
          <cell r="G53">
            <v>15166.62</v>
          </cell>
          <cell r="H53">
            <v>215.26</v>
          </cell>
        </row>
        <row r="54">
          <cell r="A54">
            <v>45</v>
          </cell>
          <cell r="B54" t="str">
            <v>BROOKFIELD</v>
          </cell>
          <cell r="C54">
            <v>45</v>
          </cell>
          <cell r="D54">
            <v>303.26</v>
          </cell>
          <cell r="E54">
            <v>315.32</v>
          </cell>
          <cell r="F54">
            <v>16.05</v>
          </cell>
          <cell r="G54">
            <v>299.27</v>
          </cell>
          <cell r="H54">
            <v>0</v>
          </cell>
        </row>
        <row r="55">
          <cell r="A55">
            <v>46</v>
          </cell>
          <cell r="B55" t="str">
            <v>BROOKLINE</v>
          </cell>
          <cell r="C55">
            <v>46</v>
          </cell>
          <cell r="D55">
            <v>7498.4</v>
          </cell>
          <cell r="E55">
            <v>7831.61</v>
          </cell>
          <cell r="F55">
            <v>423.59</v>
          </cell>
          <cell r="G55">
            <v>7408.02</v>
          </cell>
          <cell r="H55">
            <v>0</v>
          </cell>
        </row>
        <row r="56">
          <cell r="A56">
            <v>47</v>
          </cell>
          <cell r="B56" t="str">
            <v>BUCKLAND</v>
          </cell>
          <cell r="C56">
            <v>47</v>
          </cell>
          <cell r="D56"/>
          <cell r="E56"/>
          <cell r="F56"/>
          <cell r="G56"/>
          <cell r="H56">
            <v>0</v>
          </cell>
        </row>
        <row r="57">
          <cell r="A57">
            <v>48</v>
          </cell>
          <cell r="B57" t="str">
            <v>BURLINGTON</v>
          </cell>
          <cell r="C57">
            <v>48</v>
          </cell>
          <cell r="D57">
            <v>3360.88</v>
          </cell>
          <cell r="E57">
            <v>3511.29</v>
          </cell>
          <cell r="F57">
            <v>138.56</v>
          </cell>
          <cell r="G57">
            <v>3372.73</v>
          </cell>
          <cell r="H57">
            <v>0</v>
          </cell>
        </row>
        <row r="58">
          <cell r="A58">
            <v>49</v>
          </cell>
          <cell r="B58" t="str">
            <v>CAMBRIDGE</v>
          </cell>
          <cell r="C58">
            <v>49</v>
          </cell>
          <cell r="D58">
            <v>6510.16</v>
          </cell>
          <cell r="E58">
            <v>6938.09</v>
          </cell>
          <cell r="F58">
            <v>524.16</v>
          </cell>
          <cell r="G58">
            <v>5823.06</v>
          </cell>
          <cell r="H58">
            <v>590.86</v>
          </cell>
        </row>
        <row r="59">
          <cell r="A59">
            <v>50</v>
          </cell>
          <cell r="B59" t="str">
            <v>CANTON</v>
          </cell>
          <cell r="C59">
            <v>50</v>
          </cell>
          <cell r="D59">
            <v>3178.16</v>
          </cell>
          <cell r="E59">
            <v>3313.94</v>
          </cell>
          <cell r="F59">
            <v>132.31</v>
          </cell>
          <cell r="G59">
            <v>3181.63</v>
          </cell>
          <cell r="H59">
            <v>0</v>
          </cell>
        </row>
        <row r="60">
          <cell r="A60">
            <v>51</v>
          </cell>
          <cell r="B60" t="str">
            <v>CARLISLE</v>
          </cell>
          <cell r="C60">
            <v>51</v>
          </cell>
          <cell r="D60">
            <v>592.35</v>
          </cell>
          <cell r="E60">
            <v>616.36</v>
          </cell>
          <cell r="F60">
            <v>27.69</v>
          </cell>
          <cell r="G60">
            <v>588.66999999999996</v>
          </cell>
          <cell r="H60">
            <v>0</v>
          </cell>
        </row>
        <row r="61">
          <cell r="A61">
            <v>52</v>
          </cell>
          <cell r="B61" t="str">
            <v>CARVER</v>
          </cell>
          <cell r="C61">
            <v>52</v>
          </cell>
          <cell r="D61">
            <v>1494.25</v>
          </cell>
          <cell r="E61">
            <v>1566.65</v>
          </cell>
          <cell r="F61">
            <v>113.7</v>
          </cell>
          <cell r="G61">
            <v>1452.95</v>
          </cell>
          <cell r="H61">
            <v>0</v>
          </cell>
        </row>
        <row r="62">
          <cell r="A62">
            <v>53</v>
          </cell>
          <cell r="B62" t="str">
            <v>CHARLEMONT</v>
          </cell>
          <cell r="C62">
            <v>53</v>
          </cell>
          <cell r="D62"/>
          <cell r="E62"/>
          <cell r="F62"/>
          <cell r="G62"/>
          <cell r="H62">
            <v>0</v>
          </cell>
        </row>
        <row r="63">
          <cell r="A63">
            <v>54</v>
          </cell>
          <cell r="B63" t="str">
            <v>CHARLTON</v>
          </cell>
          <cell r="C63">
            <v>54</v>
          </cell>
          <cell r="D63"/>
          <cell r="E63"/>
          <cell r="F63"/>
          <cell r="G63"/>
          <cell r="H63">
            <v>0</v>
          </cell>
        </row>
        <row r="64">
          <cell r="A64">
            <v>55</v>
          </cell>
          <cell r="B64" t="str">
            <v>CHATHAM</v>
          </cell>
          <cell r="C64">
            <v>55</v>
          </cell>
          <cell r="D64"/>
          <cell r="E64"/>
          <cell r="F64"/>
          <cell r="G64"/>
          <cell r="H64">
            <v>0</v>
          </cell>
        </row>
        <row r="65">
          <cell r="A65">
            <v>56</v>
          </cell>
          <cell r="B65" t="str">
            <v>CHELMSFORD</v>
          </cell>
          <cell r="C65">
            <v>56</v>
          </cell>
          <cell r="D65">
            <v>4814.09</v>
          </cell>
          <cell r="E65">
            <v>5010.51</v>
          </cell>
          <cell r="F65">
            <v>268.85000000000002</v>
          </cell>
          <cell r="G65">
            <v>4741.6499999999996</v>
          </cell>
          <cell r="H65">
            <v>0</v>
          </cell>
        </row>
        <row r="66">
          <cell r="A66">
            <v>57</v>
          </cell>
          <cell r="B66" t="str">
            <v>CHELSEA</v>
          </cell>
          <cell r="C66">
            <v>57</v>
          </cell>
          <cell r="D66">
            <v>5814.5</v>
          </cell>
          <cell r="E66">
            <v>6292.42</v>
          </cell>
          <cell r="F66">
            <v>341.59</v>
          </cell>
          <cell r="G66">
            <v>5950.83</v>
          </cell>
          <cell r="H66">
            <v>0</v>
          </cell>
        </row>
        <row r="67">
          <cell r="A67">
            <v>58</v>
          </cell>
          <cell r="B67" t="str">
            <v>CHESHIRE</v>
          </cell>
          <cell r="C67">
            <v>58</v>
          </cell>
          <cell r="D67"/>
          <cell r="E67"/>
          <cell r="F67"/>
          <cell r="G67"/>
          <cell r="H67">
            <v>0</v>
          </cell>
        </row>
        <row r="68">
          <cell r="A68">
            <v>59</v>
          </cell>
          <cell r="B68" t="str">
            <v>CHESTER</v>
          </cell>
          <cell r="C68">
            <v>59</v>
          </cell>
          <cell r="D68"/>
          <cell r="E68"/>
          <cell r="F68"/>
          <cell r="G68"/>
          <cell r="H68">
            <v>0</v>
          </cell>
        </row>
        <row r="69">
          <cell r="A69">
            <v>60</v>
          </cell>
          <cell r="B69" t="str">
            <v>CHESTERFIELD</v>
          </cell>
          <cell r="C69">
            <v>60</v>
          </cell>
          <cell r="D69"/>
          <cell r="E69"/>
          <cell r="F69"/>
          <cell r="G69"/>
          <cell r="H69">
            <v>0</v>
          </cell>
        </row>
        <row r="70">
          <cell r="A70">
            <v>61</v>
          </cell>
          <cell r="B70" t="str">
            <v>CHICOPEE</v>
          </cell>
          <cell r="C70">
            <v>61</v>
          </cell>
          <cell r="D70">
            <v>7056.83</v>
          </cell>
          <cell r="E70">
            <v>7536.67</v>
          </cell>
          <cell r="F70">
            <v>598.04999999999995</v>
          </cell>
          <cell r="G70">
            <v>6443.11</v>
          </cell>
          <cell r="H70">
            <v>495.51</v>
          </cell>
        </row>
        <row r="71">
          <cell r="A71">
            <v>62</v>
          </cell>
          <cell r="B71" t="str">
            <v>CHILMARK</v>
          </cell>
          <cell r="C71">
            <v>62</v>
          </cell>
          <cell r="D71"/>
          <cell r="E71"/>
          <cell r="F71"/>
          <cell r="G71"/>
          <cell r="H71">
            <v>0</v>
          </cell>
        </row>
        <row r="72">
          <cell r="A72">
            <v>63</v>
          </cell>
          <cell r="B72" t="str">
            <v>CLARKSBURG</v>
          </cell>
          <cell r="C72">
            <v>63</v>
          </cell>
          <cell r="D72">
            <v>179.62</v>
          </cell>
          <cell r="E72">
            <v>187.44</v>
          </cell>
          <cell r="F72">
            <v>11.63</v>
          </cell>
          <cell r="G72">
            <v>175.81</v>
          </cell>
          <cell r="H72">
            <v>0</v>
          </cell>
        </row>
        <row r="73">
          <cell r="A73">
            <v>64</v>
          </cell>
          <cell r="B73" t="str">
            <v>CLINTON</v>
          </cell>
          <cell r="C73">
            <v>64</v>
          </cell>
          <cell r="D73">
            <v>1747.93</v>
          </cell>
          <cell r="E73">
            <v>1848.78</v>
          </cell>
          <cell r="F73">
            <v>159.53</v>
          </cell>
          <cell r="G73">
            <v>1689.25</v>
          </cell>
          <cell r="H73">
            <v>0</v>
          </cell>
        </row>
        <row r="74">
          <cell r="A74">
            <v>65</v>
          </cell>
          <cell r="B74" t="str">
            <v>COHASSET</v>
          </cell>
          <cell r="C74">
            <v>65</v>
          </cell>
          <cell r="D74">
            <v>1511.08</v>
          </cell>
          <cell r="E74">
            <v>1578.16</v>
          </cell>
          <cell r="F74">
            <v>58.36</v>
          </cell>
          <cell r="G74">
            <v>1519.8</v>
          </cell>
          <cell r="H74">
            <v>0</v>
          </cell>
        </row>
        <row r="75">
          <cell r="A75">
            <v>66</v>
          </cell>
          <cell r="B75" t="str">
            <v>COLRAIN</v>
          </cell>
          <cell r="C75">
            <v>66</v>
          </cell>
          <cell r="D75"/>
          <cell r="E75"/>
          <cell r="F75"/>
          <cell r="G75"/>
          <cell r="H75">
            <v>0</v>
          </cell>
        </row>
        <row r="76">
          <cell r="A76">
            <v>67</v>
          </cell>
          <cell r="B76" t="str">
            <v>CONCORD</v>
          </cell>
          <cell r="C76">
            <v>67</v>
          </cell>
          <cell r="D76">
            <v>2027.26</v>
          </cell>
          <cell r="E76">
            <v>2103.87</v>
          </cell>
          <cell r="F76">
            <v>115.54</v>
          </cell>
          <cell r="G76">
            <v>1988.33</v>
          </cell>
          <cell r="H76">
            <v>0</v>
          </cell>
        </row>
        <row r="77">
          <cell r="A77">
            <v>68</v>
          </cell>
          <cell r="B77" t="str">
            <v>CONWAY</v>
          </cell>
          <cell r="C77">
            <v>68</v>
          </cell>
          <cell r="D77">
            <v>133.94999999999999</v>
          </cell>
          <cell r="E77">
            <v>138.84</v>
          </cell>
          <cell r="F77">
            <v>13.87</v>
          </cell>
          <cell r="G77">
            <v>124.97</v>
          </cell>
          <cell r="H77">
            <v>0</v>
          </cell>
        </row>
        <row r="78">
          <cell r="A78">
            <v>69</v>
          </cell>
          <cell r="B78" t="str">
            <v>CUMMINGTON</v>
          </cell>
          <cell r="C78">
            <v>69</v>
          </cell>
          <cell r="D78"/>
          <cell r="E78"/>
          <cell r="F78"/>
          <cell r="G78"/>
          <cell r="H78">
            <v>0</v>
          </cell>
        </row>
        <row r="79">
          <cell r="A79">
            <v>70</v>
          </cell>
          <cell r="B79" t="str">
            <v>DALTON</v>
          </cell>
          <cell r="C79">
            <v>70</v>
          </cell>
          <cell r="D79"/>
          <cell r="E79"/>
          <cell r="F79"/>
          <cell r="G79"/>
          <cell r="H79">
            <v>0</v>
          </cell>
        </row>
        <row r="80">
          <cell r="A80">
            <v>71</v>
          </cell>
          <cell r="B80" t="str">
            <v>DANVERS</v>
          </cell>
          <cell r="C80">
            <v>71</v>
          </cell>
          <cell r="D80">
            <v>3314.79</v>
          </cell>
          <cell r="E80">
            <v>3486.11</v>
          </cell>
          <cell r="F80">
            <v>198.37</v>
          </cell>
          <cell r="G80">
            <v>3287.74</v>
          </cell>
          <cell r="H80">
            <v>0</v>
          </cell>
        </row>
        <row r="81">
          <cell r="A81">
            <v>72</v>
          </cell>
          <cell r="B81" t="str">
            <v>DARTMOUTH</v>
          </cell>
          <cell r="C81">
            <v>72</v>
          </cell>
          <cell r="D81">
            <v>3551.83</v>
          </cell>
          <cell r="E81">
            <v>3681.32</v>
          </cell>
          <cell r="F81">
            <v>176.4</v>
          </cell>
          <cell r="G81">
            <v>3504.92</v>
          </cell>
          <cell r="H81">
            <v>0</v>
          </cell>
        </row>
        <row r="82">
          <cell r="A82">
            <v>73</v>
          </cell>
          <cell r="B82" t="str">
            <v>DEDHAM</v>
          </cell>
          <cell r="C82">
            <v>73</v>
          </cell>
          <cell r="D82">
            <v>2522.12</v>
          </cell>
          <cell r="E82">
            <v>2672.94</v>
          </cell>
          <cell r="F82">
            <v>221.48</v>
          </cell>
          <cell r="G82">
            <v>2451.46</v>
          </cell>
          <cell r="H82">
            <v>0</v>
          </cell>
        </row>
        <row r="83">
          <cell r="A83">
            <v>74</v>
          </cell>
          <cell r="B83" t="str">
            <v>DEERFIELD</v>
          </cell>
          <cell r="C83">
            <v>74</v>
          </cell>
          <cell r="D83">
            <v>389.32</v>
          </cell>
          <cell r="E83">
            <v>407.78</v>
          </cell>
          <cell r="F83">
            <v>34.08</v>
          </cell>
          <cell r="G83">
            <v>373.7</v>
          </cell>
          <cell r="H83">
            <v>0</v>
          </cell>
        </row>
        <row r="84">
          <cell r="A84">
            <v>75</v>
          </cell>
          <cell r="B84" t="str">
            <v>DENNIS</v>
          </cell>
          <cell r="C84">
            <v>75</v>
          </cell>
          <cell r="D84"/>
          <cell r="E84"/>
          <cell r="F84"/>
          <cell r="G84"/>
          <cell r="H84">
            <v>0</v>
          </cell>
        </row>
        <row r="85">
          <cell r="A85">
            <v>76</v>
          </cell>
          <cell r="B85" t="str">
            <v>DIGHTON</v>
          </cell>
          <cell r="C85">
            <v>76</v>
          </cell>
          <cell r="D85"/>
          <cell r="E85"/>
          <cell r="F85"/>
          <cell r="G85"/>
          <cell r="H85">
            <v>0</v>
          </cell>
        </row>
        <row r="86">
          <cell r="A86">
            <v>77</v>
          </cell>
          <cell r="B86" t="str">
            <v>DOUGLAS</v>
          </cell>
          <cell r="C86">
            <v>77</v>
          </cell>
          <cell r="D86">
            <v>1233.33</v>
          </cell>
          <cell r="E86">
            <v>1296.69</v>
          </cell>
          <cell r="F86">
            <v>83.02</v>
          </cell>
          <cell r="G86">
            <v>1213.67</v>
          </cell>
          <cell r="H86">
            <v>0</v>
          </cell>
        </row>
        <row r="87">
          <cell r="A87">
            <v>78</v>
          </cell>
          <cell r="B87" t="str">
            <v>DOVER</v>
          </cell>
          <cell r="C87">
            <v>78</v>
          </cell>
          <cell r="D87">
            <v>479.13</v>
          </cell>
          <cell r="E87">
            <v>496.85</v>
          </cell>
          <cell r="F87">
            <v>20.37</v>
          </cell>
          <cell r="G87">
            <v>476.48</v>
          </cell>
          <cell r="H87">
            <v>0</v>
          </cell>
        </row>
        <row r="88">
          <cell r="A88">
            <v>79</v>
          </cell>
          <cell r="B88" t="str">
            <v>DRACUT</v>
          </cell>
          <cell r="C88">
            <v>79</v>
          </cell>
          <cell r="D88">
            <v>3389.11</v>
          </cell>
          <cell r="E88">
            <v>3584.7</v>
          </cell>
          <cell r="F88">
            <v>214.92</v>
          </cell>
          <cell r="G88">
            <v>3369.78</v>
          </cell>
          <cell r="H88">
            <v>0</v>
          </cell>
        </row>
        <row r="89">
          <cell r="A89">
            <v>80</v>
          </cell>
          <cell r="B89" t="str">
            <v>DUDLEY</v>
          </cell>
          <cell r="C89">
            <v>80</v>
          </cell>
          <cell r="D89"/>
          <cell r="E89"/>
          <cell r="F89"/>
          <cell r="G89"/>
          <cell r="H89">
            <v>0</v>
          </cell>
        </row>
        <row r="90">
          <cell r="A90">
            <v>81</v>
          </cell>
          <cell r="B90" t="str">
            <v>DUNSTABLE</v>
          </cell>
          <cell r="C90">
            <v>81</v>
          </cell>
          <cell r="D90"/>
          <cell r="E90"/>
          <cell r="F90"/>
          <cell r="G90"/>
          <cell r="H90">
            <v>0</v>
          </cell>
        </row>
        <row r="91">
          <cell r="A91">
            <v>82</v>
          </cell>
          <cell r="B91" t="str">
            <v>DUXBURY</v>
          </cell>
          <cell r="C91">
            <v>82</v>
          </cell>
          <cell r="D91">
            <v>2945.31</v>
          </cell>
          <cell r="E91">
            <v>3070.06</v>
          </cell>
          <cell r="F91">
            <v>120.52</v>
          </cell>
          <cell r="G91">
            <v>2949.54</v>
          </cell>
          <cell r="H91">
            <v>0</v>
          </cell>
        </row>
        <row r="92">
          <cell r="A92">
            <v>83</v>
          </cell>
          <cell r="B92" t="str">
            <v>EAST BRIDGEWATER</v>
          </cell>
          <cell r="C92">
            <v>83</v>
          </cell>
          <cell r="D92">
            <v>2175.06</v>
          </cell>
          <cell r="E92">
            <v>2289.9299999999998</v>
          </cell>
          <cell r="F92">
            <v>148.41999999999999</v>
          </cell>
          <cell r="G92">
            <v>2141.5</v>
          </cell>
          <cell r="H92">
            <v>0</v>
          </cell>
        </row>
        <row r="93">
          <cell r="A93">
            <v>84</v>
          </cell>
          <cell r="B93" t="str">
            <v>EAST BROOKFIELD</v>
          </cell>
          <cell r="C93">
            <v>84</v>
          </cell>
          <cell r="D93"/>
          <cell r="E93"/>
          <cell r="F93"/>
          <cell r="G93"/>
          <cell r="H93">
            <v>0</v>
          </cell>
        </row>
        <row r="94">
          <cell r="A94">
            <v>85</v>
          </cell>
          <cell r="B94" t="str">
            <v>EASTHAM</v>
          </cell>
          <cell r="C94">
            <v>85</v>
          </cell>
          <cell r="D94">
            <v>167.06</v>
          </cell>
          <cell r="E94">
            <v>176.91</v>
          </cell>
          <cell r="F94">
            <v>12.55</v>
          </cell>
          <cell r="G94">
            <v>164.36</v>
          </cell>
          <cell r="H94">
            <v>0</v>
          </cell>
        </row>
        <row r="95">
          <cell r="A95">
            <v>86</v>
          </cell>
          <cell r="B95" t="str">
            <v>EASTHAMPTON</v>
          </cell>
          <cell r="C95">
            <v>86</v>
          </cell>
          <cell r="D95">
            <v>1472.42</v>
          </cell>
          <cell r="E95">
            <v>1557.04</v>
          </cell>
          <cell r="F95">
            <v>98.53</v>
          </cell>
          <cell r="G95">
            <v>1422.78</v>
          </cell>
          <cell r="H95">
            <v>35.729999999999997</v>
          </cell>
        </row>
        <row r="96">
          <cell r="A96">
            <v>87</v>
          </cell>
          <cell r="B96" t="str">
            <v>EAST LONGMEADOW</v>
          </cell>
          <cell r="C96">
            <v>87</v>
          </cell>
          <cell r="D96">
            <v>2553.8200000000002</v>
          </cell>
          <cell r="E96">
            <v>2670.77</v>
          </cell>
          <cell r="F96">
            <v>167.67</v>
          </cell>
          <cell r="G96">
            <v>2487.46</v>
          </cell>
          <cell r="H96">
            <v>15.64</v>
          </cell>
        </row>
        <row r="97">
          <cell r="A97">
            <v>88</v>
          </cell>
          <cell r="B97" t="str">
            <v>EASTON</v>
          </cell>
          <cell r="C97">
            <v>88</v>
          </cell>
          <cell r="D97">
            <v>3546.33</v>
          </cell>
          <cell r="E97">
            <v>3704.04</v>
          </cell>
          <cell r="F97">
            <v>209.94</v>
          </cell>
          <cell r="G97">
            <v>3494.1</v>
          </cell>
          <cell r="H97">
            <v>0</v>
          </cell>
        </row>
        <row r="98">
          <cell r="A98">
            <v>89</v>
          </cell>
          <cell r="B98" t="str">
            <v>EDGARTOWN</v>
          </cell>
          <cell r="C98">
            <v>89</v>
          </cell>
          <cell r="D98">
            <v>333.58</v>
          </cell>
          <cell r="E98">
            <v>351.85</v>
          </cell>
          <cell r="F98">
            <v>31.39</v>
          </cell>
          <cell r="G98">
            <v>320.45999999999998</v>
          </cell>
          <cell r="H98">
            <v>0</v>
          </cell>
        </row>
        <row r="99">
          <cell r="A99">
            <v>90</v>
          </cell>
          <cell r="B99" t="str">
            <v>EGREMONT</v>
          </cell>
          <cell r="C99">
            <v>90</v>
          </cell>
          <cell r="D99"/>
          <cell r="E99"/>
          <cell r="F99"/>
          <cell r="G99"/>
          <cell r="H99">
            <v>0</v>
          </cell>
        </row>
        <row r="100">
          <cell r="A100">
            <v>91</v>
          </cell>
          <cell r="B100" t="str">
            <v>ERVING</v>
          </cell>
          <cell r="C100">
            <v>91</v>
          </cell>
          <cell r="D100">
            <v>135.78</v>
          </cell>
          <cell r="E100">
            <v>144.31</v>
          </cell>
          <cell r="F100">
            <v>9.0500000000000007</v>
          </cell>
          <cell r="G100">
            <v>135.26</v>
          </cell>
          <cell r="H100">
            <v>0</v>
          </cell>
        </row>
        <row r="101">
          <cell r="A101">
            <v>92</v>
          </cell>
          <cell r="B101" t="str">
            <v>ESSEX</v>
          </cell>
          <cell r="C101">
            <v>92</v>
          </cell>
          <cell r="D101"/>
          <cell r="E101"/>
          <cell r="F101"/>
          <cell r="G101"/>
          <cell r="H101">
            <v>0</v>
          </cell>
        </row>
        <row r="102">
          <cell r="A102">
            <v>93</v>
          </cell>
          <cell r="B102" t="str">
            <v>EVERETT</v>
          </cell>
          <cell r="C102">
            <v>93</v>
          </cell>
          <cell r="D102">
            <v>6771.35</v>
          </cell>
          <cell r="E102">
            <v>7111.13</v>
          </cell>
          <cell r="F102">
            <v>439.74</v>
          </cell>
          <cell r="G102">
            <v>6671.39</v>
          </cell>
          <cell r="H102">
            <v>0</v>
          </cell>
        </row>
        <row r="103">
          <cell r="A103">
            <v>94</v>
          </cell>
          <cell r="B103" t="str">
            <v>FAIRHAVEN</v>
          </cell>
          <cell r="C103">
            <v>94</v>
          </cell>
          <cell r="D103">
            <v>1961.53</v>
          </cell>
          <cell r="E103">
            <v>2053.48</v>
          </cell>
          <cell r="F103">
            <v>106.17</v>
          </cell>
          <cell r="G103">
            <v>1947.31</v>
          </cell>
          <cell r="H103">
            <v>0</v>
          </cell>
        </row>
        <row r="104">
          <cell r="A104">
            <v>95</v>
          </cell>
          <cell r="B104" t="str">
            <v>FALL RIVER</v>
          </cell>
          <cell r="C104">
            <v>95</v>
          </cell>
          <cell r="D104">
            <v>9362.27</v>
          </cell>
          <cell r="E104">
            <v>10174.31</v>
          </cell>
          <cell r="F104">
            <v>927.2</v>
          </cell>
          <cell r="G104">
            <v>8535.19</v>
          </cell>
          <cell r="H104">
            <v>711.92</v>
          </cell>
        </row>
        <row r="105">
          <cell r="A105">
            <v>96</v>
          </cell>
          <cell r="B105" t="str">
            <v>FALMOUTH</v>
          </cell>
          <cell r="C105">
            <v>96</v>
          </cell>
          <cell r="D105">
            <v>3178.34</v>
          </cell>
          <cell r="E105">
            <v>3369.88</v>
          </cell>
          <cell r="F105">
            <v>187.51</v>
          </cell>
          <cell r="G105">
            <v>2954.05</v>
          </cell>
          <cell r="H105">
            <v>228.33</v>
          </cell>
        </row>
        <row r="106">
          <cell r="A106">
            <v>97</v>
          </cell>
          <cell r="B106" t="str">
            <v>FITCHBURG</v>
          </cell>
          <cell r="C106">
            <v>97</v>
          </cell>
          <cell r="D106">
            <v>4900.5600000000004</v>
          </cell>
          <cell r="E106">
            <v>5300.7</v>
          </cell>
          <cell r="F106">
            <v>423.77</v>
          </cell>
          <cell r="G106">
            <v>4876.93</v>
          </cell>
          <cell r="H106">
            <v>0</v>
          </cell>
        </row>
        <row r="107">
          <cell r="A107">
            <v>98</v>
          </cell>
          <cell r="B107" t="str">
            <v>FLORIDA</v>
          </cell>
          <cell r="C107">
            <v>98</v>
          </cell>
          <cell r="D107">
            <v>80.03</v>
          </cell>
          <cell r="E107">
            <v>83.24</v>
          </cell>
          <cell r="F107">
            <v>7.24</v>
          </cell>
          <cell r="G107">
            <v>75.989999999999995</v>
          </cell>
          <cell r="H107">
            <v>0</v>
          </cell>
        </row>
        <row r="108">
          <cell r="A108">
            <v>99</v>
          </cell>
          <cell r="B108" t="str">
            <v>FOXBOROUGH</v>
          </cell>
          <cell r="C108">
            <v>99</v>
          </cell>
          <cell r="D108">
            <v>2492.38</v>
          </cell>
          <cell r="E108">
            <v>2606.5</v>
          </cell>
          <cell r="F108">
            <v>166.95</v>
          </cell>
          <cell r="G108">
            <v>2439.5500000000002</v>
          </cell>
          <cell r="H108">
            <v>0</v>
          </cell>
        </row>
        <row r="109">
          <cell r="A109">
            <v>100</v>
          </cell>
          <cell r="B109" t="str">
            <v>FRAMINGHAM</v>
          </cell>
          <cell r="C109">
            <v>100</v>
          </cell>
          <cell r="D109">
            <v>8298.77</v>
          </cell>
          <cell r="E109">
            <v>8770.66</v>
          </cell>
          <cell r="F109">
            <v>733.62</v>
          </cell>
          <cell r="G109">
            <v>8037.04</v>
          </cell>
          <cell r="H109">
            <v>0</v>
          </cell>
        </row>
        <row r="110">
          <cell r="A110">
            <v>101</v>
          </cell>
          <cell r="B110" t="str">
            <v>FRANKLIN</v>
          </cell>
          <cell r="C110">
            <v>101</v>
          </cell>
          <cell r="D110">
            <v>5068.29</v>
          </cell>
          <cell r="E110">
            <v>5289.89</v>
          </cell>
          <cell r="F110">
            <v>294.54000000000002</v>
          </cell>
          <cell r="G110">
            <v>4995.3500000000004</v>
          </cell>
          <cell r="H110">
            <v>0</v>
          </cell>
        </row>
        <row r="111">
          <cell r="A111">
            <v>102</v>
          </cell>
          <cell r="B111" t="str">
            <v>FREETOWN</v>
          </cell>
          <cell r="C111">
            <v>102</v>
          </cell>
          <cell r="D111"/>
          <cell r="E111"/>
          <cell r="F111"/>
          <cell r="G111"/>
          <cell r="H111">
            <v>0</v>
          </cell>
        </row>
        <row r="112">
          <cell r="A112">
            <v>103</v>
          </cell>
          <cell r="B112" t="str">
            <v>GARDNER</v>
          </cell>
          <cell r="C112">
            <v>103</v>
          </cell>
          <cell r="D112">
            <v>2173.64</v>
          </cell>
          <cell r="E112">
            <v>2338.69</v>
          </cell>
          <cell r="F112">
            <v>202.2</v>
          </cell>
          <cell r="G112">
            <v>2136.5</v>
          </cell>
          <cell r="H112">
            <v>0</v>
          </cell>
        </row>
        <row r="113">
          <cell r="A113">
            <v>104</v>
          </cell>
          <cell r="B113" t="str">
            <v>AQUINNAH</v>
          </cell>
          <cell r="C113">
            <v>104</v>
          </cell>
          <cell r="D113"/>
          <cell r="E113"/>
          <cell r="F113"/>
          <cell r="G113"/>
          <cell r="H113">
            <v>0</v>
          </cell>
        </row>
        <row r="114">
          <cell r="A114">
            <v>105</v>
          </cell>
          <cell r="B114" t="str">
            <v>GEORGETOWN</v>
          </cell>
          <cell r="C114">
            <v>105</v>
          </cell>
          <cell r="D114">
            <v>1323.44</v>
          </cell>
          <cell r="E114">
            <v>1392.84</v>
          </cell>
          <cell r="F114">
            <v>62.47</v>
          </cell>
          <cell r="G114">
            <v>1330.37</v>
          </cell>
          <cell r="H114">
            <v>0</v>
          </cell>
        </row>
        <row r="115">
          <cell r="A115">
            <v>106</v>
          </cell>
          <cell r="B115" t="str">
            <v>GILL</v>
          </cell>
          <cell r="C115">
            <v>106</v>
          </cell>
          <cell r="D115"/>
          <cell r="E115"/>
          <cell r="F115"/>
          <cell r="G115"/>
          <cell r="H115">
            <v>0</v>
          </cell>
        </row>
        <row r="116">
          <cell r="A116">
            <v>107</v>
          </cell>
          <cell r="B116" t="str">
            <v>GLOUCESTER</v>
          </cell>
          <cell r="C116">
            <v>107</v>
          </cell>
          <cell r="D116">
            <v>2754.06</v>
          </cell>
          <cell r="E116">
            <v>2931.65</v>
          </cell>
          <cell r="F116">
            <v>257.37</v>
          </cell>
          <cell r="G116">
            <v>2595.92</v>
          </cell>
          <cell r="H116">
            <v>78.36</v>
          </cell>
        </row>
        <row r="117">
          <cell r="A117">
            <v>108</v>
          </cell>
          <cell r="B117" t="str">
            <v>GOSHEN</v>
          </cell>
          <cell r="C117">
            <v>108</v>
          </cell>
          <cell r="D117"/>
          <cell r="E117"/>
          <cell r="F117"/>
          <cell r="G117"/>
          <cell r="H117">
            <v>0</v>
          </cell>
        </row>
        <row r="118">
          <cell r="A118">
            <v>109</v>
          </cell>
          <cell r="B118" t="str">
            <v>GOSNOLD</v>
          </cell>
          <cell r="C118">
            <v>109</v>
          </cell>
          <cell r="D118">
            <v>1.97</v>
          </cell>
          <cell r="E118">
            <v>2</v>
          </cell>
          <cell r="F118">
            <v>0</v>
          </cell>
          <cell r="G118">
            <v>2</v>
          </cell>
          <cell r="H118">
            <v>0</v>
          </cell>
        </row>
        <row r="119">
          <cell r="A119">
            <v>110</v>
          </cell>
          <cell r="B119" t="str">
            <v>GRAFTON</v>
          </cell>
          <cell r="C119">
            <v>110</v>
          </cell>
          <cell r="D119">
            <v>2997.78</v>
          </cell>
          <cell r="E119">
            <v>3133.01</v>
          </cell>
          <cell r="F119">
            <v>193.89</v>
          </cell>
          <cell r="G119">
            <v>2939.12</v>
          </cell>
          <cell r="H119">
            <v>0</v>
          </cell>
        </row>
        <row r="120">
          <cell r="A120">
            <v>111</v>
          </cell>
          <cell r="B120" t="str">
            <v>GRANBY</v>
          </cell>
          <cell r="C120">
            <v>111</v>
          </cell>
          <cell r="D120">
            <v>681.2</v>
          </cell>
          <cell r="E120">
            <v>712.39</v>
          </cell>
          <cell r="F120">
            <v>42.06</v>
          </cell>
          <cell r="G120">
            <v>670.33</v>
          </cell>
          <cell r="H120">
            <v>0</v>
          </cell>
        </row>
        <row r="121">
          <cell r="A121">
            <v>112</v>
          </cell>
          <cell r="B121" t="str">
            <v>GRANVILLE</v>
          </cell>
          <cell r="C121">
            <v>112</v>
          </cell>
          <cell r="D121"/>
          <cell r="E121"/>
          <cell r="F121"/>
          <cell r="G121"/>
          <cell r="H121">
            <v>0</v>
          </cell>
        </row>
        <row r="122">
          <cell r="A122">
            <v>113</v>
          </cell>
          <cell r="B122" t="str">
            <v>GREAT BARRINGTON</v>
          </cell>
          <cell r="C122">
            <v>113</v>
          </cell>
          <cell r="D122"/>
          <cell r="E122"/>
          <cell r="F122"/>
          <cell r="G122"/>
          <cell r="H122">
            <v>0</v>
          </cell>
        </row>
        <row r="123">
          <cell r="A123">
            <v>114</v>
          </cell>
          <cell r="B123" t="str">
            <v>GREENFIELD</v>
          </cell>
          <cell r="C123">
            <v>114</v>
          </cell>
          <cell r="D123">
            <v>1592.14</v>
          </cell>
          <cell r="E123">
            <v>1700.34</v>
          </cell>
          <cell r="F123">
            <v>119.17</v>
          </cell>
          <cell r="G123">
            <v>1581.17</v>
          </cell>
          <cell r="H123">
            <v>0</v>
          </cell>
        </row>
        <row r="124">
          <cell r="A124">
            <v>115</v>
          </cell>
          <cell r="B124" t="str">
            <v>GROTON</v>
          </cell>
          <cell r="C124">
            <v>115</v>
          </cell>
          <cell r="D124"/>
          <cell r="E124"/>
          <cell r="F124"/>
          <cell r="G124"/>
          <cell r="H124">
            <v>0</v>
          </cell>
        </row>
        <row r="125">
          <cell r="A125">
            <v>116</v>
          </cell>
          <cell r="B125" t="str">
            <v>GROVELAND</v>
          </cell>
          <cell r="C125">
            <v>116</v>
          </cell>
          <cell r="D125"/>
          <cell r="E125"/>
          <cell r="F125"/>
          <cell r="G125"/>
          <cell r="H125">
            <v>0</v>
          </cell>
        </row>
        <row r="126">
          <cell r="A126">
            <v>117</v>
          </cell>
          <cell r="B126" t="str">
            <v>HADLEY</v>
          </cell>
          <cell r="C126">
            <v>117</v>
          </cell>
          <cell r="D126">
            <v>506.05</v>
          </cell>
          <cell r="E126">
            <v>527.88</v>
          </cell>
          <cell r="F126">
            <v>24.75</v>
          </cell>
          <cell r="G126">
            <v>503.12</v>
          </cell>
          <cell r="H126">
            <v>0</v>
          </cell>
        </row>
        <row r="127">
          <cell r="A127">
            <v>118</v>
          </cell>
          <cell r="B127" t="str">
            <v>HALIFAX</v>
          </cell>
          <cell r="C127">
            <v>118</v>
          </cell>
          <cell r="D127">
            <v>580.09</v>
          </cell>
          <cell r="E127">
            <v>602.30999999999995</v>
          </cell>
          <cell r="F127">
            <v>26.18</v>
          </cell>
          <cell r="G127">
            <v>576.13</v>
          </cell>
          <cell r="H127">
            <v>0</v>
          </cell>
        </row>
        <row r="128">
          <cell r="A128">
            <v>119</v>
          </cell>
          <cell r="B128" t="str">
            <v>HAMILTON</v>
          </cell>
          <cell r="C128">
            <v>119</v>
          </cell>
          <cell r="D128"/>
          <cell r="E128"/>
          <cell r="F128"/>
          <cell r="G128"/>
          <cell r="H128">
            <v>0</v>
          </cell>
        </row>
        <row r="129">
          <cell r="A129">
            <v>120</v>
          </cell>
          <cell r="B129" t="str">
            <v>HAMPDEN</v>
          </cell>
          <cell r="C129">
            <v>120</v>
          </cell>
          <cell r="D129"/>
          <cell r="E129"/>
          <cell r="F129"/>
          <cell r="G129"/>
          <cell r="H129">
            <v>0</v>
          </cell>
        </row>
        <row r="130">
          <cell r="A130">
            <v>121</v>
          </cell>
          <cell r="B130" t="str">
            <v>HANCOCK</v>
          </cell>
          <cell r="C130">
            <v>121</v>
          </cell>
          <cell r="D130">
            <v>40.78</v>
          </cell>
          <cell r="E130">
            <v>41.81</v>
          </cell>
          <cell r="F130">
            <v>1.1200000000000001</v>
          </cell>
          <cell r="G130">
            <v>40.69</v>
          </cell>
          <cell r="H130">
            <v>0</v>
          </cell>
        </row>
        <row r="131">
          <cell r="A131">
            <v>122</v>
          </cell>
          <cell r="B131" t="str">
            <v>HANOVER</v>
          </cell>
          <cell r="C131">
            <v>122</v>
          </cell>
          <cell r="D131">
            <v>2532.35</v>
          </cell>
          <cell r="E131">
            <v>2616.79</v>
          </cell>
          <cell r="F131">
            <v>140.11000000000001</v>
          </cell>
          <cell r="G131">
            <v>2476.6799999999998</v>
          </cell>
          <cell r="H131">
            <v>0</v>
          </cell>
        </row>
        <row r="132">
          <cell r="A132">
            <v>123</v>
          </cell>
          <cell r="B132" t="str">
            <v>HANSON</v>
          </cell>
          <cell r="C132">
            <v>123</v>
          </cell>
          <cell r="D132"/>
          <cell r="E132"/>
          <cell r="F132"/>
          <cell r="G132"/>
          <cell r="H132">
            <v>0</v>
          </cell>
        </row>
        <row r="133">
          <cell r="A133">
            <v>124</v>
          </cell>
          <cell r="B133" t="str">
            <v>HARDWICK</v>
          </cell>
          <cell r="C133">
            <v>124</v>
          </cell>
          <cell r="D133"/>
          <cell r="E133"/>
          <cell r="F133"/>
          <cell r="G133"/>
          <cell r="H133">
            <v>0</v>
          </cell>
        </row>
        <row r="134">
          <cell r="A134">
            <v>125</v>
          </cell>
          <cell r="B134" t="str">
            <v>HARVARD</v>
          </cell>
          <cell r="C134">
            <v>125</v>
          </cell>
          <cell r="D134">
            <v>1050.6300000000001</v>
          </cell>
          <cell r="E134">
            <v>1101.81</v>
          </cell>
          <cell r="F134">
            <v>36.44</v>
          </cell>
          <cell r="G134">
            <v>1065.3699999999999</v>
          </cell>
          <cell r="H134">
            <v>0</v>
          </cell>
        </row>
        <row r="135">
          <cell r="A135">
            <v>126</v>
          </cell>
          <cell r="B135" t="str">
            <v>HARWICH</v>
          </cell>
          <cell r="C135">
            <v>126</v>
          </cell>
          <cell r="D135"/>
          <cell r="E135"/>
          <cell r="F135"/>
          <cell r="G135"/>
          <cell r="H135">
            <v>0</v>
          </cell>
        </row>
        <row r="136">
          <cell r="A136">
            <v>127</v>
          </cell>
          <cell r="B136" t="str">
            <v>HATFIELD</v>
          </cell>
          <cell r="C136">
            <v>127</v>
          </cell>
          <cell r="D136">
            <v>419.08</v>
          </cell>
          <cell r="E136">
            <v>435.83</v>
          </cell>
          <cell r="F136">
            <v>27.62</v>
          </cell>
          <cell r="G136">
            <v>408.21</v>
          </cell>
          <cell r="H136">
            <v>0</v>
          </cell>
        </row>
        <row r="137">
          <cell r="A137">
            <v>128</v>
          </cell>
          <cell r="B137" t="str">
            <v>HAVERHILL</v>
          </cell>
          <cell r="C137">
            <v>128</v>
          </cell>
          <cell r="D137">
            <v>6995.16</v>
          </cell>
          <cell r="E137">
            <v>7519.4</v>
          </cell>
          <cell r="F137">
            <v>723.13</v>
          </cell>
          <cell r="G137">
            <v>6736.48</v>
          </cell>
          <cell r="H137">
            <v>59.8</v>
          </cell>
        </row>
        <row r="138">
          <cell r="A138">
            <v>129</v>
          </cell>
          <cell r="B138" t="str">
            <v>HAWLEY</v>
          </cell>
          <cell r="C138">
            <v>129</v>
          </cell>
          <cell r="D138"/>
          <cell r="E138"/>
          <cell r="F138"/>
          <cell r="G138"/>
          <cell r="H138">
            <v>0</v>
          </cell>
        </row>
        <row r="139">
          <cell r="A139">
            <v>130</v>
          </cell>
          <cell r="B139" t="str">
            <v>HEATH</v>
          </cell>
          <cell r="C139">
            <v>130</v>
          </cell>
          <cell r="D139"/>
          <cell r="E139"/>
          <cell r="F139"/>
          <cell r="G139"/>
          <cell r="H139">
            <v>0</v>
          </cell>
        </row>
        <row r="140">
          <cell r="A140">
            <v>131</v>
          </cell>
          <cell r="B140" t="str">
            <v>HINGHAM</v>
          </cell>
          <cell r="C140">
            <v>131</v>
          </cell>
          <cell r="D140">
            <v>4079.54</v>
          </cell>
          <cell r="E140">
            <v>4247.16</v>
          </cell>
          <cell r="F140">
            <v>141.03</v>
          </cell>
          <cell r="G140">
            <v>4106.1400000000003</v>
          </cell>
          <cell r="H140">
            <v>0</v>
          </cell>
        </row>
        <row r="141">
          <cell r="A141">
            <v>132</v>
          </cell>
          <cell r="B141" t="str">
            <v>HINSDALE</v>
          </cell>
          <cell r="C141">
            <v>132</v>
          </cell>
          <cell r="D141"/>
          <cell r="E141"/>
          <cell r="F141"/>
          <cell r="G141"/>
          <cell r="H141">
            <v>0</v>
          </cell>
        </row>
        <row r="142">
          <cell r="A142">
            <v>133</v>
          </cell>
          <cell r="B142" t="str">
            <v>HOLBROOK</v>
          </cell>
          <cell r="C142">
            <v>133</v>
          </cell>
          <cell r="D142">
            <v>1160.44</v>
          </cell>
          <cell r="E142">
            <v>1218.81</v>
          </cell>
          <cell r="F142">
            <v>89.71</v>
          </cell>
          <cell r="G142">
            <v>1129.0899999999999</v>
          </cell>
          <cell r="H142">
            <v>0</v>
          </cell>
        </row>
        <row r="143">
          <cell r="A143">
            <v>134</v>
          </cell>
          <cell r="B143" t="str">
            <v>HOLDEN</v>
          </cell>
          <cell r="C143">
            <v>134</v>
          </cell>
          <cell r="D143"/>
          <cell r="E143"/>
          <cell r="F143"/>
          <cell r="G143"/>
          <cell r="H143">
            <v>0</v>
          </cell>
        </row>
        <row r="144">
          <cell r="A144">
            <v>135</v>
          </cell>
          <cell r="B144" t="str">
            <v>HOLLAND</v>
          </cell>
          <cell r="C144">
            <v>135</v>
          </cell>
          <cell r="D144">
            <v>226.12</v>
          </cell>
          <cell r="E144">
            <v>235.33</v>
          </cell>
          <cell r="F144">
            <v>13.96</v>
          </cell>
          <cell r="G144">
            <v>221.37</v>
          </cell>
          <cell r="H144">
            <v>0</v>
          </cell>
        </row>
        <row r="145">
          <cell r="A145">
            <v>136</v>
          </cell>
          <cell r="B145" t="str">
            <v>HOLLISTON</v>
          </cell>
          <cell r="C145">
            <v>136</v>
          </cell>
          <cell r="D145">
            <v>2790.38</v>
          </cell>
          <cell r="E145">
            <v>2903.91</v>
          </cell>
          <cell r="F145">
            <v>155.88999999999999</v>
          </cell>
          <cell r="G145">
            <v>2748.01</v>
          </cell>
          <cell r="H145">
            <v>0</v>
          </cell>
        </row>
        <row r="146">
          <cell r="A146">
            <v>137</v>
          </cell>
          <cell r="B146" t="str">
            <v>HOLYOKE</v>
          </cell>
          <cell r="C146">
            <v>137</v>
          </cell>
          <cell r="D146">
            <v>4959.8500000000004</v>
          </cell>
          <cell r="E146">
            <v>5404.78</v>
          </cell>
          <cell r="F146">
            <v>556.84</v>
          </cell>
          <cell r="G146">
            <v>4658.76</v>
          </cell>
          <cell r="H146">
            <v>189.17</v>
          </cell>
        </row>
        <row r="147">
          <cell r="A147">
            <v>138</v>
          </cell>
          <cell r="B147" t="str">
            <v>HOPEDALE</v>
          </cell>
          <cell r="C147">
            <v>138</v>
          </cell>
          <cell r="D147">
            <v>1090.9100000000001</v>
          </cell>
          <cell r="E147">
            <v>1138.8499999999999</v>
          </cell>
          <cell r="F147">
            <v>76.010000000000005</v>
          </cell>
          <cell r="G147">
            <v>1062.8399999999999</v>
          </cell>
          <cell r="H147">
            <v>0</v>
          </cell>
        </row>
        <row r="148">
          <cell r="A148">
            <v>139</v>
          </cell>
          <cell r="B148" t="str">
            <v>HOPKINTON</v>
          </cell>
          <cell r="C148">
            <v>139</v>
          </cell>
          <cell r="D148">
            <v>3434.37</v>
          </cell>
          <cell r="E148">
            <v>3565.69</v>
          </cell>
          <cell r="F148">
            <v>136.63</v>
          </cell>
          <cell r="G148">
            <v>3429.06</v>
          </cell>
          <cell r="H148">
            <v>0</v>
          </cell>
        </row>
        <row r="149">
          <cell r="A149">
            <v>140</v>
          </cell>
          <cell r="B149" t="str">
            <v>HUBBARDSTON</v>
          </cell>
          <cell r="C149">
            <v>140</v>
          </cell>
          <cell r="D149"/>
          <cell r="E149"/>
          <cell r="F149"/>
          <cell r="G149"/>
          <cell r="H149">
            <v>0</v>
          </cell>
        </row>
        <row r="150">
          <cell r="A150">
            <v>141</v>
          </cell>
          <cell r="B150" t="str">
            <v>HUDSON</v>
          </cell>
          <cell r="C150">
            <v>141</v>
          </cell>
          <cell r="D150">
            <v>2525.9299999999998</v>
          </cell>
          <cell r="E150">
            <v>2654.89</v>
          </cell>
          <cell r="F150">
            <v>151.19</v>
          </cell>
          <cell r="G150">
            <v>2503.69</v>
          </cell>
          <cell r="H150">
            <v>0</v>
          </cell>
        </row>
        <row r="151">
          <cell r="A151">
            <v>142</v>
          </cell>
          <cell r="B151" t="str">
            <v>HULL</v>
          </cell>
          <cell r="C151">
            <v>142</v>
          </cell>
          <cell r="D151">
            <v>841.67</v>
          </cell>
          <cell r="E151">
            <v>901.38</v>
          </cell>
          <cell r="F151">
            <v>71.150000000000006</v>
          </cell>
          <cell r="G151">
            <v>830.23</v>
          </cell>
          <cell r="H151">
            <v>0</v>
          </cell>
        </row>
        <row r="152">
          <cell r="A152">
            <v>143</v>
          </cell>
          <cell r="B152" t="str">
            <v>HUNTINGTON</v>
          </cell>
          <cell r="C152">
            <v>143</v>
          </cell>
          <cell r="D152"/>
          <cell r="E152"/>
          <cell r="F152"/>
          <cell r="G152"/>
          <cell r="H152">
            <v>0</v>
          </cell>
        </row>
        <row r="153">
          <cell r="A153">
            <v>144</v>
          </cell>
          <cell r="B153" t="str">
            <v>IPSWICH</v>
          </cell>
          <cell r="C153">
            <v>144</v>
          </cell>
          <cell r="D153">
            <v>1631.08</v>
          </cell>
          <cell r="E153">
            <v>1701.63</v>
          </cell>
          <cell r="F153">
            <v>82.6</v>
          </cell>
          <cell r="G153">
            <v>1619.03</v>
          </cell>
          <cell r="H153">
            <v>0</v>
          </cell>
        </row>
        <row r="154">
          <cell r="A154">
            <v>145</v>
          </cell>
          <cell r="B154" t="str">
            <v>KINGSTON</v>
          </cell>
          <cell r="C154">
            <v>145</v>
          </cell>
          <cell r="D154">
            <v>995.09</v>
          </cell>
          <cell r="E154">
            <v>1029.8900000000001</v>
          </cell>
          <cell r="F154">
            <v>67.150000000000006</v>
          </cell>
          <cell r="G154">
            <v>962.73</v>
          </cell>
          <cell r="H154">
            <v>0</v>
          </cell>
        </row>
        <row r="155">
          <cell r="A155">
            <v>146</v>
          </cell>
          <cell r="B155" t="str">
            <v>LAKEVILLE</v>
          </cell>
          <cell r="C155">
            <v>146</v>
          </cell>
          <cell r="D155"/>
          <cell r="E155"/>
          <cell r="F155"/>
          <cell r="G155"/>
          <cell r="H155">
            <v>0</v>
          </cell>
        </row>
        <row r="156">
          <cell r="A156">
            <v>147</v>
          </cell>
          <cell r="B156" t="str">
            <v>LANCASTER</v>
          </cell>
          <cell r="C156">
            <v>147</v>
          </cell>
          <cell r="D156"/>
          <cell r="E156"/>
          <cell r="F156"/>
          <cell r="G156"/>
          <cell r="H156">
            <v>0</v>
          </cell>
        </row>
        <row r="157">
          <cell r="A157">
            <v>148</v>
          </cell>
          <cell r="B157" t="str">
            <v>LANESBOROUGH</v>
          </cell>
          <cell r="C157">
            <v>148</v>
          </cell>
          <cell r="D157">
            <v>202.31</v>
          </cell>
          <cell r="E157">
            <v>212.37</v>
          </cell>
          <cell r="F157">
            <v>13.95</v>
          </cell>
          <cell r="G157">
            <v>198.42</v>
          </cell>
          <cell r="H157">
            <v>0</v>
          </cell>
        </row>
        <row r="158">
          <cell r="A158">
            <v>149</v>
          </cell>
          <cell r="B158" t="str">
            <v>LAWRENCE</v>
          </cell>
          <cell r="C158">
            <v>149</v>
          </cell>
          <cell r="D158">
            <v>12913</v>
          </cell>
          <cell r="E158">
            <v>14032.65</v>
          </cell>
          <cell r="F158">
            <v>1076.9100000000001</v>
          </cell>
          <cell r="G158">
            <v>12955.74</v>
          </cell>
          <cell r="H158">
            <v>0</v>
          </cell>
        </row>
        <row r="159">
          <cell r="A159">
            <v>150</v>
          </cell>
          <cell r="B159" t="str">
            <v>LEE</v>
          </cell>
          <cell r="C159">
            <v>150</v>
          </cell>
          <cell r="D159">
            <v>654.35</v>
          </cell>
          <cell r="E159">
            <v>688.31</v>
          </cell>
          <cell r="F159">
            <v>29.35</v>
          </cell>
          <cell r="G159">
            <v>658.96</v>
          </cell>
          <cell r="H159">
            <v>0</v>
          </cell>
        </row>
        <row r="160">
          <cell r="A160">
            <v>151</v>
          </cell>
          <cell r="B160" t="str">
            <v>LEICESTER</v>
          </cell>
          <cell r="C160">
            <v>151</v>
          </cell>
          <cell r="D160">
            <v>1474.57</v>
          </cell>
          <cell r="E160">
            <v>1548.36</v>
          </cell>
          <cell r="F160">
            <v>83.26</v>
          </cell>
          <cell r="G160">
            <v>1465.09</v>
          </cell>
          <cell r="H160">
            <v>0</v>
          </cell>
        </row>
        <row r="161">
          <cell r="A161">
            <v>152</v>
          </cell>
          <cell r="B161" t="str">
            <v>LENOX</v>
          </cell>
          <cell r="C161">
            <v>152</v>
          </cell>
          <cell r="D161">
            <v>715.53</v>
          </cell>
          <cell r="E161">
            <v>748.38</v>
          </cell>
          <cell r="F161">
            <v>24.55</v>
          </cell>
          <cell r="G161">
            <v>723.84</v>
          </cell>
          <cell r="H161">
            <v>0</v>
          </cell>
        </row>
        <row r="162">
          <cell r="A162">
            <v>153</v>
          </cell>
          <cell r="B162" t="str">
            <v>LEOMINSTER</v>
          </cell>
          <cell r="C162">
            <v>153</v>
          </cell>
          <cell r="D162">
            <v>5697.54</v>
          </cell>
          <cell r="E162">
            <v>6023.33</v>
          </cell>
          <cell r="F162">
            <v>459.16</v>
          </cell>
          <cell r="G162">
            <v>4985.8999999999996</v>
          </cell>
          <cell r="H162">
            <v>578.27</v>
          </cell>
        </row>
        <row r="163">
          <cell r="A163">
            <v>154</v>
          </cell>
          <cell r="B163" t="str">
            <v>LEVERETT</v>
          </cell>
          <cell r="C163">
            <v>154</v>
          </cell>
          <cell r="D163">
            <v>124.36</v>
          </cell>
          <cell r="E163">
            <v>128.58000000000001</v>
          </cell>
          <cell r="F163">
            <v>4.9400000000000004</v>
          </cell>
          <cell r="G163">
            <v>123.64</v>
          </cell>
          <cell r="H163">
            <v>0</v>
          </cell>
        </row>
        <row r="164">
          <cell r="A164">
            <v>155</v>
          </cell>
          <cell r="B164" t="str">
            <v>LEXINGTON</v>
          </cell>
          <cell r="C164">
            <v>155</v>
          </cell>
          <cell r="D164">
            <v>7021.19</v>
          </cell>
          <cell r="E164">
            <v>7239.42</v>
          </cell>
          <cell r="F164">
            <v>287.98</v>
          </cell>
          <cell r="G164">
            <v>6951.43</v>
          </cell>
          <cell r="H164">
            <v>0</v>
          </cell>
        </row>
        <row r="165">
          <cell r="A165">
            <v>156</v>
          </cell>
          <cell r="B165" t="str">
            <v>LEYDEN</v>
          </cell>
          <cell r="C165">
            <v>156</v>
          </cell>
          <cell r="D165"/>
          <cell r="E165"/>
          <cell r="F165"/>
          <cell r="G165"/>
          <cell r="H165">
            <v>0</v>
          </cell>
        </row>
        <row r="166">
          <cell r="A166">
            <v>157</v>
          </cell>
          <cell r="B166" t="str">
            <v>LINCOLN</v>
          </cell>
          <cell r="C166">
            <v>157</v>
          </cell>
          <cell r="D166">
            <v>1143.1400000000001</v>
          </cell>
          <cell r="E166">
            <v>1200.27</v>
          </cell>
          <cell r="F166">
            <v>74.34</v>
          </cell>
          <cell r="G166">
            <v>1125.92</v>
          </cell>
          <cell r="H166">
            <v>0</v>
          </cell>
        </row>
        <row r="167">
          <cell r="A167">
            <v>158</v>
          </cell>
          <cell r="B167" t="str">
            <v>LITTLETON</v>
          </cell>
          <cell r="C167">
            <v>158</v>
          </cell>
          <cell r="D167">
            <v>1590.82</v>
          </cell>
          <cell r="E167">
            <v>1656.79</v>
          </cell>
          <cell r="F167">
            <v>74.650000000000006</v>
          </cell>
          <cell r="G167">
            <v>1582.13</v>
          </cell>
          <cell r="H167">
            <v>0</v>
          </cell>
        </row>
        <row r="168">
          <cell r="A168">
            <v>159</v>
          </cell>
          <cell r="B168" t="str">
            <v>LONGMEADOW</v>
          </cell>
          <cell r="C168">
            <v>159</v>
          </cell>
          <cell r="D168">
            <v>2762.37</v>
          </cell>
          <cell r="E168">
            <v>2867.17</v>
          </cell>
          <cell r="F168">
            <v>157</v>
          </cell>
          <cell r="G168">
            <v>2703.77</v>
          </cell>
          <cell r="H168">
            <v>6.39</v>
          </cell>
        </row>
        <row r="169">
          <cell r="A169">
            <v>160</v>
          </cell>
          <cell r="B169" t="str">
            <v>LOWELL</v>
          </cell>
          <cell r="C169">
            <v>160</v>
          </cell>
          <cell r="D169">
            <v>13684.42</v>
          </cell>
          <cell r="E169">
            <v>14575.1</v>
          </cell>
          <cell r="F169">
            <v>1071.8599999999999</v>
          </cell>
          <cell r="G169">
            <v>13273.69</v>
          </cell>
          <cell r="H169">
            <v>229.56</v>
          </cell>
        </row>
        <row r="170">
          <cell r="A170">
            <v>161</v>
          </cell>
          <cell r="B170" t="str">
            <v>LUDLOW</v>
          </cell>
          <cell r="C170">
            <v>161</v>
          </cell>
          <cell r="D170">
            <v>2490.33</v>
          </cell>
          <cell r="E170">
            <v>2629.06</v>
          </cell>
          <cell r="F170">
            <v>152.05000000000001</v>
          </cell>
          <cell r="G170">
            <v>2443.46</v>
          </cell>
          <cell r="H170">
            <v>33.549999999999997</v>
          </cell>
        </row>
        <row r="171">
          <cell r="A171">
            <v>162</v>
          </cell>
          <cell r="B171" t="str">
            <v>LUNENBURG</v>
          </cell>
          <cell r="C171">
            <v>162</v>
          </cell>
          <cell r="D171">
            <v>1550.11</v>
          </cell>
          <cell r="E171">
            <v>1620.51</v>
          </cell>
          <cell r="F171">
            <v>90.8</v>
          </cell>
          <cell r="G171">
            <v>1529.71</v>
          </cell>
          <cell r="H171">
            <v>0</v>
          </cell>
        </row>
        <row r="172">
          <cell r="A172">
            <v>163</v>
          </cell>
          <cell r="B172" t="str">
            <v>LYNN</v>
          </cell>
          <cell r="C172">
            <v>163</v>
          </cell>
          <cell r="D172">
            <v>14580.13</v>
          </cell>
          <cell r="E172">
            <v>15551.93</v>
          </cell>
          <cell r="F172">
            <v>1093.47</v>
          </cell>
          <cell r="G172">
            <v>13621.65</v>
          </cell>
          <cell r="H172">
            <v>836.81</v>
          </cell>
        </row>
        <row r="173">
          <cell r="A173">
            <v>164</v>
          </cell>
          <cell r="B173" t="str">
            <v>LYNNFIELD</v>
          </cell>
          <cell r="C173">
            <v>164</v>
          </cell>
          <cell r="D173">
            <v>2140.63</v>
          </cell>
          <cell r="E173">
            <v>2221.2800000000002</v>
          </cell>
          <cell r="F173">
            <v>121.45</v>
          </cell>
          <cell r="G173">
            <v>2099.83</v>
          </cell>
          <cell r="H173">
            <v>0</v>
          </cell>
        </row>
        <row r="174">
          <cell r="A174">
            <v>165</v>
          </cell>
          <cell r="B174" t="str">
            <v>MALDEN</v>
          </cell>
          <cell r="C174">
            <v>165</v>
          </cell>
          <cell r="D174">
            <v>6135.65</v>
          </cell>
          <cell r="E174">
            <v>6501.06</v>
          </cell>
          <cell r="F174">
            <v>391.45</v>
          </cell>
          <cell r="G174">
            <v>6109.61</v>
          </cell>
          <cell r="H174">
            <v>0</v>
          </cell>
        </row>
        <row r="175">
          <cell r="A175">
            <v>166</v>
          </cell>
          <cell r="B175" t="str">
            <v>MANCHESTER</v>
          </cell>
          <cell r="C175">
            <v>166</v>
          </cell>
          <cell r="D175"/>
          <cell r="E175"/>
          <cell r="F175"/>
          <cell r="G175"/>
          <cell r="H175">
            <v>0</v>
          </cell>
        </row>
        <row r="176">
          <cell r="A176">
            <v>167</v>
          </cell>
          <cell r="B176" t="str">
            <v>MANSFIELD</v>
          </cell>
          <cell r="C176">
            <v>167</v>
          </cell>
          <cell r="D176">
            <v>3623.65</v>
          </cell>
          <cell r="E176">
            <v>3807.41</v>
          </cell>
          <cell r="F176">
            <v>200.29</v>
          </cell>
          <cell r="G176">
            <v>3607.12</v>
          </cell>
          <cell r="H176">
            <v>0</v>
          </cell>
        </row>
        <row r="177">
          <cell r="A177">
            <v>168</v>
          </cell>
          <cell r="B177" t="str">
            <v>MARBLEHEAD</v>
          </cell>
          <cell r="C177">
            <v>168</v>
          </cell>
          <cell r="D177">
            <v>2974.05</v>
          </cell>
          <cell r="E177">
            <v>3102.22</v>
          </cell>
          <cell r="F177">
            <v>218.28</v>
          </cell>
          <cell r="G177">
            <v>2883.93</v>
          </cell>
          <cell r="H177">
            <v>0</v>
          </cell>
        </row>
        <row r="178">
          <cell r="A178">
            <v>169</v>
          </cell>
          <cell r="B178" t="str">
            <v>MARION</v>
          </cell>
          <cell r="C178">
            <v>169</v>
          </cell>
          <cell r="D178">
            <v>439.58</v>
          </cell>
          <cell r="E178">
            <v>455.89</v>
          </cell>
          <cell r="F178">
            <v>31.06</v>
          </cell>
          <cell r="G178">
            <v>424.83</v>
          </cell>
          <cell r="H178">
            <v>0</v>
          </cell>
        </row>
        <row r="179">
          <cell r="A179">
            <v>170</v>
          </cell>
          <cell r="B179" t="str">
            <v>MARLBOROUGH</v>
          </cell>
          <cell r="C179">
            <v>170</v>
          </cell>
          <cell r="D179">
            <v>4370.21</v>
          </cell>
          <cell r="E179">
            <v>4639.83</v>
          </cell>
          <cell r="F179">
            <v>303.95</v>
          </cell>
          <cell r="G179">
            <v>4335.8900000000003</v>
          </cell>
          <cell r="H179">
            <v>0</v>
          </cell>
        </row>
        <row r="180">
          <cell r="A180">
            <v>171</v>
          </cell>
          <cell r="B180" t="str">
            <v>MARSHFIELD</v>
          </cell>
          <cell r="C180">
            <v>171</v>
          </cell>
          <cell r="D180">
            <v>3974.15</v>
          </cell>
          <cell r="E180">
            <v>4135.1400000000003</v>
          </cell>
          <cell r="F180">
            <v>244.07</v>
          </cell>
          <cell r="G180">
            <v>3847.53</v>
          </cell>
          <cell r="H180">
            <v>43.53</v>
          </cell>
        </row>
        <row r="181">
          <cell r="A181">
            <v>172</v>
          </cell>
          <cell r="B181" t="str">
            <v>MASHPEE</v>
          </cell>
          <cell r="C181">
            <v>172</v>
          </cell>
          <cell r="D181">
            <v>1540.9</v>
          </cell>
          <cell r="E181">
            <v>1643.34</v>
          </cell>
          <cell r="F181">
            <v>91.21</v>
          </cell>
          <cell r="G181">
            <v>1552.13</v>
          </cell>
          <cell r="H181">
            <v>0</v>
          </cell>
        </row>
        <row r="182">
          <cell r="A182">
            <v>173</v>
          </cell>
          <cell r="B182" t="str">
            <v>MATTAPOISETT</v>
          </cell>
          <cell r="C182">
            <v>173</v>
          </cell>
          <cell r="D182">
            <v>430.15</v>
          </cell>
          <cell r="E182">
            <v>448.23</v>
          </cell>
          <cell r="F182">
            <v>23.47</v>
          </cell>
          <cell r="G182">
            <v>424.77</v>
          </cell>
          <cell r="H182">
            <v>0</v>
          </cell>
        </row>
        <row r="183">
          <cell r="A183">
            <v>174</v>
          </cell>
          <cell r="B183" t="str">
            <v>MAYNARD</v>
          </cell>
          <cell r="C183">
            <v>174</v>
          </cell>
          <cell r="D183">
            <v>1319.89</v>
          </cell>
          <cell r="E183">
            <v>1385.99</v>
          </cell>
          <cell r="F183">
            <v>82.49</v>
          </cell>
          <cell r="G183">
            <v>1303.5</v>
          </cell>
          <cell r="H183">
            <v>0</v>
          </cell>
        </row>
        <row r="184">
          <cell r="A184">
            <v>175</v>
          </cell>
          <cell r="B184" t="str">
            <v>MEDFIELD</v>
          </cell>
          <cell r="C184">
            <v>175</v>
          </cell>
          <cell r="D184">
            <v>2508.1799999999998</v>
          </cell>
          <cell r="E184">
            <v>2596.7199999999998</v>
          </cell>
          <cell r="F184">
            <v>87.19</v>
          </cell>
          <cell r="G184">
            <v>2509.5300000000002</v>
          </cell>
          <cell r="H184">
            <v>0</v>
          </cell>
        </row>
        <row r="185">
          <cell r="A185">
            <v>176</v>
          </cell>
          <cell r="B185" t="str">
            <v>MEDFORD</v>
          </cell>
          <cell r="C185">
            <v>176</v>
          </cell>
          <cell r="D185">
            <v>4133</v>
          </cell>
          <cell r="E185">
            <v>4359.3</v>
          </cell>
          <cell r="F185">
            <v>303.10000000000002</v>
          </cell>
          <cell r="G185">
            <v>3593.97</v>
          </cell>
          <cell r="H185">
            <v>462.23</v>
          </cell>
        </row>
        <row r="186">
          <cell r="A186">
            <v>177</v>
          </cell>
          <cell r="B186" t="str">
            <v>MEDWAY</v>
          </cell>
          <cell r="C186">
            <v>177</v>
          </cell>
          <cell r="D186">
            <v>2179.2800000000002</v>
          </cell>
          <cell r="E186">
            <v>2280.38</v>
          </cell>
          <cell r="F186">
            <v>102.96</v>
          </cell>
          <cell r="G186">
            <v>2177.4299999999998</v>
          </cell>
          <cell r="H186">
            <v>0</v>
          </cell>
        </row>
        <row r="187">
          <cell r="A187">
            <v>178</v>
          </cell>
          <cell r="B187" t="str">
            <v>MELROSE</v>
          </cell>
          <cell r="C187">
            <v>178</v>
          </cell>
          <cell r="D187">
            <v>3750.29</v>
          </cell>
          <cell r="E187">
            <v>3905.11</v>
          </cell>
          <cell r="F187">
            <v>172.95</v>
          </cell>
          <cell r="G187">
            <v>3732.16</v>
          </cell>
          <cell r="H187">
            <v>0</v>
          </cell>
        </row>
        <row r="188">
          <cell r="A188">
            <v>179</v>
          </cell>
          <cell r="B188" t="str">
            <v>MENDON</v>
          </cell>
          <cell r="C188">
            <v>179</v>
          </cell>
          <cell r="D188"/>
          <cell r="E188"/>
          <cell r="F188"/>
          <cell r="G188"/>
          <cell r="H188">
            <v>0</v>
          </cell>
        </row>
        <row r="189">
          <cell r="A189">
            <v>180</v>
          </cell>
          <cell r="B189" t="str">
            <v>MERRIMAC</v>
          </cell>
          <cell r="C189">
            <v>180</v>
          </cell>
          <cell r="D189"/>
          <cell r="E189"/>
          <cell r="F189"/>
          <cell r="G189"/>
          <cell r="H189">
            <v>0</v>
          </cell>
        </row>
        <row r="190">
          <cell r="A190">
            <v>181</v>
          </cell>
          <cell r="B190" t="str">
            <v>METHUEN</v>
          </cell>
          <cell r="C190">
            <v>181</v>
          </cell>
          <cell r="D190">
            <v>6516.79</v>
          </cell>
          <cell r="E190">
            <v>6978.63</v>
          </cell>
          <cell r="F190">
            <v>419.56</v>
          </cell>
          <cell r="G190">
            <v>6087.98</v>
          </cell>
          <cell r="H190">
            <v>471.09</v>
          </cell>
        </row>
        <row r="191">
          <cell r="A191">
            <v>182</v>
          </cell>
          <cell r="B191" t="str">
            <v>MIDDLEBOROUGH</v>
          </cell>
          <cell r="C191">
            <v>182</v>
          </cell>
          <cell r="D191">
            <v>2834.09</v>
          </cell>
          <cell r="E191">
            <v>2971.16</v>
          </cell>
          <cell r="F191">
            <v>192.94</v>
          </cell>
          <cell r="G191">
            <v>2778.22</v>
          </cell>
          <cell r="H191">
            <v>0</v>
          </cell>
        </row>
        <row r="192">
          <cell r="A192">
            <v>183</v>
          </cell>
          <cell r="B192" t="str">
            <v>MIDDLEFIELD</v>
          </cell>
          <cell r="C192">
            <v>183</v>
          </cell>
          <cell r="D192"/>
          <cell r="E192"/>
          <cell r="F192"/>
          <cell r="G192"/>
          <cell r="H192">
            <v>0</v>
          </cell>
        </row>
        <row r="193">
          <cell r="A193">
            <v>184</v>
          </cell>
          <cell r="B193" t="str">
            <v>MIDDLETON</v>
          </cell>
          <cell r="C193">
            <v>184</v>
          </cell>
          <cell r="D193">
            <v>660.04</v>
          </cell>
          <cell r="E193">
            <v>687.68</v>
          </cell>
          <cell r="F193">
            <v>47.51</v>
          </cell>
          <cell r="G193">
            <v>640.16</v>
          </cell>
          <cell r="H193">
            <v>0</v>
          </cell>
        </row>
        <row r="194">
          <cell r="A194">
            <v>185</v>
          </cell>
          <cell r="B194" t="str">
            <v>MILFORD</v>
          </cell>
          <cell r="C194">
            <v>185</v>
          </cell>
          <cell r="D194">
            <v>3984.13</v>
          </cell>
          <cell r="E194">
            <v>4197.43</v>
          </cell>
          <cell r="F194">
            <v>224.55</v>
          </cell>
          <cell r="G194">
            <v>3941.86</v>
          </cell>
          <cell r="H194">
            <v>31.01</v>
          </cell>
        </row>
        <row r="195">
          <cell r="A195">
            <v>186</v>
          </cell>
          <cell r="B195" t="str">
            <v>MILLBURY</v>
          </cell>
          <cell r="C195">
            <v>186</v>
          </cell>
          <cell r="D195">
            <v>1651.43</v>
          </cell>
          <cell r="E195">
            <v>1706.5</v>
          </cell>
          <cell r="F195">
            <v>101.73</v>
          </cell>
          <cell r="G195">
            <v>1604.77</v>
          </cell>
          <cell r="H195">
            <v>0</v>
          </cell>
        </row>
        <row r="196">
          <cell r="A196">
            <v>187</v>
          </cell>
          <cell r="B196" t="str">
            <v>MILLIS</v>
          </cell>
          <cell r="C196">
            <v>187</v>
          </cell>
          <cell r="D196">
            <v>1232.1199999999999</v>
          </cell>
          <cell r="E196">
            <v>1284.8900000000001</v>
          </cell>
          <cell r="F196">
            <v>53.53</v>
          </cell>
          <cell r="G196">
            <v>1231.3699999999999</v>
          </cell>
          <cell r="H196">
            <v>0</v>
          </cell>
        </row>
        <row r="197">
          <cell r="A197">
            <v>188</v>
          </cell>
          <cell r="B197" t="str">
            <v>MILLVILLE</v>
          </cell>
          <cell r="C197">
            <v>188</v>
          </cell>
          <cell r="D197"/>
          <cell r="E197"/>
          <cell r="F197"/>
          <cell r="G197"/>
          <cell r="H197">
            <v>0</v>
          </cell>
        </row>
        <row r="198">
          <cell r="A198">
            <v>189</v>
          </cell>
          <cell r="B198" t="str">
            <v>MILTON</v>
          </cell>
          <cell r="C198">
            <v>189</v>
          </cell>
          <cell r="D198">
            <v>4028.94</v>
          </cell>
          <cell r="E198">
            <v>4185.3</v>
          </cell>
          <cell r="F198">
            <v>193.45</v>
          </cell>
          <cell r="G198">
            <v>3991.85</v>
          </cell>
          <cell r="H198">
            <v>0</v>
          </cell>
        </row>
        <row r="199">
          <cell r="A199">
            <v>190</v>
          </cell>
          <cell r="B199" t="str">
            <v>MONROE</v>
          </cell>
          <cell r="C199">
            <v>190</v>
          </cell>
          <cell r="D199"/>
          <cell r="E199"/>
          <cell r="F199"/>
          <cell r="G199"/>
          <cell r="H199">
            <v>0</v>
          </cell>
        </row>
        <row r="200">
          <cell r="A200">
            <v>191</v>
          </cell>
          <cell r="B200" t="str">
            <v>MONSON</v>
          </cell>
          <cell r="C200">
            <v>191</v>
          </cell>
          <cell r="D200">
            <v>883.66</v>
          </cell>
          <cell r="E200">
            <v>929.78</v>
          </cell>
          <cell r="F200">
            <v>60.62</v>
          </cell>
          <cell r="G200">
            <v>869.16</v>
          </cell>
          <cell r="H200">
            <v>0</v>
          </cell>
        </row>
        <row r="201">
          <cell r="A201">
            <v>192</v>
          </cell>
          <cell r="B201" t="str">
            <v>MONTAGUE</v>
          </cell>
          <cell r="C201">
            <v>192</v>
          </cell>
          <cell r="D201"/>
          <cell r="E201"/>
          <cell r="F201"/>
          <cell r="G201"/>
          <cell r="H201">
            <v>0</v>
          </cell>
        </row>
        <row r="202">
          <cell r="A202">
            <v>193</v>
          </cell>
          <cell r="B202" t="str">
            <v>MONTEREY</v>
          </cell>
          <cell r="C202">
            <v>193</v>
          </cell>
          <cell r="D202"/>
          <cell r="E202"/>
          <cell r="F202"/>
          <cell r="G202"/>
          <cell r="H202">
            <v>0</v>
          </cell>
        </row>
        <row r="203">
          <cell r="A203">
            <v>194</v>
          </cell>
          <cell r="B203" t="str">
            <v>MONTGOMERY</v>
          </cell>
          <cell r="C203">
            <v>194</v>
          </cell>
          <cell r="D203"/>
          <cell r="E203"/>
          <cell r="F203"/>
          <cell r="G203"/>
          <cell r="H203">
            <v>0</v>
          </cell>
        </row>
        <row r="204">
          <cell r="A204">
            <v>195</v>
          </cell>
          <cell r="B204" t="str">
            <v>MOUNT WASHINGTON</v>
          </cell>
          <cell r="C204">
            <v>195</v>
          </cell>
          <cell r="D204"/>
          <cell r="E204"/>
          <cell r="F204"/>
          <cell r="G204"/>
          <cell r="H204">
            <v>0</v>
          </cell>
        </row>
        <row r="205">
          <cell r="A205">
            <v>196</v>
          </cell>
          <cell r="B205" t="str">
            <v>NAHANT</v>
          </cell>
          <cell r="C205">
            <v>196</v>
          </cell>
          <cell r="D205">
            <v>142.04</v>
          </cell>
          <cell r="E205">
            <v>148.19999999999999</v>
          </cell>
          <cell r="F205">
            <v>2.96</v>
          </cell>
          <cell r="G205">
            <v>145.24</v>
          </cell>
          <cell r="H205">
            <v>0</v>
          </cell>
        </row>
        <row r="206">
          <cell r="A206">
            <v>197</v>
          </cell>
          <cell r="B206" t="str">
            <v>NANTUCKET</v>
          </cell>
          <cell r="C206">
            <v>197</v>
          </cell>
          <cell r="D206">
            <v>1531.31</v>
          </cell>
          <cell r="E206">
            <v>1625.43</v>
          </cell>
          <cell r="F206">
            <v>83.14</v>
          </cell>
          <cell r="G206">
            <v>1542.29</v>
          </cell>
          <cell r="H206">
            <v>0</v>
          </cell>
        </row>
        <row r="207">
          <cell r="A207">
            <v>198</v>
          </cell>
          <cell r="B207" t="str">
            <v>NATICK</v>
          </cell>
          <cell r="C207">
            <v>198</v>
          </cell>
          <cell r="D207">
            <v>5269.47</v>
          </cell>
          <cell r="E207">
            <v>5473.95</v>
          </cell>
          <cell r="F207">
            <v>267.33</v>
          </cell>
          <cell r="G207">
            <v>5206.62</v>
          </cell>
          <cell r="H207">
            <v>0</v>
          </cell>
        </row>
        <row r="208">
          <cell r="A208">
            <v>199</v>
          </cell>
          <cell r="B208" t="str">
            <v>NEEDHAM</v>
          </cell>
          <cell r="C208">
            <v>199</v>
          </cell>
          <cell r="D208">
            <v>5462.17</v>
          </cell>
          <cell r="E208">
            <v>5677.39</v>
          </cell>
          <cell r="F208">
            <v>299.33</v>
          </cell>
          <cell r="G208">
            <v>5378.06</v>
          </cell>
          <cell r="H208">
            <v>0</v>
          </cell>
        </row>
        <row r="209">
          <cell r="A209">
            <v>200</v>
          </cell>
          <cell r="B209" t="str">
            <v>NEW ASHFORD</v>
          </cell>
          <cell r="C209">
            <v>200</v>
          </cell>
          <cell r="D209"/>
          <cell r="E209"/>
          <cell r="F209"/>
          <cell r="G209"/>
          <cell r="H209">
            <v>0</v>
          </cell>
        </row>
        <row r="210">
          <cell r="A210">
            <v>201</v>
          </cell>
          <cell r="B210" t="str">
            <v>NEW BEDFORD</v>
          </cell>
          <cell r="C210">
            <v>201</v>
          </cell>
          <cell r="D210">
            <v>11933.49</v>
          </cell>
          <cell r="E210">
            <v>12735.84</v>
          </cell>
          <cell r="F210">
            <v>1092.94</v>
          </cell>
          <cell r="G210">
            <v>11642.9</v>
          </cell>
          <cell r="H210">
            <v>0</v>
          </cell>
        </row>
        <row r="211">
          <cell r="A211">
            <v>202</v>
          </cell>
          <cell r="B211" t="str">
            <v>NEW BRAINTREE</v>
          </cell>
          <cell r="C211">
            <v>202</v>
          </cell>
          <cell r="D211"/>
          <cell r="E211"/>
          <cell r="F211"/>
          <cell r="G211"/>
          <cell r="H211">
            <v>0</v>
          </cell>
        </row>
        <row r="212">
          <cell r="A212">
            <v>203</v>
          </cell>
          <cell r="B212" t="str">
            <v>NEWBURY</v>
          </cell>
          <cell r="C212">
            <v>203</v>
          </cell>
          <cell r="D212"/>
          <cell r="E212"/>
          <cell r="F212"/>
          <cell r="G212"/>
          <cell r="H212">
            <v>0</v>
          </cell>
        </row>
        <row r="213">
          <cell r="A213">
            <v>204</v>
          </cell>
          <cell r="B213" t="str">
            <v>NEWBURYPORT</v>
          </cell>
          <cell r="C213">
            <v>204</v>
          </cell>
          <cell r="D213">
            <v>2165.1999999999998</v>
          </cell>
          <cell r="E213">
            <v>2260.7399999999998</v>
          </cell>
          <cell r="F213">
            <v>119.55</v>
          </cell>
          <cell r="G213">
            <v>2141.19</v>
          </cell>
          <cell r="H213">
            <v>0</v>
          </cell>
        </row>
        <row r="214">
          <cell r="A214">
            <v>205</v>
          </cell>
          <cell r="B214" t="str">
            <v>NEW MARLBOROUGH</v>
          </cell>
          <cell r="C214">
            <v>205</v>
          </cell>
          <cell r="D214"/>
          <cell r="E214"/>
          <cell r="F214"/>
          <cell r="G214"/>
          <cell r="H214">
            <v>0</v>
          </cell>
        </row>
        <row r="215">
          <cell r="A215">
            <v>206</v>
          </cell>
          <cell r="B215" t="str">
            <v>NEW SALEM</v>
          </cell>
          <cell r="C215">
            <v>206</v>
          </cell>
          <cell r="D215"/>
          <cell r="E215"/>
          <cell r="F215"/>
          <cell r="G215"/>
          <cell r="H215">
            <v>0</v>
          </cell>
        </row>
        <row r="216">
          <cell r="A216">
            <v>207</v>
          </cell>
          <cell r="B216" t="str">
            <v>NEWTON</v>
          </cell>
          <cell r="C216">
            <v>207</v>
          </cell>
          <cell r="D216">
            <v>12335.39</v>
          </cell>
          <cell r="E216">
            <v>12893.14</v>
          </cell>
          <cell r="F216">
            <v>800.28</v>
          </cell>
          <cell r="G216">
            <v>11685.13</v>
          </cell>
          <cell r="H216">
            <v>407.73</v>
          </cell>
        </row>
        <row r="217">
          <cell r="A217">
            <v>208</v>
          </cell>
          <cell r="B217" t="str">
            <v>NORFOLK</v>
          </cell>
          <cell r="C217">
            <v>208</v>
          </cell>
          <cell r="D217">
            <v>930.7</v>
          </cell>
          <cell r="E217">
            <v>961.98</v>
          </cell>
          <cell r="F217">
            <v>55.54</v>
          </cell>
          <cell r="G217">
            <v>906.44</v>
          </cell>
          <cell r="H217">
            <v>0</v>
          </cell>
        </row>
        <row r="218">
          <cell r="A218">
            <v>209</v>
          </cell>
          <cell r="B218" t="str">
            <v>NORTH ADAMS</v>
          </cell>
          <cell r="C218">
            <v>209</v>
          </cell>
          <cell r="D218">
            <v>1339.64</v>
          </cell>
          <cell r="E218">
            <v>1425.09</v>
          </cell>
          <cell r="F218">
            <v>104.58</v>
          </cell>
          <cell r="G218">
            <v>1320.51</v>
          </cell>
          <cell r="H218">
            <v>0</v>
          </cell>
        </row>
        <row r="219">
          <cell r="A219">
            <v>210</v>
          </cell>
          <cell r="B219" t="str">
            <v>NORTHAMPTON</v>
          </cell>
          <cell r="C219">
            <v>210</v>
          </cell>
          <cell r="D219">
            <v>2553.58</v>
          </cell>
          <cell r="E219">
            <v>2689.19</v>
          </cell>
          <cell r="F219">
            <v>213.7</v>
          </cell>
          <cell r="G219">
            <v>2475.4899999999998</v>
          </cell>
          <cell r="H219">
            <v>0</v>
          </cell>
        </row>
        <row r="220">
          <cell r="A220">
            <v>211</v>
          </cell>
          <cell r="B220" t="str">
            <v>NORTH ANDOVER</v>
          </cell>
          <cell r="C220">
            <v>211</v>
          </cell>
          <cell r="D220">
            <v>4609.91</v>
          </cell>
          <cell r="E220">
            <v>4846.84</v>
          </cell>
          <cell r="F220">
            <v>235.43</v>
          </cell>
          <cell r="G220">
            <v>4611.41</v>
          </cell>
          <cell r="H220">
            <v>0</v>
          </cell>
        </row>
        <row r="221">
          <cell r="A221">
            <v>212</v>
          </cell>
          <cell r="B221" t="str">
            <v>NORTH ATTLEBOROUGH</v>
          </cell>
          <cell r="C221">
            <v>212</v>
          </cell>
          <cell r="D221">
            <v>4084.67</v>
          </cell>
          <cell r="E221">
            <v>4271.7700000000004</v>
          </cell>
          <cell r="F221">
            <v>275.45999999999998</v>
          </cell>
          <cell r="G221">
            <v>3996.31</v>
          </cell>
          <cell r="H221">
            <v>0</v>
          </cell>
        </row>
        <row r="222">
          <cell r="A222">
            <v>213</v>
          </cell>
          <cell r="B222" t="str">
            <v>NORTHBOROUGH</v>
          </cell>
          <cell r="C222">
            <v>213</v>
          </cell>
          <cell r="D222">
            <v>1585.61</v>
          </cell>
          <cell r="E222">
            <v>1647.21</v>
          </cell>
          <cell r="F222">
            <v>95.38</v>
          </cell>
          <cell r="G222">
            <v>1551.83</v>
          </cell>
          <cell r="H222">
            <v>0</v>
          </cell>
        </row>
        <row r="223">
          <cell r="A223">
            <v>214</v>
          </cell>
          <cell r="B223" t="str">
            <v>NORTHBRIDGE</v>
          </cell>
          <cell r="C223">
            <v>214</v>
          </cell>
          <cell r="D223">
            <v>2035.42</v>
          </cell>
          <cell r="E223">
            <v>2149.98</v>
          </cell>
          <cell r="F223">
            <v>108.18</v>
          </cell>
          <cell r="G223">
            <v>2041.8</v>
          </cell>
          <cell r="H223">
            <v>0</v>
          </cell>
        </row>
        <row r="224">
          <cell r="A224">
            <v>215</v>
          </cell>
          <cell r="B224" t="str">
            <v>NORTH BROOKFIELD</v>
          </cell>
          <cell r="C224">
            <v>215</v>
          </cell>
          <cell r="D224">
            <v>538.65</v>
          </cell>
          <cell r="E224">
            <v>564.08000000000004</v>
          </cell>
          <cell r="F224">
            <v>43.76</v>
          </cell>
          <cell r="G224">
            <v>520.32000000000005</v>
          </cell>
          <cell r="H224">
            <v>0</v>
          </cell>
        </row>
        <row r="225">
          <cell r="A225">
            <v>216</v>
          </cell>
          <cell r="B225" t="str">
            <v>NORTHFIELD</v>
          </cell>
          <cell r="C225">
            <v>216</v>
          </cell>
          <cell r="D225"/>
          <cell r="E225"/>
          <cell r="F225"/>
          <cell r="G225"/>
          <cell r="H225">
            <v>0</v>
          </cell>
        </row>
        <row r="226">
          <cell r="A226">
            <v>217</v>
          </cell>
          <cell r="B226" t="str">
            <v>NORTH READING</v>
          </cell>
          <cell r="C226">
            <v>217</v>
          </cell>
          <cell r="D226">
            <v>2384.44</v>
          </cell>
          <cell r="E226">
            <v>2478.31</v>
          </cell>
          <cell r="F226">
            <v>146.04</v>
          </cell>
          <cell r="G226">
            <v>2332.27</v>
          </cell>
          <cell r="H226">
            <v>0</v>
          </cell>
        </row>
        <row r="227">
          <cell r="A227">
            <v>218</v>
          </cell>
          <cell r="B227" t="str">
            <v>NORTON</v>
          </cell>
          <cell r="C227">
            <v>218</v>
          </cell>
          <cell r="D227">
            <v>2348.12</v>
          </cell>
          <cell r="E227">
            <v>2460.34</v>
          </cell>
          <cell r="F227">
            <v>148.96</v>
          </cell>
          <cell r="G227">
            <v>2311.38</v>
          </cell>
          <cell r="H227">
            <v>0</v>
          </cell>
        </row>
        <row r="228">
          <cell r="A228">
            <v>219</v>
          </cell>
          <cell r="B228" t="str">
            <v>NORWELL</v>
          </cell>
          <cell r="C228">
            <v>219</v>
          </cell>
          <cell r="D228">
            <v>2070.4</v>
          </cell>
          <cell r="E228">
            <v>2167.17</v>
          </cell>
          <cell r="F228">
            <v>84.88</v>
          </cell>
          <cell r="G228">
            <v>2082.29</v>
          </cell>
          <cell r="H228">
            <v>0</v>
          </cell>
        </row>
        <row r="229">
          <cell r="A229">
            <v>220</v>
          </cell>
          <cell r="B229" t="str">
            <v>NORWOOD</v>
          </cell>
          <cell r="C229">
            <v>220</v>
          </cell>
          <cell r="D229">
            <v>3242.35</v>
          </cell>
          <cell r="E229">
            <v>3420.72</v>
          </cell>
          <cell r="F229">
            <v>246.98</v>
          </cell>
          <cell r="G229">
            <v>3173.74</v>
          </cell>
          <cell r="H229">
            <v>0</v>
          </cell>
        </row>
        <row r="230">
          <cell r="A230">
            <v>221</v>
          </cell>
          <cell r="B230" t="str">
            <v>OAK BLUFFS</v>
          </cell>
          <cell r="C230">
            <v>221</v>
          </cell>
          <cell r="D230">
            <v>408.58</v>
          </cell>
          <cell r="E230">
            <v>427.43</v>
          </cell>
          <cell r="F230">
            <v>34.56</v>
          </cell>
          <cell r="G230">
            <v>392.87</v>
          </cell>
          <cell r="H230">
            <v>0</v>
          </cell>
        </row>
        <row r="231">
          <cell r="A231">
            <v>222</v>
          </cell>
          <cell r="B231" t="str">
            <v>OAKHAM</v>
          </cell>
          <cell r="C231">
            <v>222</v>
          </cell>
          <cell r="D231"/>
          <cell r="E231"/>
          <cell r="F231"/>
          <cell r="G231"/>
          <cell r="H231">
            <v>0</v>
          </cell>
        </row>
        <row r="232">
          <cell r="A232">
            <v>223</v>
          </cell>
          <cell r="B232" t="str">
            <v>ORANGE</v>
          </cell>
          <cell r="C232">
            <v>223</v>
          </cell>
          <cell r="D232">
            <v>555.46</v>
          </cell>
          <cell r="E232">
            <v>591.05999999999995</v>
          </cell>
          <cell r="F232">
            <v>47.51</v>
          </cell>
          <cell r="G232">
            <v>543.54999999999995</v>
          </cell>
          <cell r="H232">
            <v>0</v>
          </cell>
        </row>
        <row r="233">
          <cell r="A233">
            <v>224</v>
          </cell>
          <cell r="B233" t="str">
            <v>ORLEANS</v>
          </cell>
          <cell r="C233">
            <v>224</v>
          </cell>
          <cell r="D233">
            <v>216.77</v>
          </cell>
          <cell r="E233">
            <v>226.84</v>
          </cell>
          <cell r="F233">
            <v>12.93</v>
          </cell>
          <cell r="G233">
            <v>213.91</v>
          </cell>
          <cell r="H233">
            <v>0</v>
          </cell>
        </row>
        <row r="234">
          <cell r="A234">
            <v>225</v>
          </cell>
          <cell r="B234" t="str">
            <v>OTIS</v>
          </cell>
          <cell r="C234">
            <v>225</v>
          </cell>
          <cell r="D234"/>
          <cell r="E234"/>
          <cell r="F234"/>
          <cell r="G234"/>
          <cell r="H234">
            <v>0</v>
          </cell>
        </row>
        <row r="235">
          <cell r="A235">
            <v>226</v>
          </cell>
          <cell r="B235" t="str">
            <v>OXFORD</v>
          </cell>
          <cell r="C235">
            <v>226</v>
          </cell>
          <cell r="D235">
            <v>1587.63</v>
          </cell>
          <cell r="E235">
            <v>1686.08</v>
          </cell>
          <cell r="F235">
            <v>99.49</v>
          </cell>
          <cell r="G235">
            <v>1586.59</v>
          </cell>
          <cell r="H235">
            <v>0</v>
          </cell>
        </row>
        <row r="236">
          <cell r="A236">
            <v>227</v>
          </cell>
          <cell r="B236" t="str">
            <v>PALMER</v>
          </cell>
          <cell r="C236">
            <v>227</v>
          </cell>
          <cell r="D236">
            <v>1322.14</v>
          </cell>
          <cell r="E236">
            <v>1393.52</v>
          </cell>
          <cell r="F236">
            <v>118.62</v>
          </cell>
          <cell r="G236">
            <v>1274.8900000000001</v>
          </cell>
          <cell r="H236">
            <v>0</v>
          </cell>
        </row>
        <row r="237">
          <cell r="A237">
            <v>228</v>
          </cell>
          <cell r="B237" t="str">
            <v>PAXTON</v>
          </cell>
          <cell r="C237">
            <v>228</v>
          </cell>
          <cell r="D237"/>
          <cell r="E237"/>
          <cell r="F237"/>
          <cell r="G237"/>
          <cell r="H237">
            <v>0</v>
          </cell>
        </row>
        <row r="238">
          <cell r="A238">
            <v>229</v>
          </cell>
          <cell r="B238" t="str">
            <v>PEABODY</v>
          </cell>
          <cell r="C238">
            <v>229</v>
          </cell>
          <cell r="D238">
            <v>5546.9</v>
          </cell>
          <cell r="E238">
            <v>5924.06</v>
          </cell>
          <cell r="F238">
            <v>451.04</v>
          </cell>
          <cell r="G238">
            <v>5203.2299999999996</v>
          </cell>
          <cell r="H238">
            <v>269.77999999999997</v>
          </cell>
        </row>
        <row r="239">
          <cell r="A239">
            <v>230</v>
          </cell>
          <cell r="B239" t="str">
            <v>PELHAM</v>
          </cell>
          <cell r="C239">
            <v>230</v>
          </cell>
          <cell r="D239">
            <v>122.19</v>
          </cell>
          <cell r="E239">
            <v>127.15</v>
          </cell>
          <cell r="F239">
            <v>7.96</v>
          </cell>
          <cell r="G239">
            <v>119.19</v>
          </cell>
          <cell r="H239">
            <v>0</v>
          </cell>
        </row>
        <row r="240">
          <cell r="A240">
            <v>231</v>
          </cell>
          <cell r="B240" t="str">
            <v>PEMBROKE</v>
          </cell>
          <cell r="C240">
            <v>231</v>
          </cell>
          <cell r="D240">
            <v>2687.59</v>
          </cell>
          <cell r="E240">
            <v>2891.32</v>
          </cell>
          <cell r="F240">
            <v>129.34</v>
          </cell>
          <cell r="G240">
            <v>2761.98</v>
          </cell>
          <cell r="H240">
            <v>0</v>
          </cell>
        </row>
        <row r="241">
          <cell r="A241">
            <v>232</v>
          </cell>
          <cell r="B241" t="str">
            <v>PEPPERELL</v>
          </cell>
          <cell r="C241">
            <v>232</v>
          </cell>
          <cell r="D241"/>
          <cell r="E241"/>
          <cell r="F241"/>
          <cell r="G241"/>
          <cell r="H241">
            <v>0</v>
          </cell>
        </row>
        <row r="242">
          <cell r="A242">
            <v>233</v>
          </cell>
          <cell r="B242" t="str">
            <v>PERU</v>
          </cell>
          <cell r="C242">
            <v>233</v>
          </cell>
          <cell r="D242"/>
          <cell r="E242"/>
          <cell r="F242"/>
          <cell r="G242"/>
          <cell r="H242">
            <v>0</v>
          </cell>
        </row>
        <row r="243">
          <cell r="A243">
            <v>234</v>
          </cell>
          <cell r="B243" t="str">
            <v>PETERSHAM</v>
          </cell>
          <cell r="C243">
            <v>234</v>
          </cell>
          <cell r="D243">
            <v>115.8</v>
          </cell>
          <cell r="E243">
            <v>116.33</v>
          </cell>
          <cell r="F243">
            <v>8.2899999999999991</v>
          </cell>
          <cell r="G243">
            <v>108.04</v>
          </cell>
          <cell r="H243">
            <v>0</v>
          </cell>
        </row>
        <row r="244">
          <cell r="A244">
            <v>235</v>
          </cell>
          <cell r="B244" t="str">
            <v>PHILLIPSTON</v>
          </cell>
          <cell r="C244">
            <v>235</v>
          </cell>
          <cell r="D244"/>
          <cell r="E244"/>
          <cell r="F244"/>
          <cell r="G244"/>
          <cell r="H244">
            <v>0</v>
          </cell>
        </row>
        <row r="245">
          <cell r="A245">
            <v>236</v>
          </cell>
          <cell r="B245" t="str">
            <v>PITTSFIELD</v>
          </cell>
          <cell r="C245">
            <v>236</v>
          </cell>
          <cell r="D245">
            <v>5104.29</v>
          </cell>
          <cell r="E245">
            <v>5499.31</v>
          </cell>
          <cell r="F245">
            <v>483.63</v>
          </cell>
          <cell r="G245">
            <v>4726.22</v>
          </cell>
          <cell r="H245">
            <v>289.47000000000003</v>
          </cell>
        </row>
        <row r="246">
          <cell r="A246">
            <v>237</v>
          </cell>
          <cell r="B246" t="str">
            <v>PLAINFIELD</v>
          </cell>
          <cell r="C246">
            <v>237</v>
          </cell>
          <cell r="D246"/>
          <cell r="E246"/>
          <cell r="F246"/>
          <cell r="G246"/>
          <cell r="H246">
            <v>0</v>
          </cell>
        </row>
        <row r="247">
          <cell r="A247">
            <v>238</v>
          </cell>
          <cell r="B247" t="str">
            <v>PLAINVILLE</v>
          </cell>
          <cell r="C247">
            <v>238</v>
          </cell>
          <cell r="D247">
            <v>685.89</v>
          </cell>
          <cell r="E247">
            <v>713.78</v>
          </cell>
          <cell r="F247">
            <v>43.51</v>
          </cell>
          <cell r="G247">
            <v>670.27</v>
          </cell>
          <cell r="H247">
            <v>0</v>
          </cell>
        </row>
        <row r="248">
          <cell r="A248">
            <v>239</v>
          </cell>
          <cell r="B248" t="str">
            <v>PLYMOUTH</v>
          </cell>
          <cell r="C248">
            <v>239</v>
          </cell>
          <cell r="D248">
            <v>7134.07</v>
          </cell>
          <cell r="E248">
            <v>7507.37</v>
          </cell>
          <cell r="F248">
            <v>496.98</v>
          </cell>
          <cell r="G248">
            <v>6412.27</v>
          </cell>
          <cell r="H248">
            <v>598.12</v>
          </cell>
        </row>
        <row r="249">
          <cell r="A249">
            <v>240</v>
          </cell>
          <cell r="B249" t="str">
            <v>PLYMPTON</v>
          </cell>
          <cell r="C249">
            <v>240</v>
          </cell>
          <cell r="D249">
            <v>195.56</v>
          </cell>
          <cell r="E249">
            <v>204.46</v>
          </cell>
          <cell r="F249">
            <v>7.6</v>
          </cell>
          <cell r="G249">
            <v>196.86</v>
          </cell>
          <cell r="H249">
            <v>0</v>
          </cell>
        </row>
        <row r="250">
          <cell r="A250">
            <v>241</v>
          </cell>
          <cell r="B250" t="str">
            <v>PRINCETON</v>
          </cell>
          <cell r="C250">
            <v>241</v>
          </cell>
          <cell r="D250"/>
          <cell r="E250"/>
          <cell r="F250"/>
          <cell r="G250"/>
          <cell r="H250">
            <v>0</v>
          </cell>
        </row>
        <row r="251">
          <cell r="A251">
            <v>242</v>
          </cell>
          <cell r="B251" t="str">
            <v>PROVINCETOWN</v>
          </cell>
          <cell r="C251">
            <v>242</v>
          </cell>
          <cell r="D251">
            <v>110.89</v>
          </cell>
          <cell r="E251">
            <v>119.67</v>
          </cell>
          <cell r="F251">
            <v>8.8000000000000007</v>
          </cell>
          <cell r="G251">
            <v>110.88</v>
          </cell>
          <cell r="H251">
            <v>0</v>
          </cell>
        </row>
        <row r="252">
          <cell r="A252">
            <v>243</v>
          </cell>
          <cell r="B252" t="str">
            <v>QUINCY</v>
          </cell>
          <cell r="C252">
            <v>243</v>
          </cell>
          <cell r="D252">
            <v>8942.2800000000007</v>
          </cell>
          <cell r="E252">
            <v>9388.41</v>
          </cell>
          <cell r="F252">
            <v>730.24</v>
          </cell>
          <cell r="G252">
            <v>7370.43</v>
          </cell>
          <cell r="H252">
            <v>1287.73</v>
          </cell>
        </row>
        <row r="253">
          <cell r="A253">
            <v>244</v>
          </cell>
          <cell r="B253" t="str">
            <v>RANDOLPH</v>
          </cell>
          <cell r="C253">
            <v>244</v>
          </cell>
          <cell r="D253">
            <v>2673.18</v>
          </cell>
          <cell r="E253">
            <v>2866.23</v>
          </cell>
          <cell r="F253">
            <v>270.8</v>
          </cell>
          <cell r="G253">
            <v>2595.44</v>
          </cell>
          <cell r="H253">
            <v>0</v>
          </cell>
        </row>
        <row r="254">
          <cell r="A254">
            <v>245</v>
          </cell>
          <cell r="B254" t="str">
            <v>RAYNHAM</v>
          </cell>
          <cell r="C254">
            <v>245</v>
          </cell>
          <cell r="D254"/>
          <cell r="E254"/>
          <cell r="F254"/>
          <cell r="G254"/>
          <cell r="H254">
            <v>0</v>
          </cell>
        </row>
        <row r="255">
          <cell r="A255">
            <v>246</v>
          </cell>
          <cell r="B255" t="str">
            <v>READING</v>
          </cell>
          <cell r="C255">
            <v>246</v>
          </cell>
          <cell r="D255">
            <v>4033.82</v>
          </cell>
          <cell r="E255">
            <v>4174.9799999999996</v>
          </cell>
          <cell r="F255">
            <v>222.69</v>
          </cell>
          <cell r="G255">
            <v>3952.3</v>
          </cell>
          <cell r="H255">
            <v>0</v>
          </cell>
        </row>
        <row r="256">
          <cell r="A256">
            <v>247</v>
          </cell>
          <cell r="B256" t="str">
            <v>REHOBOTH</v>
          </cell>
          <cell r="C256">
            <v>247</v>
          </cell>
          <cell r="D256"/>
          <cell r="E256"/>
          <cell r="F256"/>
          <cell r="G256"/>
          <cell r="H256">
            <v>0</v>
          </cell>
        </row>
        <row r="257">
          <cell r="A257">
            <v>248</v>
          </cell>
          <cell r="B257" t="str">
            <v>REVERE</v>
          </cell>
          <cell r="C257">
            <v>248</v>
          </cell>
          <cell r="D257">
            <v>7258.93</v>
          </cell>
          <cell r="E257">
            <v>7568.24</v>
          </cell>
          <cell r="F257">
            <v>459.43</v>
          </cell>
          <cell r="G257">
            <v>7108.81</v>
          </cell>
          <cell r="H257">
            <v>0</v>
          </cell>
        </row>
        <row r="258">
          <cell r="A258">
            <v>249</v>
          </cell>
          <cell r="B258" t="str">
            <v>RICHMOND</v>
          </cell>
          <cell r="C258">
            <v>249</v>
          </cell>
          <cell r="D258">
            <v>168.97</v>
          </cell>
          <cell r="E258">
            <v>178.61</v>
          </cell>
          <cell r="F258">
            <v>4</v>
          </cell>
          <cell r="G258">
            <v>174.61</v>
          </cell>
          <cell r="H258">
            <v>0</v>
          </cell>
        </row>
        <row r="259">
          <cell r="A259">
            <v>250</v>
          </cell>
          <cell r="B259" t="str">
            <v>ROCHESTER</v>
          </cell>
          <cell r="C259">
            <v>250</v>
          </cell>
          <cell r="D259">
            <v>488.39</v>
          </cell>
          <cell r="E259">
            <v>505.57</v>
          </cell>
          <cell r="F259">
            <v>26.79</v>
          </cell>
          <cell r="G259">
            <v>478.77</v>
          </cell>
          <cell r="H259">
            <v>0</v>
          </cell>
        </row>
        <row r="260">
          <cell r="A260">
            <v>251</v>
          </cell>
          <cell r="B260" t="str">
            <v>ROCKLAND</v>
          </cell>
          <cell r="C260">
            <v>251</v>
          </cell>
          <cell r="D260">
            <v>2080.17</v>
          </cell>
          <cell r="E260">
            <v>2195.61</v>
          </cell>
          <cell r="F260">
            <v>138.75</v>
          </cell>
          <cell r="G260">
            <v>2056.86</v>
          </cell>
          <cell r="H260">
            <v>0</v>
          </cell>
        </row>
        <row r="261">
          <cell r="A261">
            <v>252</v>
          </cell>
          <cell r="B261" t="str">
            <v>ROCKPORT</v>
          </cell>
          <cell r="C261">
            <v>252</v>
          </cell>
          <cell r="D261">
            <v>854.72</v>
          </cell>
          <cell r="E261">
            <v>918.19</v>
          </cell>
          <cell r="F261">
            <v>51.93</v>
          </cell>
          <cell r="G261">
            <v>866.26</v>
          </cell>
          <cell r="H261">
            <v>0</v>
          </cell>
        </row>
        <row r="262">
          <cell r="A262">
            <v>253</v>
          </cell>
          <cell r="B262" t="str">
            <v>ROWE</v>
          </cell>
          <cell r="C262">
            <v>253</v>
          </cell>
          <cell r="D262">
            <v>61.49</v>
          </cell>
          <cell r="E262">
            <v>65.510000000000005</v>
          </cell>
          <cell r="F262">
            <v>3.92</v>
          </cell>
          <cell r="G262">
            <v>61.59</v>
          </cell>
          <cell r="H262">
            <v>0</v>
          </cell>
        </row>
        <row r="263">
          <cell r="A263">
            <v>254</v>
          </cell>
          <cell r="B263" t="str">
            <v>ROWLEY</v>
          </cell>
          <cell r="C263">
            <v>254</v>
          </cell>
          <cell r="D263"/>
          <cell r="E263"/>
          <cell r="F263"/>
          <cell r="G263"/>
          <cell r="H263">
            <v>0</v>
          </cell>
        </row>
        <row r="264">
          <cell r="A264">
            <v>255</v>
          </cell>
          <cell r="B264" t="str">
            <v>ROYALSTON</v>
          </cell>
          <cell r="C264">
            <v>255</v>
          </cell>
          <cell r="D264"/>
          <cell r="E264"/>
          <cell r="F264"/>
          <cell r="G264"/>
          <cell r="H264">
            <v>0</v>
          </cell>
        </row>
        <row r="265">
          <cell r="A265">
            <v>256</v>
          </cell>
          <cell r="B265" t="str">
            <v>RUSSELL</v>
          </cell>
          <cell r="C265">
            <v>256</v>
          </cell>
          <cell r="D265"/>
          <cell r="E265"/>
          <cell r="F265"/>
          <cell r="G265"/>
          <cell r="H265">
            <v>0</v>
          </cell>
        </row>
        <row r="266">
          <cell r="A266">
            <v>257</v>
          </cell>
          <cell r="B266" t="str">
            <v>RUTLAND</v>
          </cell>
          <cell r="C266">
            <v>257</v>
          </cell>
          <cell r="D266"/>
          <cell r="E266"/>
          <cell r="F266"/>
          <cell r="G266"/>
          <cell r="H266">
            <v>0</v>
          </cell>
        </row>
        <row r="267">
          <cell r="A267">
            <v>258</v>
          </cell>
          <cell r="B267" t="str">
            <v>SALEM</v>
          </cell>
          <cell r="C267">
            <v>258</v>
          </cell>
          <cell r="D267">
            <v>3473.04</v>
          </cell>
          <cell r="E267">
            <v>3737.01</v>
          </cell>
          <cell r="F267">
            <v>324.55</v>
          </cell>
          <cell r="G267">
            <v>3008.12</v>
          </cell>
          <cell r="H267">
            <v>404.34</v>
          </cell>
        </row>
        <row r="268">
          <cell r="A268">
            <v>259</v>
          </cell>
          <cell r="B268" t="str">
            <v>SALISBURY</v>
          </cell>
          <cell r="C268">
            <v>259</v>
          </cell>
          <cell r="D268"/>
          <cell r="E268"/>
          <cell r="F268"/>
          <cell r="G268"/>
          <cell r="H268">
            <v>0</v>
          </cell>
        </row>
        <row r="269">
          <cell r="A269">
            <v>260</v>
          </cell>
          <cell r="B269" t="str">
            <v>SANDISFIELD</v>
          </cell>
          <cell r="C269">
            <v>260</v>
          </cell>
          <cell r="D269"/>
          <cell r="E269"/>
          <cell r="F269"/>
          <cell r="G269"/>
          <cell r="H269">
            <v>0</v>
          </cell>
        </row>
        <row r="270">
          <cell r="A270">
            <v>261</v>
          </cell>
          <cell r="B270" t="str">
            <v>SANDWICH</v>
          </cell>
          <cell r="C270">
            <v>261</v>
          </cell>
          <cell r="D270">
            <v>2536.5</v>
          </cell>
          <cell r="E270">
            <v>2616.0300000000002</v>
          </cell>
          <cell r="F270">
            <v>149.81</v>
          </cell>
          <cell r="G270">
            <v>2466.23</v>
          </cell>
          <cell r="H270">
            <v>0</v>
          </cell>
        </row>
        <row r="271">
          <cell r="A271">
            <v>262</v>
          </cell>
          <cell r="B271" t="str">
            <v>SAUGUS</v>
          </cell>
          <cell r="C271">
            <v>262</v>
          </cell>
          <cell r="D271">
            <v>2459.34</v>
          </cell>
          <cell r="E271">
            <v>2630.19</v>
          </cell>
          <cell r="F271">
            <v>169.46</v>
          </cell>
          <cell r="G271">
            <v>2460.7399999999998</v>
          </cell>
          <cell r="H271">
            <v>0</v>
          </cell>
        </row>
        <row r="272">
          <cell r="A272">
            <v>263</v>
          </cell>
          <cell r="B272" t="str">
            <v>SAVOY</v>
          </cell>
          <cell r="C272">
            <v>263</v>
          </cell>
          <cell r="D272">
            <v>51.03</v>
          </cell>
          <cell r="E272">
            <v>54.24</v>
          </cell>
          <cell r="F272">
            <v>2.2799999999999998</v>
          </cell>
          <cell r="G272">
            <v>51.97</v>
          </cell>
          <cell r="H272">
            <v>0</v>
          </cell>
        </row>
        <row r="273">
          <cell r="A273">
            <v>264</v>
          </cell>
          <cell r="B273" t="str">
            <v>SCITUATE</v>
          </cell>
          <cell r="C273">
            <v>264</v>
          </cell>
          <cell r="D273">
            <v>2814.3</v>
          </cell>
          <cell r="E273">
            <v>2952.31</v>
          </cell>
          <cell r="F273">
            <v>118.01</v>
          </cell>
          <cell r="G273">
            <v>2834.3</v>
          </cell>
          <cell r="H273">
            <v>0</v>
          </cell>
        </row>
        <row r="274">
          <cell r="A274">
            <v>265</v>
          </cell>
          <cell r="B274" t="str">
            <v>SEEKONK</v>
          </cell>
          <cell r="C274">
            <v>265</v>
          </cell>
          <cell r="D274">
            <v>1932.97</v>
          </cell>
          <cell r="E274">
            <v>2009.19</v>
          </cell>
          <cell r="F274">
            <v>110.19</v>
          </cell>
          <cell r="G274">
            <v>1899</v>
          </cell>
          <cell r="H274">
            <v>0</v>
          </cell>
        </row>
        <row r="275">
          <cell r="A275">
            <v>266</v>
          </cell>
          <cell r="B275" t="str">
            <v>SHARON</v>
          </cell>
          <cell r="C275">
            <v>266</v>
          </cell>
          <cell r="D275">
            <v>3435.13</v>
          </cell>
          <cell r="E275">
            <v>3572.98</v>
          </cell>
          <cell r="F275">
            <v>162.22</v>
          </cell>
          <cell r="G275">
            <v>3410.75</v>
          </cell>
          <cell r="H275">
            <v>0</v>
          </cell>
        </row>
        <row r="276">
          <cell r="A276">
            <v>267</v>
          </cell>
          <cell r="B276" t="str">
            <v>SHEFFIELD</v>
          </cell>
          <cell r="C276">
            <v>267</v>
          </cell>
          <cell r="D276"/>
          <cell r="E276"/>
          <cell r="F276"/>
          <cell r="G276"/>
          <cell r="H276">
            <v>0</v>
          </cell>
        </row>
        <row r="277">
          <cell r="A277">
            <v>268</v>
          </cell>
          <cell r="B277" t="str">
            <v>SHELBURNE</v>
          </cell>
          <cell r="C277">
            <v>268</v>
          </cell>
          <cell r="D277"/>
          <cell r="E277"/>
          <cell r="F277"/>
          <cell r="G277"/>
          <cell r="H277">
            <v>0</v>
          </cell>
        </row>
        <row r="278">
          <cell r="A278">
            <v>269</v>
          </cell>
          <cell r="B278" t="str">
            <v>SHERBORN</v>
          </cell>
          <cell r="C278">
            <v>269</v>
          </cell>
          <cell r="D278">
            <v>415.21</v>
          </cell>
          <cell r="E278">
            <v>427.98</v>
          </cell>
          <cell r="F278">
            <v>20.34</v>
          </cell>
          <cell r="G278">
            <v>407.64</v>
          </cell>
          <cell r="H278">
            <v>0</v>
          </cell>
        </row>
        <row r="279">
          <cell r="A279">
            <v>270</v>
          </cell>
          <cell r="B279" t="str">
            <v>SHIRLEY</v>
          </cell>
          <cell r="C279">
            <v>270</v>
          </cell>
          <cell r="D279"/>
          <cell r="E279"/>
          <cell r="F279"/>
          <cell r="G279"/>
          <cell r="H279">
            <v>0</v>
          </cell>
        </row>
        <row r="280">
          <cell r="A280">
            <v>271</v>
          </cell>
          <cell r="B280" t="str">
            <v>SHREWSBURY</v>
          </cell>
          <cell r="C280">
            <v>271</v>
          </cell>
          <cell r="D280">
            <v>5828.18</v>
          </cell>
          <cell r="E280">
            <v>6147.46</v>
          </cell>
          <cell r="F280">
            <v>282.82</v>
          </cell>
          <cell r="G280">
            <v>5864.64</v>
          </cell>
          <cell r="H280">
            <v>0</v>
          </cell>
        </row>
        <row r="281">
          <cell r="A281">
            <v>272</v>
          </cell>
          <cell r="B281" t="str">
            <v>SHUTESBURY</v>
          </cell>
          <cell r="C281">
            <v>272</v>
          </cell>
          <cell r="D281">
            <v>116.88</v>
          </cell>
          <cell r="E281">
            <v>123.49</v>
          </cell>
          <cell r="F281">
            <v>6.15</v>
          </cell>
          <cell r="G281">
            <v>117.34</v>
          </cell>
          <cell r="H281">
            <v>0</v>
          </cell>
        </row>
        <row r="282">
          <cell r="A282">
            <v>273</v>
          </cell>
          <cell r="B282" t="str">
            <v>SOMERSET</v>
          </cell>
          <cell r="C282">
            <v>273</v>
          </cell>
          <cell r="D282">
            <v>1732.22</v>
          </cell>
          <cell r="E282">
            <v>1808.08</v>
          </cell>
          <cell r="F282">
            <v>114.4</v>
          </cell>
          <cell r="G282">
            <v>1693.68</v>
          </cell>
          <cell r="H282">
            <v>0</v>
          </cell>
        </row>
        <row r="283">
          <cell r="A283">
            <v>274</v>
          </cell>
          <cell r="B283" t="str">
            <v>SOMERVILLE</v>
          </cell>
          <cell r="C283">
            <v>274</v>
          </cell>
          <cell r="D283">
            <v>4621.18</v>
          </cell>
          <cell r="E283">
            <v>4889.4399999999996</v>
          </cell>
          <cell r="F283">
            <v>397.75</v>
          </cell>
          <cell r="G283">
            <v>3906.76</v>
          </cell>
          <cell r="H283">
            <v>584.92999999999995</v>
          </cell>
        </row>
        <row r="284">
          <cell r="A284">
            <v>275</v>
          </cell>
          <cell r="B284" t="str">
            <v>SOUTHAMPTON</v>
          </cell>
          <cell r="C284">
            <v>275</v>
          </cell>
          <cell r="D284">
            <v>494.26</v>
          </cell>
          <cell r="E284">
            <v>514.28</v>
          </cell>
          <cell r="F284">
            <v>35.47</v>
          </cell>
          <cell r="G284">
            <v>478.81</v>
          </cell>
          <cell r="H284">
            <v>0</v>
          </cell>
        </row>
        <row r="285">
          <cell r="A285">
            <v>276</v>
          </cell>
          <cell r="B285" t="str">
            <v>SOUTHBOROUGH</v>
          </cell>
          <cell r="C285">
            <v>276</v>
          </cell>
          <cell r="D285">
            <v>1254.69</v>
          </cell>
          <cell r="E285">
            <v>1307.3399999999999</v>
          </cell>
          <cell r="F285">
            <v>70.12</v>
          </cell>
          <cell r="G285">
            <v>1237.22</v>
          </cell>
          <cell r="H285">
            <v>0</v>
          </cell>
        </row>
        <row r="286">
          <cell r="A286">
            <v>277</v>
          </cell>
          <cell r="B286" t="str">
            <v>SOUTHBRIDGE</v>
          </cell>
          <cell r="C286">
            <v>277</v>
          </cell>
          <cell r="D286">
            <v>1874.3</v>
          </cell>
          <cell r="E286">
            <v>2050.89</v>
          </cell>
          <cell r="F286">
            <v>168.27</v>
          </cell>
          <cell r="G286">
            <v>1882.62</v>
          </cell>
          <cell r="H286">
            <v>0</v>
          </cell>
        </row>
        <row r="287">
          <cell r="A287">
            <v>278</v>
          </cell>
          <cell r="B287" t="str">
            <v>SOUTH HADLEY</v>
          </cell>
          <cell r="C287">
            <v>278</v>
          </cell>
          <cell r="D287">
            <v>1806.05</v>
          </cell>
          <cell r="E287">
            <v>1908.69</v>
          </cell>
          <cell r="F287">
            <v>99.34</v>
          </cell>
          <cell r="G287">
            <v>1788.28</v>
          </cell>
          <cell r="H287">
            <v>21.08</v>
          </cell>
        </row>
        <row r="288">
          <cell r="A288">
            <v>279</v>
          </cell>
          <cell r="B288" t="str">
            <v>SOUTHWICK</v>
          </cell>
          <cell r="C288">
            <v>279</v>
          </cell>
          <cell r="D288"/>
          <cell r="E288"/>
          <cell r="F288"/>
          <cell r="G288"/>
          <cell r="H288">
            <v>0</v>
          </cell>
        </row>
        <row r="289">
          <cell r="A289">
            <v>280</v>
          </cell>
          <cell r="B289" t="str">
            <v>SPENCER</v>
          </cell>
          <cell r="C289">
            <v>280</v>
          </cell>
          <cell r="D289"/>
          <cell r="E289"/>
          <cell r="F289"/>
          <cell r="G289"/>
          <cell r="H289">
            <v>0</v>
          </cell>
        </row>
        <row r="290">
          <cell r="A290">
            <v>281</v>
          </cell>
          <cell r="B290" t="str">
            <v>SPRINGFIELD</v>
          </cell>
          <cell r="C290">
            <v>281</v>
          </cell>
          <cell r="D290">
            <v>23901.73</v>
          </cell>
          <cell r="E290">
            <v>25776.02</v>
          </cell>
          <cell r="F290">
            <v>2874.71</v>
          </cell>
          <cell r="G290">
            <v>21616.58</v>
          </cell>
          <cell r="H290">
            <v>1284.73</v>
          </cell>
        </row>
        <row r="291">
          <cell r="A291">
            <v>282</v>
          </cell>
          <cell r="B291" t="str">
            <v>STERLING</v>
          </cell>
          <cell r="C291">
            <v>282</v>
          </cell>
          <cell r="D291"/>
          <cell r="E291"/>
          <cell r="F291"/>
          <cell r="G291"/>
          <cell r="H291">
            <v>0</v>
          </cell>
        </row>
        <row r="292">
          <cell r="A292">
            <v>283</v>
          </cell>
          <cell r="B292" t="str">
            <v>STOCKBRIDGE</v>
          </cell>
          <cell r="C292">
            <v>283</v>
          </cell>
          <cell r="D292"/>
          <cell r="E292"/>
          <cell r="F292"/>
          <cell r="G292"/>
          <cell r="H292">
            <v>0</v>
          </cell>
        </row>
        <row r="293">
          <cell r="A293">
            <v>284</v>
          </cell>
          <cell r="B293" t="str">
            <v>STONEHAM</v>
          </cell>
          <cell r="C293">
            <v>284</v>
          </cell>
          <cell r="D293">
            <v>2208.2600000000002</v>
          </cell>
          <cell r="E293">
            <v>2328.17</v>
          </cell>
          <cell r="F293">
            <v>156.69</v>
          </cell>
          <cell r="G293">
            <v>2171.4699999999998</v>
          </cell>
          <cell r="H293">
            <v>0</v>
          </cell>
        </row>
        <row r="294">
          <cell r="A294">
            <v>285</v>
          </cell>
          <cell r="B294" t="str">
            <v>STOUGHTON</v>
          </cell>
          <cell r="C294">
            <v>285</v>
          </cell>
          <cell r="D294">
            <v>3378.3</v>
          </cell>
          <cell r="E294">
            <v>3542.57</v>
          </cell>
          <cell r="F294">
            <v>199.2</v>
          </cell>
          <cell r="G294">
            <v>3343.37</v>
          </cell>
          <cell r="H294">
            <v>0</v>
          </cell>
        </row>
        <row r="295">
          <cell r="A295">
            <v>286</v>
          </cell>
          <cell r="B295" t="str">
            <v>STOW</v>
          </cell>
          <cell r="C295">
            <v>286</v>
          </cell>
          <cell r="D295"/>
          <cell r="E295"/>
          <cell r="F295"/>
          <cell r="G295"/>
          <cell r="H295">
            <v>0</v>
          </cell>
        </row>
        <row r="296">
          <cell r="A296">
            <v>287</v>
          </cell>
          <cell r="B296" t="str">
            <v>STURBRIDGE</v>
          </cell>
          <cell r="C296">
            <v>287</v>
          </cell>
          <cell r="D296">
            <v>876.91</v>
          </cell>
          <cell r="E296">
            <v>908.93</v>
          </cell>
          <cell r="F296">
            <v>46.82</v>
          </cell>
          <cell r="G296">
            <v>862.12</v>
          </cell>
          <cell r="H296">
            <v>0</v>
          </cell>
        </row>
        <row r="297">
          <cell r="A297">
            <v>288</v>
          </cell>
          <cell r="B297" t="str">
            <v>SUDBURY</v>
          </cell>
          <cell r="C297">
            <v>288</v>
          </cell>
          <cell r="D297">
            <v>2605.9899999999998</v>
          </cell>
          <cell r="E297">
            <v>2701.12</v>
          </cell>
          <cell r="F297">
            <v>135.09</v>
          </cell>
          <cell r="G297">
            <v>2566.02</v>
          </cell>
          <cell r="H297">
            <v>0</v>
          </cell>
        </row>
        <row r="298">
          <cell r="A298">
            <v>289</v>
          </cell>
          <cell r="B298" t="str">
            <v>SUNDERLAND</v>
          </cell>
          <cell r="C298">
            <v>289</v>
          </cell>
          <cell r="D298">
            <v>227.01</v>
          </cell>
          <cell r="E298">
            <v>235.98</v>
          </cell>
          <cell r="F298">
            <v>22.97</v>
          </cell>
          <cell r="G298">
            <v>213.01</v>
          </cell>
          <cell r="H298">
            <v>0</v>
          </cell>
        </row>
        <row r="299">
          <cell r="A299">
            <v>290</v>
          </cell>
          <cell r="B299" t="str">
            <v>SUTTON</v>
          </cell>
          <cell r="C299">
            <v>290</v>
          </cell>
          <cell r="D299">
            <v>1351.02</v>
          </cell>
          <cell r="E299">
            <v>1409.76</v>
          </cell>
          <cell r="F299">
            <v>78.900000000000006</v>
          </cell>
          <cell r="G299">
            <v>1330.86</v>
          </cell>
          <cell r="H299">
            <v>0</v>
          </cell>
        </row>
        <row r="300">
          <cell r="A300">
            <v>291</v>
          </cell>
          <cell r="B300" t="str">
            <v>SWAMPSCOTT</v>
          </cell>
          <cell r="C300">
            <v>291</v>
          </cell>
          <cell r="D300">
            <v>2094.11</v>
          </cell>
          <cell r="E300">
            <v>2199.5700000000002</v>
          </cell>
          <cell r="F300">
            <v>127.49</v>
          </cell>
          <cell r="G300">
            <v>2072.08</v>
          </cell>
          <cell r="H300">
            <v>0</v>
          </cell>
        </row>
        <row r="301">
          <cell r="A301">
            <v>292</v>
          </cell>
          <cell r="B301" t="str">
            <v>SWANSEA</v>
          </cell>
          <cell r="C301">
            <v>292</v>
          </cell>
          <cell r="D301">
            <v>1963.21</v>
          </cell>
          <cell r="E301">
            <v>2075.21</v>
          </cell>
          <cell r="F301">
            <v>115.09</v>
          </cell>
          <cell r="G301">
            <v>1960.12</v>
          </cell>
          <cell r="H301">
            <v>0</v>
          </cell>
        </row>
        <row r="302">
          <cell r="A302">
            <v>293</v>
          </cell>
          <cell r="B302" t="str">
            <v>TAUNTON</v>
          </cell>
          <cell r="C302">
            <v>293</v>
          </cell>
          <cell r="D302">
            <v>7592.12</v>
          </cell>
          <cell r="E302">
            <v>8092.38</v>
          </cell>
          <cell r="F302">
            <v>593.30999999999995</v>
          </cell>
          <cell r="G302">
            <v>6953.66</v>
          </cell>
          <cell r="H302">
            <v>545.41</v>
          </cell>
        </row>
        <row r="303">
          <cell r="A303">
            <v>294</v>
          </cell>
          <cell r="B303" t="str">
            <v>TEMPLETON</v>
          </cell>
          <cell r="C303">
            <v>294</v>
          </cell>
          <cell r="D303"/>
          <cell r="E303"/>
          <cell r="F303"/>
          <cell r="G303"/>
          <cell r="H303">
            <v>0</v>
          </cell>
        </row>
        <row r="304">
          <cell r="A304">
            <v>295</v>
          </cell>
          <cell r="B304" t="str">
            <v>TEWKSBURY</v>
          </cell>
          <cell r="C304">
            <v>295</v>
          </cell>
          <cell r="D304">
            <v>3322.71</v>
          </cell>
          <cell r="E304">
            <v>3478.76</v>
          </cell>
          <cell r="F304">
            <v>212.76</v>
          </cell>
          <cell r="G304">
            <v>3266</v>
          </cell>
          <cell r="H304">
            <v>0</v>
          </cell>
        </row>
        <row r="305">
          <cell r="A305">
            <v>296</v>
          </cell>
          <cell r="B305" t="str">
            <v>TISBURY</v>
          </cell>
          <cell r="C305">
            <v>296</v>
          </cell>
          <cell r="D305">
            <v>292.08999999999997</v>
          </cell>
          <cell r="E305">
            <v>310.17</v>
          </cell>
          <cell r="F305">
            <v>17.93</v>
          </cell>
          <cell r="G305">
            <v>292.24</v>
          </cell>
          <cell r="H305">
            <v>0</v>
          </cell>
        </row>
        <row r="306">
          <cell r="A306">
            <v>297</v>
          </cell>
          <cell r="B306" t="str">
            <v>TOLLAND</v>
          </cell>
          <cell r="C306">
            <v>297</v>
          </cell>
          <cell r="D306"/>
          <cell r="E306"/>
          <cell r="F306"/>
          <cell r="G306"/>
          <cell r="H306">
            <v>0</v>
          </cell>
        </row>
        <row r="307">
          <cell r="A307">
            <v>298</v>
          </cell>
          <cell r="B307" t="str">
            <v>TOPSFIELD</v>
          </cell>
          <cell r="C307">
            <v>298</v>
          </cell>
          <cell r="D307">
            <v>616.16999999999996</v>
          </cell>
          <cell r="E307">
            <v>640.19000000000005</v>
          </cell>
          <cell r="F307">
            <v>36.96</v>
          </cell>
          <cell r="G307">
            <v>603.23</v>
          </cell>
          <cell r="H307">
            <v>0</v>
          </cell>
        </row>
        <row r="308">
          <cell r="A308">
            <v>299</v>
          </cell>
          <cell r="B308" t="str">
            <v>TOWNSEND</v>
          </cell>
          <cell r="C308">
            <v>299</v>
          </cell>
          <cell r="D308"/>
          <cell r="E308"/>
          <cell r="F308"/>
          <cell r="G308"/>
          <cell r="H308">
            <v>0</v>
          </cell>
        </row>
        <row r="309">
          <cell r="A309">
            <v>300</v>
          </cell>
          <cell r="B309" t="str">
            <v>TRURO</v>
          </cell>
          <cell r="C309">
            <v>300</v>
          </cell>
          <cell r="D309">
            <v>98.93</v>
          </cell>
          <cell r="E309">
            <v>104.48</v>
          </cell>
          <cell r="F309">
            <v>5.46</v>
          </cell>
          <cell r="G309">
            <v>99.02</v>
          </cell>
          <cell r="H309">
            <v>0</v>
          </cell>
        </row>
        <row r="310">
          <cell r="A310">
            <v>301</v>
          </cell>
          <cell r="B310" t="str">
            <v>TYNGSBOROUGH</v>
          </cell>
          <cell r="C310">
            <v>301</v>
          </cell>
          <cell r="D310">
            <v>1611.18</v>
          </cell>
          <cell r="E310">
            <v>1690.06</v>
          </cell>
          <cell r="F310">
            <v>84.12</v>
          </cell>
          <cell r="G310">
            <v>1605.94</v>
          </cell>
          <cell r="H310">
            <v>0</v>
          </cell>
        </row>
        <row r="311">
          <cell r="A311">
            <v>302</v>
          </cell>
          <cell r="B311" t="str">
            <v>TYRINGHAM</v>
          </cell>
          <cell r="C311">
            <v>302</v>
          </cell>
          <cell r="D311"/>
          <cell r="E311"/>
          <cell r="F311"/>
          <cell r="G311"/>
          <cell r="H311">
            <v>0</v>
          </cell>
        </row>
        <row r="312">
          <cell r="A312">
            <v>303</v>
          </cell>
          <cell r="B312" t="str">
            <v>UPTON</v>
          </cell>
          <cell r="C312">
            <v>303</v>
          </cell>
          <cell r="D312"/>
          <cell r="E312"/>
          <cell r="F312"/>
          <cell r="G312"/>
          <cell r="H312">
            <v>0</v>
          </cell>
        </row>
        <row r="313">
          <cell r="A313">
            <v>304</v>
          </cell>
          <cell r="B313" t="str">
            <v>UXBRIDGE</v>
          </cell>
          <cell r="C313">
            <v>304</v>
          </cell>
          <cell r="D313">
            <v>1631.37</v>
          </cell>
          <cell r="E313">
            <v>1720.89</v>
          </cell>
          <cell r="F313">
            <v>98.59</v>
          </cell>
          <cell r="G313">
            <v>1622.29</v>
          </cell>
          <cell r="H313">
            <v>0</v>
          </cell>
        </row>
        <row r="314">
          <cell r="A314">
            <v>305</v>
          </cell>
          <cell r="B314" t="str">
            <v>WAKEFIELD</v>
          </cell>
          <cell r="C314">
            <v>305</v>
          </cell>
          <cell r="D314">
            <v>3331.51</v>
          </cell>
          <cell r="E314">
            <v>3489.63</v>
          </cell>
          <cell r="F314">
            <v>187.05</v>
          </cell>
          <cell r="G314">
            <v>3302.58</v>
          </cell>
          <cell r="H314">
            <v>0</v>
          </cell>
        </row>
        <row r="315">
          <cell r="A315">
            <v>306</v>
          </cell>
          <cell r="B315" t="str">
            <v>WALES</v>
          </cell>
          <cell r="C315">
            <v>306</v>
          </cell>
          <cell r="D315">
            <v>154.38999999999999</v>
          </cell>
          <cell r="E315">
            <v>160.41999999999999</v>
          </cell>
          <cell r="F315">
            <v>10.47</v>
          </cell>
          <cell r="G315">
            <v>149.94999999999999</v>
          </cell>
          <cell r="H315">
            <v>0</v>
          </cell>
        </row>
        <row r="316">
          <cell r="A316">
            <v>307</v>
          </cell>
          <cell r="B316" t="str">
            <v>WALPOLE</v>
          </cell>
          <cell r="C316">
            <v>307</v>
          </cell>
          <cell r="D316">
            <v>3658.34</v>
          </cell>
          <cell r="E316">
            <v>3812.14</v>
          </cell>
          <cell r="F316">
            <v>168.54</v>
          </cell>
          <cell r="G316">
            <v>3643.6</v>
          </cell>
          <cell r="H316">
            <v>0</v>
          </cell>
        </row>
        <row r="317">
          <cell r="A317">
            <v>308</v>
          </cell>
          <cell r="B317" t="str">
            <v>WALTHAM</v>
          </cell>
          <cell r="C317">
            <v>308</v>
          </cell>
          <cell r="D317">
            <v>5272.08</v>
          </cell>
          <cell r="E317">
            <v>5565.88</v>
          </cell>
          <cell r="F317">
            <v>347.47</v>
          </cell>
          <cell r="G317">
            <v>4836.3500000000004</v>
          </cell>
          <cell r="H317">
            <v>382.06</v>
          </cell>
        </row>
        <row r="318">
          <cell r="A318">
            <v>309</v>
          </cell>
          <cell r="B318" t="str">
            <v>WARE</v>
          </cell>
          <cell r="C318">
            <v>309</v>
          </cell>
          <cell r="D318">
            <v>1114.44</v>
          </cell>
          <cell r="E318">
            <v>1191.22</v>
          </cell>
          <cell r="F318">
            <v>81.91</v>
          </cell>
          <cell r="G318">
            <v>1109.31</v>
          </cell>
          <cell r="H318">
            <v>0</v>
          </cell>
        </row>
        <row r="319">
          <cell r="A319">
            <v>310</v>
          </cell>
          <cell r="B319" t="str">
            <v>WAREHAM</v>
          </cell>
          <cell r="C319">
            <v>310</v>
          </cell>
          <cell r="D319">
            <v>2170.75</v>
          </cell>
          <cell r="E319">
            <v>2311.54</v>
          </cell>
          <cell r="F319">
            <v>238.96</v>
          </cell>
          <cell r="G319">
            <v>1872.02</v>
          </cell>
          <cell r="H319">
            <v>200.55</v>
          </cell>
        </row>
        <row r="320">
          <cell r="A320">
            <v>311</v>
          </cell>
          <cell r="B320" t="str">
            <v>WARREN</v>
          </cell>
          <cell r="C320">
            <v>311</v>
          </cell>
          <cell r="D320"/>
          <cell r="E320"/>
          <cell r="F320"/>
          <cell r="G320"/>
          <cell r="H320">
            <v>0</v>
          </cell>
        </row>
        <row r="321">
          <cell r="A321">
            <v>312</v>
          </cell>
          <cell r="B321" t="str">
            <v>WARWICK</v>
          </cell>
          <cell r="C321">
            <v>312</v>
          </cell>
          <cell r="D321"/>
          <cell r="E321"/>
          <cell r="F321"/>
          <cell r="G321"/>
          <cell r="H321">
            <v>0</v>
          </cell>
        </row>
        <row r="322">
          <cell r="A322">
            <v>313</v>
          </cell>
          <cell r="B322" t="str">
            <v>WASHINGTON</v>
          </cell>
          <cell r="C322">
            <v>313</v>
          </cell>
          <cell r="D322"/>
          <cell r="E322"/>
          <cell r="F322"/>
          <cell r="G322"/>
          <cell r="H322">
            <v>0</v>
          </cell>
        </row>
        <row r="323">
          <cell r="A323">
            <v>314</v>
          </cell>
          <cell r="B323" t="str">
            <v>WATERTOWN</v>
          </cell>
          <cell r="C323">
            <v>314</v>
          </cell>
          <cell r="D323">
            <v>2472.98</v>
          </cell>
          <cell r="E323">
            <v>2597.38</v>
          </cell>
          <cell r="F323">
            <v>201.2</v>
          </cell>
          <cell r="G323">
            <v>2396.1799999999998</v>
          </cell>
          <cell r="H323">
            <v>0</v>
          </cell>
        </row>
        <row r="324">
          <cell r="A324">
            <v>315</v>
          </cell>
          <cell r="B324" t="str">
            <v>WAYLAND</v>
          </cell>
          <cell r="C324">
            <v>315</v>
          </cell>
          <cell r="D324">
            <v>2626.96</v>
          </cell>
          <cell r="E324">
            <v>2718.59</v>
          </cell>
          <cell r="F324">
            <v>130.55000000000001</v>
          </cell>
          <cell r="G324">
            <v>2588.0500000000002</v>
          </cell>
          <cell r="H324">
            <v>0</v>
          </cell>
        </row>
        <row r="325">
          <cell r="A325">
            <v>316</v>
          </cell>
          <cell r="B325" t="str">
            <v>WEBSTER</v>
          </cell>
          <cell r="C325">
            <v>316</v>
          </cell>
          <cell r="D325">
            <v>1744.53</v>
          </cell>
          <cell r="E325">
            <v>1865.51</v>
          </cell>
          <cell r="F325">
            <v>143.75</v>
          </cell>
          <cell r="G325">
            <v>1695.76</v>
          </cell>
          <cell r="H325">
            <v>26</v>
          </cell>
        </row>
        <row r="326">
          <cell r="A326">
            <v>317</v>
          </cell>
          <cell r="B326" t="str">
            <v>WELLESLEY</v>
          </cell>
          <cell r="C326">
            <v>317</v>
          </cell>
          <cell r="D326">
            <v>4766.7</v>
          </cell>
          <cell r="E326">
            <v>5002.38</v>
          </cell>
          <cell r="F326">
            <v>269.74</v>
          </cell>
          <cell r="G326">
            <v>4732.6499999999996</v>
          </cell>
          <cell r="H326">
            <v>0</v>
          </cell>
        </row>
        <row r="327">
          <cell r="A327">
            <v>318</v>
          </cell>
          <cell r="B327" t="str">
            <v>WELLFLEET</v>
          </cell>
          <cell r="C327">
            <v>318</v>
          </cell>
          <cell r="D327">
            <v>106.9</v>
          </cell>
          <cell r="E327">
            <v>113.62</v>
          </cell>
          <cell r="F327">
            <v>11.34</v>
          </cell>
          <cell r="G327">
            <v>102.28</v>
          </cell>
          <cell r="H327">
            <v>0</v>
          </cell>
        </row>
        <row r="328">
          <cell r="A328">
            <v>319</v>
          </cell>
          <cell r="B328" t="str">
            <v>WENDELL</v>
          </cell>
          <cell r="C328">
            <v>319</v>
          </cell>
          <cell r="D328"/>
          <cell r="E328"/>
          <cell r="F328"/>
          <cell r="G328"/>
          <cell r="H328">
            <v>0</v>
          </cell>
        </row>
        <row r="329">
          <cell r="A329">
            <v>320</v>
          </cell>
          <cell r="B329" t="str">
            <v>WENHAM</v>
          </cell>
          <cell r="C329">
            <v>320</v>
          </cell>
          <cell r="D329"/>
          <cell r="E329"/>
          <cell r="F329"/>
          <cell r="G329"/>
          <cell r="H329">
            <v>0</v>
          </cell>
        </row>
        <row r="330">
          <cell r="A330">
            <v>321</v>
          </cell>
          <cell r="B330" t="str">
            <v>WESTBOROUGH</v>
          </cell>
          <cell r="C330">
            <v>321</v>
          </cell>
          <cell r="D330">
            <v>3822.34</v>
          </cell>
          <cell r="E330">
            <v>3971.66</v>
          </cell>
          <cell r="F330">
            <v>220.8</v>
          </cell>
          <cell r="G330">
            <v>3750.85</v>
          </cell>
          <cell r="H330">
            <v>0</v>
          </cell>
        </row>
        <row r="331">
          <cell r="A331">
            <v>322</v>
          </cell>
          <cell r="B331" t="str">
            <v>WEST BOYLSTON</v>
          </cell>
          <cell r="C331">
            <v>322</v>
          </cell>
          <cell r="D331">
            <v>869.45</v>
          </cell>
          <cell r="E331">
            <v>908.81</v>
          </cell>
          <cell r="F331">
            <v>48.98</v>
          </cell>
          <cell r="G331">
            <v>859.84</v>
          </cell>
          <cell r="H331">
            <v>0</v>
          </cell>
        </row>
        <row r="332">
          <cell r="A332">
            <v>323</v>
          </cell>
          <cell r="B332" t="str">
            <v>WEST BRIDGEWATER</v>
          </cell>
          <cell r="C332">
            <v>323</v>
          </cell>
          <cell r="D332">
            <v>1238.7</v>
          </cell>
          <cell r="E332">
            <v>1292.81</v>
          </cell>
          <cell r="F332">
            <v>36.659999999999997</v>
          </cell>
          <cell r="G332">
            <v>1256.1500000000001</v>
          </cell>
          <cell r="H332">
            <v>0</v>
          </cell>
        </row>
        <row r="333">
          <cell r="A333">
            <v>324</v>
          </cell>
          <cell r="B333" t="str">
            <v>WEST BROOKFIELD</v>
          </cell>
          <cell r="C333">
            <v>324</v>
          </cell>
          <cell r="D333"/>
          <cell r="E333"/>
          <cell r="F333"/>
          <cell r="G333"/>
          <cell r="H333">
            <v>0</v>
          </cell>
        </row>
        <row r="334">
          <cell r="A334">
            <v>325</v>
          </cell>
          <cell r="B334" t="str">
            <v>WESTFIELD</v>
          </cell>
          <cell r="C334">
            <v>325</v>
          </cell>
          <cell r="D334">
            <v>5090.8100000000004</v>
          </cell>
          <cell r="E334">
            <v>5421.21</v>
          </cell>
          <cell r="F334">
            <v>403.39</v>
          </cell>
          <cell r="G334">
            <v>4566.67</v>
          </cell>
          <cell r="H334">
            <v>451.15</v>
          </cell>
        </row>
        <row r="335">
          <cell r="A335">
            <v>326</v>
          </cell>
          <cell r="B335" t="str">
            <v>WESTFORD</v>
          </cell>
          <cell r="C335">
            <v>326</v>
          </cell>
          <cell r="D335">
            <v>4914.83</v>
          </cell>
          <cell r="E335">
            <v>5066.93</v>
          </cell>
          <cell r="F335">
            <v>238.85</v>
          </cell>
          <cell r="G335">
            <v>4828.09</v>
          </cell>
          <cell r="H335">
            <v>0</v>
          </cell>
        </row>
        <row r="336">
          <cell r="A336">
            <v>327</v>
          </cell>
          <cell r="B336" t="str">
            <v>WESTHAMPTON</v>
          </cell>
          <cell r="C336">
            <v>327</v>
          </cell>
          <cell r="D336">
            <v>116.21</v>
          </cell>
          <cell r="E336">
            <v>121.5</v>
          </cell>
          <cell r="F336">
            <v>11.94</v>
          </cell>
          <cell r="G336">
            <v>109.56</v>
          </cell>
          <cell r="H336">
            <v>0</v>
          </cell>
        </row>
        <row r="337">
          <cell r="A337">
            <v>328</v>
          </cell>
          <cell r="B337" t="str">
            <v>WESTMINSTER</v>
          </cell>
          <cell r="C337">
            <v>328</v>
          </cell>
          <cell r="D337"/>
          <cell r="E337"/>
          <cell r="F337"/>
          <cell r="G337"/>
          <cell r="H337">
            <v>0</v>
          </cell>
        </row>
        <row r="338">
          <cell r="A338">
            <v>329</v>
          </cell>
          <cell r="B338" t="str">
            <v>WEST NEWBURY</v>
          </cell>
          <cell r="C338">
            <v>329</v>
          </cell>
          <cell r="D338"/>
          <cell r="E338"/>
          <cell r="F338"/>
          <cell r="G338"/>
          <cell r="H338">
            <v>0</v>
          </cell>
        </row>
        <row r="339">
          <cell r="A339">
            <v>330</v>
          </cell>
          <cell r="B339" t="str">
            <v>WESTON</v>
          </cell>
          <cell r="C339">
            <v>330</v>
          </cell>
          <cell r="D339">
            <v>2016.68</v>
          </cell>
          <cell r="E339">
            <v>2104.14</v>
          </cell>
          <cell r="F339">
            <v>105.58</v>
          </cell>
          <cell r="G339">
            <v>1998.57</v>
          </cell>
          <cell r="H339">
            <v>0</v>
          </cell>
        </row>
        <row r="340">
          <cell r="A340">
            <v>331</v>
          </cell>
          <cell r="B340" t="str">
            <v>WESTPORT</v>
          </cell>
          <cell r="C340">
            <v>331</v>
          </cell>
          <cell r="D340">
            <v>1369.92</v>
          </cell>
          <cell r="E340">
            <v>1439.15</v>
          </cell>
          <cell r="F340">
            <v>82.05</v>
          </cell>
          <cell r="G340">
            <v>1357.1</v>
          </cell>
          <cell r="H340">
            <v>0</v>
          </cell>
        </row>
        <row r="341">
          <cell r="A341">
            <v>332</v>
          </cell>
          <cell r="B341" t="str">
            <v>WEST SPRINGFIELD</v>
          </cell>
          <cell r="C341">
            <v>332</v>
          </cell>
          <cell r="D341">
            <v>3958.88</v>
          </cell>
          <cell r="E341">
            <v>4184.6400000000003</v>
          </cell>
          <cell r="F341">
            <v>307.38</v>
          </cell>
          <cell r="G341">
            <v>3799.39</v>
          </cell>
          <cell r="H341">
            <v>77.87</v>
          </cell>
        </row>
        <row r="342">
          <cell r="A342">
            <v>333</v>
          </cell>
          <cell r="B342" t="str">
            <v>WEST STOCKBRIDGE</v>
          </cell>
          <cell r="C342">
            <v>333</v>
          </cell>
          <cell r="D342"/>
          <cell r="E342"/>
          <cell r="F342"/>
          <cell r="G342"/>
          <cell r="H342">
            <v>0</v>
          </cell>
        </row>
        <row r="343">
          <cell r="A343">
            <v>334</v>
          </cell>
          <cell r="B343" t="str">
            <v>WEST TISBURY</v>
          </cell>
          <cell r="C343">
            <v>334</v>
          </cell>
          <cell r="D343"/>
          <cell r="E343"/>
          <cell r="F343"/>
          <cell r="G343"/>
          <cell r="H343">
            <v>0</v>
          </cell>
        </row>
        <row r="344">
          <cell r="A344">
            <v>335</v>
          </cell>
          <cell r="B344" t="str">
            <v>WESTWOOD</v>
          </cell>
          <cell r="C344">
            <v>335</v>
          </cell>
          <cell r="D344">
            <v>3018.9</v>
          </cell>
          <cell r="E344">
            <v>3127.33</v>
          </cell>
          <cell r="F344">
            <v>177.08</v>
          </cell>
          <cell r="G344">
            <v>2950.25</v>
          </cell>
          <cell r="H344">
            <v>0</v>
          </cell>
        </row>
        <row r="345">
          <cell r="A345">
            <v>336</v>
          </cell>
          <cell r="B345" t="str">
            <v>WEYMOUTH</v>
          </cell>
          <cell r="C345">
            <v>336</v>
          </cell>
          <cell r="D345">
            <v>5592.65</v>
          </cell>
          <cell r="E345">
            <v>5949.17</v>
          </cell>
          <cell r="F345">
            <v>399.53</v>
          </cell>
          <cell r="G345">
            <v>5144.66</v>
          </cell>
          <cell r="H345">
            <v>404.98</v>
          </cell>
        </row>
        <row r="346">
          <cell r="A346">
            <v>337</v>
          </cell>
          <cell r="B346" t="str">
            <v>WHATELY</v>
          </cell>
          <cell r="C346">
            <v>337</v>
          </cell>
          <cell r="D346">
            <v>131.83000000000001</v>
          </cell>
          <cell r="E346">
            <v>139.33000000000001</v>
          </cell>
          <cell r="F346">
            <v>5.67</v>
          </cell>
          <cell r="G346">
            <v>133.65</v>
          </cell>
          <cell r="H346">
            <v>0</v>
          </cell>
        </row>
        <row r="347">
          <cell r="A347">
            <v>338</v>
          </cell>
          <cell r="B347" t="str">
            <v>WHITMAN</v>
          </cell>
          <cell r="C347">
            <v>338</v>
          </cell>
          <cell r="D347"/>
          <cell r="E347"/>
          <cell r="F347"/>
          <cell r="G347"/>
          <cell r="H347">
            <v>0</v>
          </cell>
        </row>
        <row r="348">
          <cell r="A348">
            <v>339</v>
          </cell>
          <cell r="B348" t="str">
            <v>WILBRAHAM</v>
          </cell>
          <cell r="C348">
            <v>339</v>
          </cell>
          <cell r="D348"/>
          <cell r="E348"/>
          <cell r="F348"/>
          <cell r="G348"/>
          <cell r="H348">
            <v>0</v>
          </cell>
        </row>
        <row r="349">
          <cell r="A349">
            <v>340</v>
          </cell>
          <cell r="B349" t="str">
            <v>WILLIAMSBURG</v>
          </cell>
          <cell r="C349">
            <v>340</v>
          </cell>
          <cell r="D349">
            <v>158.9</v>
          </cell>
          <cell r="E349">
            <v>165.93</v>
          </cell>
          <cell r="F349">
            <v>10.81</v>
          </cell>
          <cell r="G349">
            <v>155.11000000000001</v>
          </cell>
          <cell r="H349">
            <v>0</v>
          </cell>
        </row>
        <row r="350">
          <cell r="A350">
            <v>341</v>
          </cell>
          <cell r="B350" t="str">
            <v>WILLIAMSTOWN</v>
          </cell>
          <cell r="C350">
            <v>341</v>
          </cell>
          <cell r="D350">
            <v>432.1</v>
          </cell>
          <cell r="E350">
            <v>457.1</v>
          </cell>
          <cell r="F350">
            <v>20.16</v>
          </cell>
          <cell r="G350">
            <v>436.94</v>
          </cell>
          <cell r="H350">
            <v>0</v>
          </cell>
        </row>
        <row r="351">
          <cell r="A351">
            <v>342</v>
          </cell>
          <cell r="B351" t="str">
            <v>WILMINGTON</v>
          </cell>
          <cell r="C351">
            <v>342</v>
          </cell>
          <cell r="D351">
            <v>3175.25</v>
          </cell>
          <cell r="E351">
            <v>3309.77</v>
          </cell>
          <cell r="F351">
            <v>216.4</v>
          </cell>
          <cell r="G351">
            <v>3093.37</v>
          </cell>
          <cell r="H351">
            <v>0</v>
          </cell>
        </row>
        <row r="352">
          <cell r="A352">
            <v>343</v>
          </cell>
          <cell r="B352" t="str">
            <v>WINCHENDON</v>
          </cell>
          <cell r="C352">
            <v>343</v>
          </cell>
          <cell r="D352">
            <v>1186.4000000000001</v>
          </cell>
          <cell r="E352">
            <v>1267.25</v>
          </cell>
          <cell r="F352">
            <v>83.6</v>
          </cell>
          <cell r="G352">
            <v>1183.6500000000001</v>
          </cell>
          <cell r="H352">
            <v>0</v>
          </cell>
        </row>
        <row r="353">
          <cell r="A353">
            <v>344</v>
          </cell>
          <cell r="B353" t="str">
            <v>WINCHESTER</v>
          </cell>
          <cell r="C353">
            <v>344</v>
          </cell>
          <cell r="D353">
            <v>4462.34</v>
          </cell>
          <cell r="E353">
            <v>4649.67</v>
          </cell>
          <cell r="F353">
            <v>238.93</v>
          </cell>
          <cell r="G353">
            <v>4410.74</v>
          </cell>
          <cell r="H353">
            <v>0</v>
          </cell>
        </row>
        <row r="354">
          <cell r="A354">
            <v>345</v>
          </cell>
          <cell r="B354" t="str">
            <v>WINDSOR</v>
          </cell>
          <cell r="C354">
            <v>345</v>
          </cell>
          <cell r="D354"/>
          <cell r="E354"/>
          <cell r="F354"/>
          <cell r="G354"/>
          <cell r="H354">
            <v>0</v>
          </cell>
        </row>
        <row r="355">
          <cell r="A355">
            <v>346</v>
          </cell>
          <cell r="B355" t="str">
            <v>WINTHROP</v>
          </cell>
          <cell r="C355">
            <v>346</v>
          </cell>
          <cell r="D355">
            <v>1878.34</v>
          </cell>
          <cell r="E355">
            <v>1986.93</v>
          </cell>
          <cell r="F355">
            <v>132.6</v>
          </cell>
          <cell r="G355">
            <v>1854.33</v>
          </cell>
          <cell r="H355">
            <v>0</v>
          </cell>
        </row>
        <row r="356">
          <cell r="A356">
            <v>347</v>
          </cell>
          <cell r="B356" t="str">
            <v>WOBURN</v>
          </cell>
          <cell r="C356">
            <v>347</v>
          </cell>
          <cell r="D356">
            <v>4365.8</v>
          </cell>
          <cell r="E356">
            <v>4594.33</v>
          </cell>
          <cell r="F356">
            <v>253.02</v>
          </cell>
          <cell r="G356">
            <v>4341.3100000000004</v>
          </cell>
          <cell r="H356">
            <v>0</v>
          </cell>
        </row>
        <row r="357">
          <cell r="A357">
            <v>348</v>
          </cell>
          <cell r="B357" t="str">
            <v>WORCESTER</v>
          </cell>
          <cell r="C357">
            <v>348</v>
          </cell>
          <cell r="D357">
            <v>24148.5</v>
          </cell>
          <cell r="E357">
            <v>25558.99</v>
          </cell>
          <cell r="F357">
            <v>2007.73</v>
          </cell>
          <cell r="G357">
            <v>21853.599999999999</v>
          </cell>
          <cell r="H357">
            <v>1697.66</v>
          </cell>
        </row>
        <row r="358">
          <cell r="A358">
            <v>349</v>
          </cell>
          <cell r="B358" t="str">
            <v>WORTHINGTON</v>
          </cell>
          <cell r="C358">
            <v>349</v>
          </cell>
          <cell r="D358">
            <v>61.42</v>
          </cell>
          <cell r="E358">
            <v>64.489999999999995</v>
          </cell>
          <cell r="F358">
            <v>6.78</v>
          </cell>
          <cell r="G358">
            <v>57.71</v>
          </cell>
          <cell r="H358">
            <v>0</v>
          </cell>
        </row>
        <row r="359">
          <cell r="A359">
            <v>350</v>
          </cell>
          <cell r="B359" t="str">
            <v>WRENTHAM</v>
          </cell>
          <cell r="C359">
            <v>350</v>
          </cell>
          <cell r="D359">
            <v>975.68</v>
          </cell>
          <cell r="E359">
            <v>1019.07</v>
          </cell>
          <cell r="F359">
            <v>48.94</v>
          </cell>
          <cell r="G359">
            <v>970.13</v>
          </cell>
          <cell r="H359">
            <v>0</v>
          </cell>
        </row>
        <row r="360">
          <cell r="A360">
            <v>351</v>
          </cell>
          <cell r="B360" t="str">
            <v>YARMOUTH</v>
          </cell>
          <cell r="C360">
            <v>351</v>
          </cell>
          <cell r="D360"/>
          <cell r="E360"/>
          <cell r="F360"/>
          <cell r="G360"/>
          <cell r="H360">
            <v>0</v>
          </cell>
        </row>
        <row r="361">
          <cell r="A361">
            <v>352</v>
          </cell>
          <cell r="B361" t="str">
            <v>DEVENS</v>
          </cell>
          <cell r="C361">
            <v>352</v>
          </cell>
          <cell r="D361"/>
          <cell r="E361"/>
          <cell r="F361"/>
          <cell r="G361"/>
          <cell r="H361">
            <v>0</v>
          </cell>
        </row>
        <row r="362">
          <cell r="A362">
            <v>353</v>
          </cell>
          <cell r="B362" t="str">
            <v>SOUTHFIELD</v>
          </cell>
          <cell r="C362">
            <v>353</v>
          </cell>
          <cell r="D362"/>
          <cell r="E362"/>
          <cell r="F362"/>
          <cell r="G362"/>
          <cell r="H362">
            <v>0</v>
          </cell>
        </row>
        <row r="363">
          <cell r="A363">
            <v>406</v>
          </cell>
          <cell r="B363" t="str">
            <v>NORTHAMPTON SMITH</v>
          </cell>
          <cell r="C363">
            <v>406</v>
          </cell>
          <cell r="D363">
            <v>459.05</v>
          </cell>
          <cell r="E363">
            <v>488.86</v>
          </cell>
          <cell r="F363">
            <v>44.24</v>
          </cell>
          <cell r="G363">
            <v>0</v>
          </cell>
          <cell r="H363">
            <v>444.62</v>
          </cell>
        </row>
        <row r="364">
          <cell r="A364">
            <v>600</v>
          </cell>
          <cell r="B364" t="str">
            <v>ACTON BOXBOROUGH</v>
          </cell>
          <cell r="C364">
            <v>600</v>
          </cell>
          <cell r="D364">
            <v>5422.84</v>
          </cell>
          <cell r="E364">
            <v>5632.25</v>
          </cell>
          <cell r="F364">
            <v>248.86</v>
          </cell>
          <cell r="G364">
            <v>5383.39</v>
          </cell>
          <cell r="H364">
            <v>0</v>
          </cell>
        </row>
        <row r="365">
          <cell r="A365">
            <v>603</v>
          </cell>
          <cell r="B365" t="str">
            <v>ADAMS CHESHIRE</v>
          </cell>
          <cell r="C365">
            <v>603</v>
          </cell>
          <cell r="D365">
            <v>1134.47</v>
          </cell>
          <cell r="E365">
            <v>1202.17</v>
          </cell>
          <cell r="F365">
            <v>113.95</v>
          </cell>
          <cell r="G365">
            <v>1088.22</v>
          </cell>
          <cell r="H365">
            <v>0</v>
          </cell>
        </row>
        <row r="366">
          <cell r="A366">
            <v>605</v>
          </cell>
          <cell r="B366" t="str">
            <v>AMHERST PELHAM</v>
          </cell>
          <cell r="C366">
            <v>605</v>
          </cell>
          <cell r="D366">
            <v>1259.83</v>
          </cell>
          <cell r="E366">
            <v>1341.68</v>
          </cell>
          <cell r="F366">
            <v>105.73</v>
          </cell>
          <cell r="G366">
            <v>1235.96</v>
          </cell>
          <cell r="H366">
            <v>0</v>
          </cell>
        </row>
        <row r="367">
          <cell r="A367">
            <v>610</v>
          </cell>
          <cell r="B367" t="str">
            <v>ASHBURNHAM WESTMINSTER</v>
          </cell>
          <cell r="C367">
            <v>610</v>
          </cell>
          <cell r="D367">
            <v>2287.39</v>
          </cell>
          <cell r="E367">
            <v>2375.48</v>
          </cell>
          <cell r="F367">
            <v>150.78</v>
          </cell>
          <cell r="G367">
            <v>2224.6999999999998</v>
          </cell>
          <cell r="H367">
            <v>0</v>
          </cell>
        </row>
        <row r="368">
          <cell r="A368">
            <v>615</v>
          </cell>
          <cell r="B368" t="str">
            <v>ATHOL ROYALSTON</v>
          </cell>
          <cell r="C368">
            <v>615</v>
          </cell>
          <cell r="D368">
            <v>1381.86</v>
          </cell>
          <cell r="E368">
            <v>1497.8</v>
          </cell>
          <cell r="F368">
            <v>138.09</v>
          </cell>
          <cell r="G368">
            <v>1359.71</v>
          </cell>
          <cell r="H368">
            <v>0</v>
          </cell>
        </row>
        <row r="369">
          <cell r="A369">
            <v>616</v>
          </cell>
          <cell r="B369" t="str">
            <v>AYER SHIRLEY</v>
          </cell>
          <cell r="C369">
            <v>616</v>
          </cell>
          <cell r="D369">
            <v>1614.91</v>
          </cell>
          <cell r="E369">
            <v>1693.05</v>
          </cell>
          <cell r="F369">
            <v>101.03</v>
          </cell>
          <cell r="G369">
            <v>1592.02</v>
          </cell>
          <cell r="H369">
            <v>0</v>
          </cell>
        </row>
        <row r="370">
          <cell r="A370">
            <v>618</v>
          </cell>
          <cell r="B370" t="str">
            <v>BERKSHIRE HILLS</v>
          </cell>
          <cell r="C370">
            <v>618</v>
          </cell>
          <cell r="D370">
            <v>1142.3699999999999</v>
          </cell>
          <cell r="E370">
            <v>1239.4100000000001</v>
          </cell>
          <cell r="F370">
            <v>72.73</v>
          </cell>
          <cell r="G370">
            <v>1115.1099999999999</v>
          </cell>
          <cell r="H370">
            <v>51.56</v>
          </cell>
        </row>
        <row r="371">
          <cell r="A371">
            <v>620</v>
          </cell>
          <cell r="B371" t="str">
            <v>BERLIN BOYLSTON</v>
          </cell>
          <cell r="C371">
            <v>620</v>
          </cell>
          <cell r="D371">
            <v>563.87</v>
          </cell>
          <cell r="E371">
            <v>588.19000000000005</v>
          </cell>
          <cell r="F371">
            <v>29.42</v>
          </cell>
          <cell r="G371">
            <v>558.77</v>
          </cell>
          <cell r="H371">
            <v>0</v>
          </cell>
        </row>
        <row r="372">
          <cell r="A372">
            <v>622</v>
          </cell>
          <cell r="B372" t="str">
            <v>BLACKSTONE MILLVILLE</v>
          </cell>
          <cell r="C372">
            <v>622</v>
          </cell>
          <cell r="D372">
            <v>1609.86</v>
          </cell>
          <cell r="E372">
            <v>1694.21</v>
          </cell>
          <cell r="F372">
            <v>98.77</v>
          </cell>
          <cell r="G372">
            <v>1595.44</v>
          </cell>
          <cell r="H372">
            <v>0</v>
          </cell>
        </row>
        <row r="373">
          <cell r="A373">
            <v>625</v>
          </cell>
          <cell r="B373" t="str">
            <v>BRIDGEWATER RAYNHAM</v>
          </cell>
          <cell r="C373">
            <v>625</v>
          </cell>
          <cell r="D373">
            <v>5109.41</v>
          </cell>
          <cell r="E373">
            <v>5350.31</v>
          </cell>
          <cell r="F373">
            <v>328.54</v>
          </cell>
          <cell r="G373">
            <v>5021.76</v>
          </cell>
          <cell r="H373">
            <v>0</v>
          </cell>
        </row>
        <row r="374">
          <cell r="A374">
            <v>632</v>
          </cell>
          <cell r="B374" t="str">
            <v>CHESTERFIELD GOSHEN</v>
          </cell>
          <cell r="C374">
            <v>632</v>
          </cell>
          <cell r="D374">
            <v>131.54</v>
          </cell>
          <cell r="E374">
            <v>137.62</v>
          </cell>
          <cell r="F374">
            <v>13.67</v>
          </cell>
          <cell r="G374">
            <v>123.95</v>
          </cell>
          <cell r="H374">
            <v>0</v>
          </cell>
        </row>
        <row r="375">
          <cell r="A375">
            <v>635</v>
          </cell>
          <cell r="B375" t="str">
            <v>CENTRAL BERKSHIRE</v>
          </cell>
          <cell r="C375">
            <v>635</v>
          </cell>
          <cell r="D375">
            <v>1538.7</v>
          </cell>
          <cell r="E375">
            <v>1610.26</v>
          </cell>
          <cell r="F375">
            <v>67.180000000000007</v>
          </cell>
          <cell r="G375">
            <v>1543.08</v>
          </cell>
          <cell r="H375">
            <v>0</v>
          </cell>
        </row>
        <row r="376">
          <cell r="A376">
            <v>640</v>
          </cell>
          <cell r="B376" t="str">
            <v>CONCORD CARLISLE</v>
          </cell>
          <cell r="C376">
            <v>640</v>
          </cell>
          <cell r="D376">
            <v>1206.1400000000001</v>
          </cell>
          <cell r="E376">
            <v>1265.29</v>
          </cell>
          <cell r="F376">
            <v>61.45</v>
          </cell>
          <cell r="G376">
            <v>1203.8399999999999</v>
          </cell>
          <cell r="H376">
            <v>0</v>
          </cell>
        </row>
        <row r="377">
          <cell r="A377">
            <v>645</v>
          </cell>
          <cell r="B377" t="str">
            <v>DENNIS YARMOUTH</v>
          </cell>
          <cell r="C377">
            <v>645</v>
          </cell>
          <cell r="D377">
            <v>2817.75</v>
          </cell>
          <cell r="E377">
            <v>3000.58</v>
          </cell>
          <cell r="F377">
            <v>171.95</v>
          </cell>
          <cell r="G377">
            <v>2828.62</v>
          </cell>
          <cell r="H377">
            <v>0</v>
          </cell>
        </row>
        <row r="378">
          <cell r="A378">
            <v>650</v>
          </cell>
          <cell r="B378" t="str">
            <v>DIGHTON REHOBOTH</v>
          </cell>
          <cell r="C378">
            <v>650</v>
          </cell>
          <cell r="D378">
            <v>2750.16</v>
          </cell>
          <cell r="E378">
            <v>2895.13</v>
          </cell>
          <cell r="F378">
            <v>137.47999999999999</v>
          </cell>
          <cell r="G378">
            <v>2515.21</v>
          </cell>
          <cell r="H378">
            <v>242.43</v>
          </cell>
        </row>
        <row r="379">
          <cell r="A379">
            <v>655</v>
          </cell>
          <cell r="B379" t="str">
            <v>DOVER SHERBORN</v>
          </cell>
          <cell r="C379">
            <v>655</v>
          </cell>
          <cell r="D379">
            <v>1136.2</v>
          </cell>
          <cell r="E379">
            <v>1175.02</v>
          </cell>
          <cell r="F379">
            <v>45.23</v>
          </cell>
          <cell r="G379">
            <v>1129.79</v>
          </cell>
          <cell r="H379">
            <v>0</v>
          </cell>
        </row>
        <row r="380">
          <cell r="A380">
            <v>658</v>
          </cell>
          <cell r="B380" t="str">
            <v>DUDLEY CHARLTON</v>
          </cell>
          <cell r="C380">
            <v>658</v>
          </cell>
          <cell r="D380">
            <v>3777.58</v>
          </cell>
          <cell r="E380">
            <v>3931.56</v>
          </cell>
          <cell r="F380">
            <v>212.94</v>
          </cell>
          <cell r="G380">
            <v>3718.62</v>
          </cell>
          <cell r="H380">
            <v>0</v>
          </cell>
        </row>
        <row r="381">
          <cell r="A381">
            <v>660</v>
          </cell>
          <cell r="B381" t="str">
            <v>NAUSET</v>
          </cell>
          <cell r="C381">
            <v>660</v>
          </cell>
          <cell r="D381">
            <v>1381.89</v>
          </cell>
          <cell r="E381">
            <v>1467.82</v>
          </cell>
          <cell r="F381">
            <v>76.87</v>
          </cell>
          <cell r="G381">
            <v>1390.95</v>
          </cell>
          <cell r="H381">
            <v>0</v>
          </cell>
        </row>
        <row r="382">
          <cell r="A382">
            <v>662</v>
          </cell>
          <cell r="B382" t="str">
            <v>FARMINGTON RIVER</v>
          </cell>
          <cell r="C382">
            <v>662</v>
          </cell>
          <cell r="D382">
            <v>118.31</v>
          </cell>
          <cell r="E382">
            <v>125.52</v>
          </cell>
          <cell r="F382">
            <v>10.36</v>
          </cell>
          <cell r="G382">
            <v>115.17</v>
          </cell>
          <cell r="H382">
            <v>0</v>
          </cell>
        </row>
        <row r="383">
          <cell r="A383">
            <v>665</v>
          </cell>
          <cell r="B383" t="str">
            <v>FREETOWN LAKEVILLE</v>
          </cell>
          <cell r="C383">
            <v>665</v>
          </cell>
          <cell r="D383">
            <v>2686.24</v>
          </cell>
          <cell r="E383">
            <v>2810.27</v>
          </cell>
          <cell r="F383">
            <v>140.34</v>
          </cell>
          <cell r="G383">
            <v>2669.93</v>
          </cell>
          <cell r="H383">
            <v>0</v>
          </cell>
        </row>
        <row r="384">
          <cell r="A384">
            <v>670</v>
          </cell>
          <cell r="B384" t="str">
            <v>FRONTIER</v>
          </cell>
          <cell r="C384">
            <v>670</v>
          </cell>
          <cell r="D384">
            <v>590.09</v>
          </cell>
          <cell r="E384">
            <v>626.51</v>
          </cell>
          <cell r="F384">
            <v>49.79</v>
          </cell>
          <cell r="G384">
            <v>576.71</v>
          </cell>
          <cell r="H384">
            <v>0</v>
          </cell>
        </row>
        <row r="385">
          <cell r="A385">
            <v>672</v>
          </cell>
          <cell r="B385" t="str">
            <v>GATEWAY</v>
          </cell>
          <cell r="C385">
            <v>672</v>
          </cell>
          <cell r="D385">
            <v>786.75</v>
          </cell>
          <cell r="E385">
            <v>830.76</v>
          </cell>
          <cell r="F385">
            <v>56.81</v>
          </cell>
          <cell r="G385">
            <v>729.93</v>
          </cell>
          <cell r="H385">
            <v>44.02</v>
          </cell>
        </row>
        <row r="386">
          <cell r="A386">
            <v>673</v>
          </cell>
          <cell r="B386" t="str">
            <v>GROTON DUNSTABLE</v>
          </cell>
          <cell r="C386">
            <v>673</v>
          </cell>
          <cell r="D386">
            <v>2336.58</v>
          </cell>
          <cell r="E386">
            <v>2428.5100000000002</v>
          </cell>
          <cell r="F386">
            <v>140.72999999999999</v>
          </cell>
          <cell r="G386">
            <v>2287.7800000000002</v>
          </cell>
          <cell r="H386">
            <v>0</v>
          </cell>
        </row>
        <row r="387">
          <cell r="A387">
            <v>674</v>
          </cell>
          <cell r="B387" t="str">
            <v>GILL MONTAGUE</v>
          </cell>
          <cell r="C387">
            <v>674</v>
          </cell>
          <cell r="D387">
            <v>913.18</v>
          </cell>
          <cell r="E387">
            <v>972.43</v>
          </cell>
          <cell r="F387">
            <v>84.34</v>
          </cell>
          <cell r="G387">
            <v>888.09</v>
          </cell>
          <cell r="H387">
            <v>0</v>
          </cell>
        </row>
        <row r="388">
          <cell r="A388">
            <v>675</v>
          </cell>
          <cell r="B388" t="str">
            <v>HAMILTON WENHAM</v>
          </cell>
          <cell r="C388">
            <v>675</v>
          </cell>
          <cell r="D388">
            <v>1679.03</v>
          </cell>
          <cell r="E388">
            <v>1751.91</v>
          </cell>
          <cell r="F388">
            <v>85.38</v>
          </cell>
          <cell r="G388">
            <v>1666.53</v>
          </cell>
          <cell r="H388">
            <v>0</v>
          </cell>
        </row>
        <row r="389">
          <cell r="A389">
            <v>680</v>
          </cell>
          <cell r="B389" t="str">
            <v>HAMPDEN WILBRAHAM</v>
          </cell>
          <cell r="C389">
            <v>680</v>
          </cell>
          <cell r="D389">
            <v>2929.42</v>
          </cell>
          <cell r="E389">
            <v>3068.21</v>
          </cell>
          <cell r="F389">
            <v>171.65</v>
          </cell>
          <cell r="G389">
            <v>2882.96</v>
          </cell>
          <cell r="H389">
            <v>13.61</v>
          </cell>
        </row>
        <row r="390">
          <cell r="A390">
            <v>683</v>
          </cell>
          <cell r="B390" t="str">
            <v>HAMPSHIRE</v>
          </cell>
          <cell r="C390">
            <v>683</v>
          </cell>
          <cell r="D390">
            <v>656.67</v>
          </cell>
          <cell r="E390">
            <v>701.48</v>
          </cell>
          <cell r="F390">
            <v>54.71</v>
          </cell>
          <cell r="G390">
            <v>646.77</v>
          </cell>
          <cell r="H390">
            <v>0</v>
          </cell>
        </row>
        <row r="391">
          <cell r="A391">
            <v>685</v>
          </cell>
          <cell r="B391" t="str">
            <v>HAWLEMONT</v>
          </cell>
          <cell r="C391">
            <v>685</v>
          </cell>
          <cell r="D391">
            <v>153.26</v>
          </cell>
          <cell r="E391">
            <v>162.72999999999999</v>
          </cell>
          <cell r="F391">
            <v>10.92</v>
          </cell>
          <cell r="G391">
            <v>151.81</v>
          </cell>
          <cell r="H391">
            <v>0</v>
          </cell>
        </row>
        <row r="392">
          <cell r="A392">
            <v>690</v>
          </cell>
          <cell r="B392" t="str">
            <v>KING PHILIP</v>
          </cell>
          <cell r="C392">
            <v>690</v>
          </cell>
          <cell r="D392">
            <v>1935.32</v>
          </cell>
          <cell r="E392">
            <v>2035.91</v>
          </cell>
          <cell r="F392">
            <v>112.02</v>
          </cell>
          <cell r="G392">
            <v>1923.88</v>
          </cell>
          <cell r="H392">
            <v>0</v>
          </cell>
        </row>
        <row r="393">
          <cell r="A393">
            <v>695</v>
          </cell>
          <cell r="B393" t="str">
            <v>LINCOLN SUDBURY</v>
          </cell>
          <cell r="C393">
            <v>695</v>
          </cell>
          <cell r="D393">
            <v>1442.4</v>
          </cell>
          <cell r="E393">
            <v>1489.51</v>
          </cell>
          <cell r="F393">
            <v>67.459999999999994</v>
          </cell>
          <cell r="G393">
            <v>1422.05</v>
          </cell>
          <cell r="H393">
            <v>0</v>
          </cell>
        </row>
        <row r="394">
          <cell r="A394">
            <v>698</v>
          </cell>
          <cell r="B394" t="str">
            <v>MANCHESTER ESSEX</v>
          </cell>
          <cell r="C394">
            <v>698</v>
          </cell>
          <cell r="D394">
            <v>1353.23</v>
          </cell>
          <cell r="E394">
            <v>1378.76</v>
          </cell>
          <cell r="F394">
            <v>36.409999999999997</v>
          </cell>
          <cell r="G394">
            <v>1342.35</v>
          </cell>
          <cell r="H394">
            <v>0</v>
          </cell>
        </row>
        <row r="395">
          <cell r="A395">
            <v>700</v>
          </cell>
          <cell r="B395" t="str">
            <v>MARTHAS VINEYARD</v>
          </cell>
          <cell r="C395">
            <v>700</v>
          </cell>
          <cell r="D395">
            <v>586.20000000000005</v>
          </cell>
          <cell r="E395">
            <v>631.66999999999996</v>
          </cell>
          <cell r="F395">
            <v>34.200000000000003</v>
          </cell>
          <cell r="G395">
            <v>409.07</v>
          </cell>
          <cell r="H395">
            <v>188.4</v>
          </cell>
        </row>
        <row r="396">
          <cell r="A396">
            <v>705</v>
          </cell>
          <cell r="B396" t="str">
            <v>MASCONOMET</v>
          </cell>
          <cell r="C396">
            <v>705</v>
          </cell>
          <cell r="D396">
            <v>1716.11</v>
          </cell>
          <cell r="E396">
            <v>1792.58</v>
          </cell>
          <cell r="F396">
            <v>90.55</v>
          </cell>
          <cell r="G396">
            <v>1702.03</v>
          </cell>
          <cell r="H396">
            <v>0</v>
          </cell>
        </row>
        <row r="397">
          <cell r="A397">
            <v>710</v>
          </cell>
          <cell r="B397" t="str">
            <v>MENDON UPTON</v>
          </cell>
          <cell r="C397">
            <v>710</v>
          </cell>
          <cell r="D397">
            <v>2150.5700000000002</v>
          </cell>
          <cell r="E397">
            <v>2252.25</v>
          </cell>
          <cell r="F397">
            <v>107.38</v>
          </cell>
          <cell r="G397">
            <v>2144.87</v>
          </cell>
          <cell r="H397">
            <v>0</v>
          </cell>
        </row>
        <row r="398">
          <cell r="A398">
            <v>712</v>
          </cell>
          <cell r="B398" t="str">
            <v>MONOMOY</v>
          </cell>
          <cell r="C398">
            <v>712</v>
          </cell>
          <cell r="D398">
            <v>1770.69</v>
          </cell>
          <cell r="E398">
            <v>1873.49</v>
          </cell>
          <cell r="F398">
            <v>105.24</v>
          </cell>
          <cell r="G398">
            <v>1768.25</v>
          </cell>
          <cell r="H398">
            <v>0</v>
          </cell>
        </row>
        <row r="399">
          <cell r="A399">
            <v>715</v>
          </cell>
          <cell r="B399" t="str">
            <v>MOUNT GREYLOCK</v>
          </cell>
          <cell r="C399">
            <v>715</v>
          </cell>
          <cell r="D399">
            <v>504.18</v>
          </cell>
          <cell r="E399">
            <v>531.51</v>
          </cell>
          <cell r="F399">
            <v>23.67</v>
          </cell>
          <cell r="G399">
            <v>507.83</v>
          </cell>
          <cell r="H399">
            <v>0</v>
          </cell>
        </row>
        <row r="400">
          <cell r="A400">
            <v>717</v>
          </cell>
          <cell r="B400" t="str">
            <v>MOHAWK TRAIL</v>
          </cell>
          <cell r="C400">
            <v>717</v>
          </cell>
          <cell r="D400">
            <v>871.84</v>
          </cell>
          <cell r="E400">
            <v>925.41</v>
          </cell>
          <cell r="F400">
            <v>65.34</v>
          </cell>
          <cell r="G400">
            <v>860.07</v>
          </cell>
          <cell r="H400">
            <v>0</v>
          </cell>
        </row>
        <row r="401">
          <cell r="A401">
            <v>720</v>
          </cell>
          <cell r="B401" t="str">
            <v>NARRAGANSETT</v>
          </cell>
          <cell r="C401">
            <v>720</v>
          </cell>
          <cell r="D401">
            <v>1385.39</v>
          </cell>
          <cell r="E401">
            <v>1449.32</v>
          </cell>
          <cell r="F401">
            <v>87.23</v>
          </cell>
          <cell r="G401">
            <v>1362.09</v>
          </cell>
          <cell r="H401">
            <v>0</v>
          </cell>
        </row>
        <row r="402">
          <cell r="A402">
            <v>725</v>
          </cell>
          <cell r="B402" t="str">
            <v>NASHOBA</v>
          </cell>
          <cell r="C402">
            <v>725</v>
          </cell>
          <cell r="D402">
            <v>3171.03</v>
          </cell>
          <cell r="E402">
            <v>3314.11</v>
          </cell>
          <cell r="F402">
            <v>169.54</v>
          </cell>
          <cell r="G402">
            <v>3144.57</v>
          </cell>
          <cell r="H402">
            <v>0</v>
          </cell>
        </row>
        <row r="403">
          <cell r="A403">
            <v>728</v>
          </cell>
          <cell r="B403" t="str">
            <v>NEW SALEM WENDELL</v>
          </cell>
          <cell r="C403">
            <v>728</v>
          </cell>
          <cell r="D403">
            <v>153.25</v>
          </cell>
          <cell r="E403">
            <v>158.87</v>
          </cell>
          <cell r="F403">
            <v>8.85</v>
          </cell>
          <cell r="G403">
            <v>150.03</v>
          </cell>
          <cell r="H403">
            <v>0</v>
          </cell>
        </row>
        <row r="404">
          <cell r="A404">
            <v>730</v>
          </cell>
          <cell r="B404" t="str">
            <v>NORTHBORO SOUTHBORO</v>
          </cell>
          <cell r="C404">
            <v>730</v>
          </cell>
          <cell r="D404">
            <v>1359.32</v>
          </cell>
          <cell r="E404">
            <v>1433.44</v>
          </cell>
          <cell r="F404">
            <v>62.02</v>
          </cell>
          <cell r="G404">
            <v>1371.41</v>
          </cell>
          <cell r="H404">
            <v>0</v>
          </cell>
        </row>
        <row r="405">
          <cell r="A405">
            <v>735</v>
          </cell>
          <cell r="B405" t="str">
            <v>NORTH MIDDLESEX</v>
          </cell>
          <cell r="C405">
            <v>735</v>
          </cell>
          <cell r="D405">
            <v>2894.02</v>
          </cell>
          <cell r="E405">
            <v>3041.97</v>
          </cell>
          <cell r="F405">
            <v>250.66</v>
          </cell>
          <cell r="G405">
            <v>2791.3</v>
          </cell>
          <cell r="H405">
            <v>0</v>
          </cell>
        </row>
        <row r="406">
          <cell r="A406">
            <v>740</v>
          </cell>
          <cell r="B406" t="str">
            <v>OLD ROCHESTER</v>
          </cell>
          <cell r="C406">
            <v>740</v>
          </cell>
          <cell r="D406">
            <v>1197.6500000000001</v>
          </cell>
          <cell r="E406">
            <v>1254.48</v>
          </cell>
          <cell r="F406">
            <v>41.24</v>
          </cell>
          <cell r="G406">
            <v>1213.24</v>
          </cell>
          <cell r="H406">
            <v>0</v>
          </cell>
        </row>
        <row r="407">
          <cell r="A407">
            <v>745</v>
          </cell>
          <cell r="B407" t="str">
            <v>PENTUCKET</v>
          </cell>
          <cell r="C407">
            <v>745</v>
          </cell>
          <cell r="D407">
            <v>2340.0100000000002</v>
          </cell>
          <cell r="E407">
            <v>2458.44</v>
          </cell>
          <cell r="F407">
            <v>172.86</v>
          </cell>
          <cell r="G407">
            <v>2285.58</v>
          </cell>
          <cell r="H407">
            <v>0</v>
          </cell>
        </row>
        <row r="408">
          <cell r="A408">
            <v>750</v>
          </cell>
          <cell r="B408" t="str">
            <v>PIONEER</v>
          </cell>
          <cell r="C408">
            <v>750</v>
          </cell>
          <cell r="D408">
            <v>741.31</v>
          </cell>
          <cell r="E408">
            <v>774.2</v>
          </cell>
          <cell r="F408">
            <v>44.46</v>
          </cell>
          <cell r="G408">
            <v>729.74</v>
          </cell>
          <cell r="H408">
            <v>0</v>
          </cell>
        </row>
        <row r="409">
          <cell r="A409">
            <v>753</v>
          </cell>
          <cell r="B409" t="str">
            <v>QUABBIN</v>
          </cell>
          <cell r="C409">
            <v>753</v>
          </cell>
          <cell r="D409">
            <v>2092.4299999999998</v>
          </cell>
          <cell r="E409">
            <v>2209.4699999999998</v>
          </cell>
          <cell r="F409">
            <v>136.88</v>
          </cell>
          <cell r="G409">
            <v>2072.59</v>
          </cell>
          <cell r="H409">
            <v>0</v>
          </cell>
        </row>
        <row r="410">
          <cell r="A410">
            <v>755</v>
          </cell>
          <cell r="B410" t="str">
            <v>RALPH C MAHAR</v>
          </cell>
          <cell r="C410">
            <v>755</v>
          </cell>
          <cell r="D410">
            <v>738.25</v>
          </cell>
          <cell r="E410">
            <v>772.88</v>
          </cell>
          <cell r="F410">
            <v>41.5</v>
          </cell>
          <cell r="G410">
            <v>731.38</v>
          </cell>
          <cell r="H410">
            <v>0</v>
          </cell>
        </row>
        <row r="411">
          <cell r="A411">
            <v>760</v>
          </cell>
          <cell r="B411" t="str">
            <v>SILVER LAKE</v>
          </cell>
          <cell r="C411">
            <v>760</v>
          </cell>
          <cell r="D411">
            <v>1765.35</v>
          </cell>
          <cell r="E411">
            <v>1854.32</v>
          </cell>
          <cell r="F411">
            <v>115.25</v>
          </cell>
          <cell r="G411">
            <v>1466.96</v>
          </cell>
          <cell r="H411">
            <v>272.11</v>
          </cell>
        </row>
        <row r="412">
          <cell r="A412">
            <v>763</v>
          </cell>
          <cell r="B412" t="str">
            <v>SOMERSET BERKLEY</v>
          </cell>
          <cell r="C412">
            <v>763</v>
          </cell>
          <cell r="D412">
            <v>926.94</v>
          </cell>
          <cell r="E412">
            <v>978.21</v>
          </cell>
          <cell r="F412">
            <v>37.33</v>
          </cell>
          <cell r="G412">
            <v>896.33</v>
          </cell>
          <cell r="H412">
            <v>44.56</v>
          </cell>
        </row>
        <row r="413">
          <cell r="A413">
            <v>765</v>
          </cell>
          <cell r="B413" t="str">
            <v>SOUTHERN BERKSHIRE</v>
          </cell>
          <cell r="C413">
            <v>765</v>
          </cell>
          <cell r="D413">
            <v>637.27</v>
          </cell>
          <cell r="E413">
            <v>673.08</v>
          </cell>
          <cell r="F413">
            <v>26.05</v>
          </cell>
          <cell r="G413">
            <v>647.02</v>
          </cell>
          <cell r="H413">
            <v>0</v>
          </cell>
        </row>
        <row r="414">
          <cell r="A414">
            <v>766</v>
          </cell>
          <cell r="B414" t="str">
            <v>SOUTHWICK TOLLAND GRANVILLE</v>
          </cell>
          <cell r="C414">
            <v>766</v>
          </cell>
          <cell r="D414">
            <v>1441.73</v>
          </cell>
          <cell r="E414">
            <v>1521.09</v>
          </cell>
          <cell r="F414">
            <v>83.06</v>
          </cell>
          <cell r="G414">
            <v>1391.88</v>
          </cell>
          <cell r="H414">
            <v>46.16</v>
          </cell>
        </row>
        <row r="415">
          <cell r="A415">
            <v>767</v>
          </cell>
          <cell r="B415" t="str">
            <v>SPENCER EAST BROOKFIELD</v>
          </cell>
          <cell r="C415">
            <v>767</v>
          </cell>
          <cell r="D415">
            <v>1313.3</v>
          </cell>
          <cell r="E415">
            <v>1397.67</v>
          </cell>
          <cell r="F415">
            <v>114.29</v>
          </cell>
          <cell r="G415">
            <v>1097.3499999999999</v>
          </cell>
          <cell r="H415">
            <v>186.03</v>
          </cell>
        </row>
        <row r="416">
          <cell r="A416">
            <v>770</v>
          </cell>
          <cell r="B416" t="str">
            <v>TANTASQUA</v>
          </cell>
          <cell r="C416">
            <v>770</v>
          </cell>
          <cell r="D416">
            <v>1664.86</v>
          </cell>
          <cell r="E416">
            <v>1757.16</v>
          </cell>
          <cell r="F416">
            <v>70.099999999999994</v>
          </cell>
          <cell r="G416">
            <v>1242.73</v>
          </cell>
          <cell r="H416">
            <v>444.33</v>
          </cell>
        </row>
        <row r="417">
          <cell r="A417">
            <v>773</v>
          </cell>
          <cell r="B417" t="str">
            <v>TRITON</v>
          </cell>
          <cell r="C417">
            <v>773</v>
          </cell>
          <cell r="D417">
            <v>2369.7800000000002</v>
          </cell>
          <cell r="E417">
            <v>2506.66</v>
          </cell>
          <cell r="F417">
            <v>127.92</v>
          </cell>
          <cell r="G417">
            <v>2378.75</v>
          </cell>
          <cell r="H417">
            <v>0</v>
          </cell>
        </row>
        <row r="418">
          <cell r="A418">
            <v>774</v>
          </cell>
          <cell r="B418" t="str">
            <v>UPISLAND</v>
          </cell>
          <cell r="C418">
            <v>774</v>
          </cell>
          <cell r="D418">
            <v>381.66</v>
          </cell>
          <cell r="E418">
            <v>400.82</v>
          </cell>
          <cell r="F418">
            <v>30.3</v>
          </cell>
          <cell r="G418">
            <v>370.52</v>
          </cell>
          <cell r="H418">
            <v>0</v>
          </cell>
        </row>
        <row r="419">
          <cell r="A419">
            <v>775</v>
          </cell>
          <cell r="B419" t="str">
            <v>WACHUSETT</v>
          </cell>
          <cell r="C419">
            <v>775</v>
          </cell>
          <cell r="D419">
            <v>6922.6</v>
          </cell>
          <cell r="E419">
            <v>7207.11</v>
          </cell>
          <cell r="F419">
            <v>372.3</v>
          </cell>
          <cell r="G419">
            <v>6834.81</v>
          </cell>
          <cell r="H419">
            <v>0</v>
          </cell>
        </row>
        <row r="420">
          <cell r="A420">
            <v>778</v>
          </cell>
          <cell r="B420" t="str">
            <v>QUABOAG</v>
          </cell>
          <cell r="C420">
            <v>778</v>
          </cell>
          <cell r="D420">
            <v>1271.8699999999999</v>
          </cell>
          <cell r="E420">
            <v>1342.08</v>
          </cell>
          <cell r="F420">
            <v>84.34</v>
          </cell>
          <cell r="G420">
            <v>1257.74</v>
          </cell>
          <cell r="H420">
            <v>0</v>
          </cell>
        </row>
        <row r="421">
          <cell r="A421">
            <v>780</v>
          </cell>
          <cell r="B421" t="str">
            <v>WHITMAN HANSON</v>
          </cell>
          <cell r="C421">
            <v>780</v>
          </cell>
          <cell r="D421">
            <v>3660.4</v>
          </cell>
          <cell r="E421">
            <v>3866.51</v>
          </cell>
          <cell r="F421">
            <v>194.08</v>
          </cell>
          <cell r="G421">
            <v>3672.43</v>
          </cell>
          <cell r="H421">
            <v>0</v>
          </cell>
        </row>
        <row r="422">
          <cell r="A422">
            <v>801</v>
          </cell>
          <cell r="B422" t="str">
            <v>ASSABET VALLEY</v>
          </cell>
          <cell r="C422">
            <v>801</v>
          </cell>
          <cell r="D422">
            <v>1037.47</v>
          </cell>
          <cell r="E422">
            <v>1090.78</v>
          </cell>
          <cell r="F422">
            <v>76.37</v>
          </cell>
          <cell r="G422">
            <v>0</v>
          </cell>
          <cell r="H422">
            <v>1014.41</v>
          </cell>
        </row>
        <row r="423">
          <cell r="A423">
            <v>805</v>
          </cell>
          <cell r="B423" t="str">
            <v>BLACKSTONE VALLEY</v>
          </cell>
          <cell r="C423">
            <v>805</v>
          </cell>
          <cell r="D423">
            <v>1187.97</v>
          </cell>
          <cell r="E423">
            <v>1206.98</v>
          </cell>
          <cell r="F423">
            <v>31.65</v>
          </cell>
          <cell r="G423">
            <v>0</v>
          </cell>
          <cell r="H423">
            <v>1175.33</v>
          </cell>
        </row>
        <row r="424">
          <cell r="A424">
            <v>806</v>
          </cell>
          <cell r="B424" t="str">
            <v>BLUE HILLS</v>
          </cell>
          <cell r="C424">
            <v>806</v>
          </cell>
          <cell r="D424">
            <v>789.91</v>
          </cell>
          <cell r="E424">
            <v>834.27</v>
          </cell>
          <cell r="F424">
            <v>54.86</v>
          </cell>
          <cell r="G424">
            <v>0</v>
          </cell>
          <cell r="H424">
            <v>779.41</v>
          </cell>
        </row>
        <row r="425">
          <cell r="A425">
            <v>810</v>
          </cell>
          <cell r="B425" t="str">
            <v>BRISTOL PLYMOUTH</v>
          </cell>
          <cell r="C425">
            <v>810</v>
          </cell>
          <cell r="D425">
            <v>1181.6600000000001</v>
          </cell>
          <cell r="E425">
            <v>1236.77</v>
          </cell>
          <cell r="F425">
            <v>38.159999999999997</v>
          </cell>
          <cell r="G425">
            <v>0</v>
          </cell>
          <cell r="H425">
            <v>1198.6099999999999</v>
          </cell>
        </row>
        <row r="426">
          <cell r="A426">
            <v>815</v>
          </cell>
          <cell r="B426" t="str">
            <v>CAPE COD</v>
          </cell>
          <cell r="C426">
            <v>815</v>
          </cell>
          <cell r="D426">
            <v>550.39</v>
          </cell>
          <cell r="E426">
            <v>582.07000000000005</v>
          </cell>
          <cell r="F426">
            <v>53.64</v>
          </cell>
          <cell r="G426">
            <v>0.17</v>
          </cell>
          <cell r="H426">
            <v>528.26</v>
          </cell>
        </row>
        <row r="427">
          <cell r="A427">
            <v>817</v>
          </cell>
          <cell r="B427" t="str">
            <v>ESSEX NORTH SHORE</v>
          </cell>
          <cell r="C427">
            <v>817</v>
          </cell>
          <cell r="D427">
            <v>1266.6199999999999</v>
          </cell>
          <cell r="E427">
            <v>1346.84</v>
          </cell>
          <cell r="F427">
            <v>55.44</v>
          </cell>
          <cell r="G427">
            <v>0</v>
          </cell>
          <cell r="H427">
            <v>1291.4000000000001</v>
          </cell>
        </row>
        <row r="428">
          <cell r="A428">
            <v>818</v>
          </cell>
          <cell r="B428" t="str">
            <v>FRANKLIN COUNTY</v>
          </cell>
          <cell r="C428">
            <v>818</v>
          </cell>
          <cell r="D428">
            <v>435.95</v>
          </cell>
          <cell r="E428">
            <v>465.16</v>
          </cell>
          <cell r="F428">
            <v>38.31</v>
          </cell>
          <cell r="G428">
            <v>0</v>
          </cell>
          <cell r="H428">
            <v>426.85</v>
          </cell>
        </row>
        <row r="429">
          <cell r="A429">
            <v>821</v>
          </cell>
          <cell r="B429" t="str">
            <v>GREATER FALL RIVER</v>
          </cell>
          <cell r="C429">
            <v>821</v>
          </cell>
          <cell r="D429">
            <v>1305.79</v>
          </cell>
          <cell r="E429">
            <v>1368.8</v>
          </cell>
          <cell r="F429">
            <v>52.89</v>
          </cell>
          <cell r="G429">
            <v>2.5</v>
          </cell>
          <cell r="H429">
            <v>1313.41</v>
          </cell>
        </row>
        <row r="430">
          <cell r="A430">
            <v>823</v>
          </cell>
          <cell r="B430" t="str">
            <v>GREATER LAWRENCE</v>
          </cell>
          <cell r="C430">
            <v>823</v>
          </cell>
          <cell r="D430">
            <v>1399.29</v>
          </cell>
          <cell r="E430">
            <v>1473.67</v>
          </cell>
          <cell r="F430">
            <v>86.04</v>
          </cell>
          <cell r="G430">
            <v>0</v>
          </cell>
          <cell r="H430">
            <v>1387.63</v>
          </cell>
        </row>
        <row r="431">
          <cell r="A431">
            <v>825</v>
          </cell>
          <cell r="B431" t="str">
            <v>GREATER NEW BEDFORD</v>
          </cell>
          <cell r="C431">
            <v>825</v>
          </cell>
          <cell r="D431">
            <v>2045.37</v>
          </cell>
          <cell r="E431">
            <v>2114.58</v>
          </cell>
          <cell r="F431">
            <v>53.65</v>
          </cell>
          <cell r="G431">
            <v>1.21</v>
          </cell>
          <cell r="H431">
            <v>2059.7199999999998</v>
          </cell>
        </row>
        <row r="432">
          <cell r="A432">
            <v>828</v>
          </cell>
          <cell r="B432" t="str">
            <v>GREATER LOWELL</v>
          </cell>
          <cell r="C432">
            <v>828</v>
          </cell>
          <cell r="D432">
            <v>2071.66</v>
          </cell>
          <cell r="E432">
            <v>2190.88</v>
          </cell>
          <cell r="F432">
            <v>99.83</v>
          </cell>
          <cell r="G432">
            <v>0.86</v>
          </cell>
          <cell r="H432">
            <v>2090.1999999999998</v>
          </cell>
        </row>
        <row r="433">
          <cell r="A433">
            <v>829</v>
          </cell>
          <cell r="B433" t="str">
            <v>SOUTH MIDDLESEX</v>
          </cell>
          <cell r="C433">
            <v>829</v>
          </cell>
          <cell r="D433">
            <v>664.73</v>
          </cell>
          <cell r="E433">
            <v>710.06</v>
          </cell>
          <cell r="F433">
            <v>78.3</v>
          </cell>
          <cell r="G433">
            <v>3.61</v>
          </cell>
          <cell r="H433">
            <v>628.16</v>
          </cell>
        </row>
        <row r="434">
          <cell r="A434">
            <v>830</v>
          </cell>
          <cell r="B434" t="str">
            <v>MINUTEMAN</v>
          </cell>
          <cell r="C434">
            <v>830</v>
          </cell>
          <cell r="D434">
            <v>514.69000000000005</v>
          </cell>
          <cell r="E434">
            <v>532.32000000000005</v>
          </cell>
          <cell r="F434">
            <v>64.13</v>
          </cell>
          <cell r="G434">
            <v>0</v>
          </cell>
          <cell r="H434">
            <v>468.19</v>
          </cell>
        </row>
        <row r="435">
          <cell r="A435">
            <v>832</v>
          </cell>
          <cell r="B435" t="str">
            <v>MONTACHUSETT</v>
          </cell>
          <cell r="C435">
            <v>832</v>
          </cell>
          <cell r="D435">
            <v>1309.42</v>
          </cell>
          <cell r="E435">
            <v>1373.92</v>
          </cell>
          <cell r="F435">
            <v>48.87</v>
          </cell>
          <cell r="G435">
            <v>0</v>
          </cell>
          <cell r="H435">
            <v>1325.05</v>
          </cell>
        </row>
        <row r="436">
          <cell r="A436">
            <v>851</v>
          </cell>
          <cell r="B436" t="str">
            <v>NORTHERN BERKSHIRE</v>
          </cell>
          <cell r="C436">
            <v>851</v>
          </cell>
          <cell r="D436">
            <v>412.11</v>
          </cell>
          <cell r="E436">
            <v>441.39</v>
          </cell>
          <cell r="F436">
            <v>24.49</v>
          </cell>
          <cell r="G436">
            <v>0</v>
          </cell>
          <cell r="H436">
            <v>416.9</v>
          </cell>
        </row>
        <row r="437">
          <cell r="A437">
            <v>852</v>
          </cell>
          <cell r="B437" t="str">
            <v>NASHOBA VALLEY</v>
          </cell>
          <cell r="C437">
            <v>852</v>
          </cell>
          <cell r="D437">
            <v>653.03</v>
          </cell>
          <cell r="E437">
            <v>677.22</v>
          </cell>
          <cell r="F437">
            <v>63.39</v>
          </cell>
          <cell r="G437">
            <v>0</v>
          </cell>
          <cell r="H437">
            <v>613.83000000000004</v>
          </cell>
        </row>
        <row r="438">
          <cell r="A438">
            <v>853</v>
          </cell>
          <cell r="B438" t="str">
            <v>NORTHEAST METROPOLITAN</v>
          </cell>
          <cell r="C438">
            <v>853</v>
          </cell>
          <cell r="D438">
            <v>1155.27</v>
          </cell>
          <cell r="E438">
            <v>1211.1300000000001</v>
          </cell>
          <cell r="F438">
            <v>70.98</v>
          </cell>
          <cell r="G438">
            <v>10.94</v>
          </cell>
          <cell r="H438">
            <v>1129.21</v>
          </cell>
        </row>
        <row r="439">
          <cell r="A439">
            <v>855</v>
          </cell>
          <cell r="B439" t="str">
            <v>OLD COLONY</v>
          </cell>
          <cell r="C439">
            <v>855</v>
          </cell>
          <cell r="D439">
            <v>507.95</v>
          </cell>
          <cell r="E439">
            <v>524.66999999999996</v>
          </cell>
          <cell r="F439">
            <v>31.03</v>
          </cell>
          <cell r="G439">
            <v>0.24</v>
          </cell>
          <cell r="H439">
            <v>493.4</v>
          </cell>
        </row>
        <row r="440">
          <cell r="A440">
            <v>860</v>
          </cell>
          <cell r="B440" t="str">
            <v>PATHFINDER</v>
          </cell>
          <cell r="C440">
            <v>860</v>
          </cell>
          <cell r="D440">
            <v>577.99</v>
          </cell>
          <cell r="E440">
            <v>605.07000000000005</v>
          </cell>
          <cell r="F440">
            <v>50.49</v>
          </cell>
          <cell r="G440">
            <v>0</v>
          </cell>
          <cell r="H440">
            <v>554.58000000000004</v>
          </cell>
        </row>
        <row r="441">
          <cell r="A441">
            <v>871</v>
          </cell>
          <cell r="B441" t="str">
            <v>SHAWSHEEN VALLEY</v>
          </cell>
          <cell r="C441">
            <v>871</v>
          </cell>
          <cell r="D441">
            <v>1222.95</v>
          </cell>
          <cell r="E441">
            <v>1274.31</v>
          </cell>
          <cell r="F441">
            <v>78.66</v>
          </cell>
          <cell r="G441">
            <v>0</v>
          </cell>
          <cell r="H441">
            <v>1195.6400000000001</v>
          </cell>
        </row>
        <row r="442">
          <cell r="A442">
            <v>872</v>
          </cell>
          <cell r="B442" t="str">
            <v>SOUTHEASTERN</v>
          </cell>
          <cell r="C442">
            <v>872</v>
          </cell>
          <cell r="D442">
            <v>1323.65</v>
          </cell>
          <cell r="E442">
            <v>1385.3</v>
          </cell>
          <cell r="F442">
            <v>51.35</v>
          </cell>
          <cell r="G442">
            <v>0.54</v>
          </cell>
          <cell r="H442">
            <v>1333.41</v>
          </cell>
        </row>
        <row r="443">
          <cell r="A443">
            <v>873</v>
          </cell>
          <cell r="B443" t="str">
            <v>SOUTH SHORE</v>
          </cell>
          <cell r="C443">
            <v>873</v>
          </cell>
          <cell r="D443">
            <v>548.79999999999995</v>
          </cell>
          <cell r="E443">
            <v>639.78</v>
          </cell>
          <cell r="F443">
            <v>53.32</v>
          </cell>
          <cell r="G443">
            <v>0.89</v>
          </cell>
          <cell r="H443">
            <v>585.57000000000005</v>
          </cell>
        </row>
        <row r="444">
          <cell r="A444">
            <v>876</v>
          </cell>
          <cell r="B444" t="str">
            <v>SOUTHERN WORCESTER</v>
          </cell>
          <cell r="C444">
            <v>876</v>
          </cell>
          <cell r="D444">
            <v>1034.6400000000001</v>
          </cell>
          <cell r="E444">
            <v>1085.5899999999999</v>
          </cell>
          <cell r="F444">
            <v>39.24</v>
          </cell>
          <cell r="G444">
            <v>0.44</v>
          </cell>
          <cell r="H444">
            <v>1045.9100000000001</v>
          </cell>
        </row>
        <row r="445">
          <cell r="A445">
            <v>878</v>
          </cell>
          <cell r="B445" t="str">
            <v>TRI COUNTY</v>
          </cell>
          <cell r="C445">
            <v>878</v>
          </cell>
          <cell r="D445">
            <v>920.77</v>
          </cell>
          <cell r="E445">
            <v>978.09</v>
          </cell>
          <cell r="F445">
            <v>63.37</v>
          </cell>
          <cell r="G445">
            <v>0</v>
          </cell>
          <cell r="H445">
            <v>914.72</v>
          </cell>
        </row>
        <row r="446">
          <cell r="A446">
            <v>879</v>
          </cell>
          <cell r="B446" t="str">
            <v>UPPER CAPE COD</v>
          </cell>
          <cell r="C446">
            <v>879</v>
          </cell>
          <cell r="D446">
            <v>675.1</v>
          </cell>
          <cell r="E446">
            <v>703.52</v>
          </cell>
          <cell r="F446">
            <v>29.03</v>
          </cell>
          <cell r="G446">
            <v>0.06</v>
          </cell>
          <cell r="H446">
            <v>674.43</v>
          </cell>
        </row>
        <row r="447">
          <cell r="A447">
            <v>885</v>
          </cell>
          <cell r="B447" t="str">
            <v>WHITTIER</v>
          </cell>
          <cell r="C447">
            <v>885</v>
          </cell>
          <cell r="D447">
            <v>1169.3699999999999</v>
          </cell>
          <cell r="E447">
            <v>1216.67</v>
          </cell>
          <cell r="F447">
            <v>72.540000000000006</v>
          </cell>
          <cell r="G447">
            <v>0</v>
          </cell>
          <cell r="H447">
            <v>1144.1300000000001</v>
          </cell>
        </row>
        <row r="448">
          <cell r="A448">
            <v>910</v>
          </cell>
          <cell r="B448" t="str">
            <v>BRISTOL COUNTY</v>
          </cell>
          <cell r="C448">
            <v>910</v>
          </cell>
          <cell r="D448">
            <v>454.38</v>
          </cell>
          <cell r="E448">
            <v>456.52</v>
          </cell>
          <cell r="F448">
            <v>12.72</v>
          </cell>
          <cell r="G448">
            <v>0.36</v>
          </cell>
          <cell r="H448">
            <v>443.44</v>
          </cell>
        </row>
        <row r="449">
          <cell r="A449">
            <v>915</v>
          </cell>
          <cell r="B449" t="str">
            <v>NORFOLK COUNTY</v>
          </cell>
          <cell r="C449">
            <v>915</v>
          </cell>
          <cell r="D449">
            <v>504.29</v>
          </cell>
          <cell r="E449">
            <v>534.71</v>
          </cell>
          <cell r="F449">
            <v>25.16</v>
          </cell>
          <cell r="G449">
            <v>0</v>
          </cell>
          <cell r="H449">
            <v>509.54</v>
          </cell>
        </row>
      </sheetData>
      <sheetData sheetId="8"/>
      <sheetData sheetId="9"/>
      <sheetData sheetId="10"/>
      <sheetData sheetId="11"/>
      <sheetData sheetId="12">
        <row r="10">
          <cell r="A10">
            <v>1</v>
          </cell>
          <cell r="B10" t="str">
            <v>ABINGTON</v>
          </cell>
          <cell r="C10">
            <v>2035.6</v>
          </cell>
          <cell r="D10"/>
          <cell r="E10">
            <v>1935.9</v>
          </cell>
          <cell r="F10"/>
          <cell r="G10"/>
          <cell r="H10">
            <v>1935.9</v>
          </cell>
          <cell r="I10">
            <v>95.102181175083516</v>
          </cell>
        </row>
        <row r="11">
          <cell r="A11">
            <v>2</v>
          </cell>
          <cell r="B11" t="str">
            <v>ACTON</v>
          </cell>
          <cell r="C11">
            <v>0</v>
          </cell>
          <cell r="D11"/>
          <cell r="E11">
            <v>0</v>
          </cell>
          <cell r="F11"/>
          <cell r="G11"/>
          <cell r="H11">
            <v>0</v>
          </cell>
          <cell r="I11">
            <v>0</v>
          </cell>
        </row>
        <row r="12">
          <cell r="A12">
            <v>3</v>
          </cell>
          <cell r="B12" t="str">
            <v>ACUSHNET</v>
          </cell>
          <cell r="C12">
            <v>970.37</v>
          </cell>
          <cell r="D12"/>
          <cell r="E12">
            <v>945.35</v>
          </cell>
          <cell r="F12"/>
          <cell r="G12"/>
          <cell r="H12">
            <v>945.35</v>
          </cell>
          <cell r="I12">
            <v>97.421602069313764</v>
          </cell>
        </row>
        <row r="13">
          <cell r="A13">
            <v>4</v>
          </cell>
          <cell r="B13" t="str">
            <v>ADAMS</v>
          </cell>
          <cell r="C13">
            <v>0</v>
          </cell>
          <cell r="D13"/>
          <cell r="E13">
            <v>0</v>
          </cell>
          <cell r="F13"/>
          <cell r="G13"/>
          <cell r="H13">
            <v>0</v>
          </cell>
          <cell r="I13">
            <v>0</v>
          </cell>
        </row>
        <row r="14">
          <cell r="A14">
            <v>5</v>
          </cell>
          <cell r="B14" t="str">
            <v>AGAWAM</v>
          </cell>
          <cell r="C14">
            <v>3840.08</v>
          </cell>
          <cell r="D14"/>
          <cell r="E14">
            <v>3651.7</v>
          </cell>
          <cell r="F14"/>
          <cell r="G14"/>
          <cell r="H14">
            <v>3651.7</v>
          </cell>
          <cell r="I14">
            <v>95.094373033895124</v>
          </cell>
        </row>
        <row r="15">
          <cell r="A15">
            <v>6</v>
          </cell>
          <cell r="B15" t="str">
            <v>ALFORD</v>
          </cell>
          <cell r="C15">
            <v>0</v>
          </cell>
          <cell r="D15"/>
          <cell r="E15">
            <v>0</v>
          </cell>
          <cell r="F15"/>
          <cell r="G15"/>
          <cell r="H15">
            <v>0</v>
          </cell>
          <cell r="I15">
            <v>0</v>
          </cell>
        </row>
        <row r="16">
          <cell r="A16">
            <v>7</v>
          </cell>
          <cell r="B16" t="str">
            <v>AMESBURY</v>
          </cell>
          <cell r="C16">
            <v>2122.71</v>
          </cell>
          <cell r="D16"/>
          <cell r="E16">
            <v>2008.52</v>
          </cell>
          <cell r="F16"/>
          <cell r="G16"/>
          <cell r="H16">
            <v>2008.52</v>
          </cell>
          <cell r="I16">
            <v>94.62055579895511</v>
          </cell>
        </row>
        <row r="17">
          <cell r="A17">
            <v>8</v>
          </cell>
          <cell r="B17" t="str">
            <v>AMHERST</v>
          </cell>
          <cell r="C17">
            <v>1162.5899999999999</v>
          </cell>
          <cell r="D17"/>
          <cell r="E17">
            <v>1107.75</v>
          </cell>
          <cell r="F17"/>
          <cell r="G17"/>
          <cell r="H17">
            <v>1107.75</v>
          </cell>
          <cell r="I17">
            <v>95.282945836451375</v>
          </cell>
        </row>
        <row r="18">
          <cell r="A18">
            <v>9</v>
          </cell>
          <cell r="B18" t="str">
            <v>ANDOVER</v>
          </cell>
          <cell r="C18">
            <v>5954.98</v>
          </cell>
          <cell r="D18"/>
          <cell r="E18">
            <v>5701.16</v>
          </cell>
          <cell r="F18"/>
          <cell r="G18"/>
          <cell r="H18">
            <v>5701.16</v>
          </cell>
          <cell r="I18">
            <v>95.737685097179181</v>
          </cell>
        </row>
        <row r="19">
          <cell r="A19">
            <v>10</v>
          </cell>
          <cell r="B19" t="str">
            <v>ARLINGTON</v>
          </cell>
          <cell r="C19">
            <v>5712.59</v>
          </cell>
          <cell r="D19"/>
          <cell r="E19">
            <v>5483.58</v>
          </cell>
          <cell r="F19"/>
          <cell r="G19"/>
          <cell r="H19">
            <v>5483.58</v>
          </cell>
          <cell r="I19">
            <v>95.991135369420874</v>
          </cell>
        </row>
        <row r="20">
          <cell r="A20">
            <v>11</v>
          </cell>
          <cell r="B20" t="str">
            <v>ASHBURNHAM</v>
          </cell>
          <cell r="C20">
            <v>0</v>
          </cell>
          <cell r="D20"/>
          <cell r="E20">
            <v>0</v>
          </cell>
          <cell r="F20"/>
          <cell r="G20"/>
          <cell r="H20">
            <v>0</v>
          </cell>
          <cell r="I20">
            <v>0</v>
          </cell>
        </row>
        <row r="21">
          <cell r="A21">
            <v>12</v>
          </cell>
          <cell r="B21" t="str">
            <v>ASHBY</v>
          </cell>
          <cell r="C21">
            <v>0</v>
          </cell>
          <cell r="D21"/>
          <cell r="E21">
            <v>0</v>
          </cell>
          <cell r="F21"/>
          <cell r="G21"/>
          <cell r="H21">
            <v>0</v>
          </cell>
          <cell r="I21">
            <v>0</v>
          </cell>
        </row>
        <row r="22">
          <cell r="A22">
            <v>13</v>
          </cell>
          <cell r="B22" t="str">
            <v>ASHFIELD</v>
          </cell>
          <cell r="C22">
            <v>0</v>
          </cell>
          <cell r="D22"/>
          <cell r="E22">
            <v>0</v>
          </cell>
          <cell r="F22"/>
          <cell r="G22"/>
          <cell r="H22">
            <v>0</v>
          </cell>
          <cell r="I22">
            <v>0</v>
          </cell>
        </row>
        <row r="23">
          <cell r="A23">
            <v>14</v>
          </cell>
          <cell r="B23" t="str">
            <v>ASHLAND</v>
          </cell>
          <cell r="C23">
            <v>2762.27</v>
          </cell>
          <cell r="D23"/>
          <cell r="E23">
            <v>2658.77</v>
          </cell>
          <cell r="F23"/>
          <cell r="G23"/>
          <cell r="H23">
            <v>2658.77</v>
          </cell>
          <cell r="I23">
            <v>96.253081704540108</v>
          </cell>
        </row>
        <row r="24">
          <cell r="A24">
            <v>15</v>
          </cell>
          <cell r="B24" t="str">
            <v>ATHOL</v>
          </cell>
          <cell r="C24">
            <v>0</v>
          </cell>
          <cell r="D24"/>
          <cell r="E24">
            <v>0</v>
          </cell>
          <cell r="F24"/>
          <cell r="G24"/>
          <cell r="H24">
            <v>0</v>
          </cell>
          <cell r="I24">
            <v>0</v>
          </cell>
        </row>
        <row r="25">
          <cell r="A25">
            <v>16</v>
          </cell>
          <cell r="B25" t="str">
            <v>ATTLEBORO</v>
          </cell>
          <cell r="C25">
            <v>5881.67</v>
          </cell>
          <cell r="D25"/>
          <cell r="E25">
            <v>5569.93</v>
          </cell>
          <cell r="F25"/>
          <cell r="G25"/>
          <cell r="H25">
            <v>5569.93</v>
          </cell>
          <cell r="I25">
            <v>94.699804647319553</v>
          </cell>
        </row>
        <row r="26">
          <cell r="A26">
            <v>17</v>
          </cell>
          <cell r="B26" t="str">
            <v>AUBURN</v>
          </cell>
          <cell r="C26">
            <v>2591.8000000000002</v>
          </cell>
          <cell r="D26"/>
          <cell r="E26">
            <v>2469.58</v>
          </cell>
          <cell r="F26"/>
          <cell r="G26"/>
          <cell r="H26">
            <v>2469.58</v>
          </cell>
          <cell r="I26">
            <v>95.284358360984641</v>
          </cell>
        </row>
        <row r="27">
          <cell r="A27">
            <v>18</v>
          </cell>
          <cell r="B27" t="str">
            <v>AVON</v>
          </cell>
          <cell r="C27">
            <v>723.57</v>
          </cell>
          <cell r="D27"/>
          <cell r="E27">
            <v>687.69</v>
          </cell>
          <cell r="F27"/>
          <cell r="G27"/>
          <cell r="H27">
            <v>687.69</v>
          </cell>
          <cell r="I27">
            <v>95.04125378332435</v>
          </cell>
        </row>
        <row r="28">
          <cell r="A28">
            <v>19</v>
          </cell>
          <cell r="B28" t="str">
            <v>AYER</v>
          </cell>
          <cell r="C28">
            <v>0</v>
          </cell>
          <cell r="D28"/>
          <cell r="E28">
            <v>0</v>
          </cell>
          <cell r="F28"/>
          <cell r="G28"/>
          <cell r="H28">
            <v>0</v>
          </cell>
          <cell r="I28">
            <v>0</v>
          </cell>
        </row>
        <row r="29">
          <cell r="A29">
            <v>20</v>
          </cell>
          <cell r="B29" t="str">
            <v>BARNSTABLE</v>
          </cell>
          <cell r="C29">
            <v>4833.3900000000003</v>
          </cell>
          <cell r="D29"/>
          <cell r="E29">
            <v>4558.5</v>
          </cell>
          <cell r="F29"/>
          <cell r="G29"/>
          <cell r="H29">
            <v>4558.5</v>
          </cell>
          <cell r="I29">
            <v>94.312687368492917</v>
          </cell>
        </row>
        <row r="30">
          <cell r="A30">
            <v>21</v>
          </cell>
          <cell r="B30" t="str">
            <v>BARRE</v>
          </cell>
          <cell r="C30">
            <v>0</v>
          </cell>
          <cell r="D30"/>
          <cell r="E30">
            <v>0</v>
          </cell>
          <cell r="F30"/>
          <cell r="G30"/>
          <cell r="H30">
            <v>0</v>
          </cell>
          <cell r="I30">
            <v>0</v>
          </cell>
        </row>
        <row r="31">
          <cell r="A31">
            <v>22</v>
          </cell>
          <cell r="B31" t="str">
            <v>BECKET</v>
          </cell>
          <cell r="C31">
            <v>0</v>
          </cell>
          <cell r="D31"/>
          <cell r="E31">
            <v>0</v>
          </cell>
          <cell r="F31"/>
          <cell r="G31"/>
          <cell r="H31">
            <v>0</v>
          </cell>
          <cell r="I31">
            <v>0</v>
          </cell>
        </row>
        <row r="32">
          <cell r="A32">
            <v>23</v>
          </cell>
          <cell r="B32" t="str">
            <v>BEDFORD</v>
          </cell>
          <cell r="C32">
            <v>2631.86</v>
          </cell>
          <cell r="D32"/>
          <cell r="E32">
            <v>2529.21</v>
          </cell>
          <cell r="F32"/>
          <cell r="G32"/>
          <cell r="H32">
            <v>2529.21</v>
          </cell>
          <cell r="I32">
            <v>96.099716550272433</v>
          </cell>
        </row>
        <row r="33">
          <cell r="A33">
            <v>24</v>
          </cell>
          <cell r="B33" t="str">
            <v>BELCHERTOWN</v>
          </cell>
          <cell r="C33">
            <v>2306.02</v>
          </cell>
          <cell r="D33"/>
          <cell r="E33">
            <v>2188.33</v>
          </cell>
          <cell r="F33"/>
          <cell r="G33"/>
          <cell r="H33">
            <v>2188.33</v>
          </cell>
          <cell r="I33">
            <v>94.896401592353925</v>
          </cell>
        </row>
        <row r="34">
          <cell r="A34">
            <v>25</v>
          </cell>
          <cell r="B34" t="str">
            <v>BELLINGHAM</v>
          </cell>
          <cell r="C34">
            <v>2265.5500000000002</v>
          </cell>
          <cell r="D34"/>
          <cell r="E34">
            <v>2149.46</v>
          </cell>
          <cell r="F34"/>
          <cell r="G34"/>
          <cell r="H34">
            <v>2149.46</v>
          </cell>
          <cell r="I34">
            <v>94.875857959435891</v>
          </cell>
        </row>
        <row r="35">
          <cell r="A35">
            <v>26</v>
          </cell>
          <cell r="B35" t="str">
            <v>BELMONT</v>
          </cell>
          <cell r="C35">
            <v>4578.8599999999997</v>
          </cell>
          <cell r="D35"/>
          <cell r="E35">
            <v>4436.8100000000004</v>
          </cell>
          <cell r="F35"/>
          <cell r="G35"/>
          <cell r="H35">
            <v>4436.8100000000004</v>
          </cell>
          <cell r="I35">
            <v>96.897699427368408</v>
          </cell>
        </row>
        <row r="36">
          <cell r="A36">
            <v>27</v>
          </cell>
          <cell r="B36" t="str">
            <v>BERKLEY</v>
          </cell>
          <cell r="C36">
            <v>921.71</v>
          </cell>
          <cell r="D36"/>
          <cell r="E36">
            <v>884.2</v>
          </cell>
          <cell r="F36"/>
          <cell r="G36"/>
          <cell r="H36">
            <v>884.2</v>
          </cell>
          <cell r="I36">
            <v>95.9303902528995</v>
          </cell>
        </row>
        <row r="37">
          <cell r="A37">
            <v>28</v>
          </cell>
          <cell r="B37" t="str">
            <v>BERLIN</v>
          </cell>
          <cell r="C37">
            <v>181.14</v>
          </cell>
          <cell r="D37"/>
          <cell r="E37">
            <v>176.1</v>
          </cell>
          <cell r="F37"/>
          <cell r="G37"/>
          <cell r="H37">
            <v>176.1</v>
          </cell>
          <cell r="I37">
            <v>97.217621729049355</v>
          </cell>
        </row>
        <row r="38">
          <cell r="A38">
            <v>29</v>
          </cell>
          <cell r="B38" t="str">
            <v>BERNARDSTON</v>
          </cell>
          <cell r="C38">
            <v>0</v>
          </cell>
          <cell r="D38"/>
          <cell r="E38">
            <v>0</v>
          </cell>
          <cell r="F38"/>
          <cell r="G38"/>
          <cell r="H38">
            <v>0</v>
          </cell>
          <cell r="I38">
            <v>0</v>
          </cell>
        </row>
        <row r="39">
          <cell r="A39">
            <v>30</v>
          </cell>
          <cell r="B39" t="str">
            <v>BEVERLY</v>
          </cell>
          <cell r="C39">
            <v>4547.9399999999996</v>
          </cell>
          <cell r="D39"/>
          <cell r="E39">
            <v>4319.8100000000004</v>
          </cell>
          <cell r="F39"/>
          <cell r="G39"/>
          <cell r="H39">
            <v>4319.8100000000004</v>
          </cell>
          <cell r="I39">
            <v>94.983882812877937</v>
          </cell>
        </row>
        <row r="40">
          <cell r="A40">
            <v>31</v>
          </cell>
          <cell r="B40" t="str">
            <v>BILLERICA</v>
          </cell>
          <cell r="C40">
            <v>4782.1899999999996</v>
          </cell>
          <cell r="D40"/>
          <cell r="E40">
            <v>4579.84</v>
          </cell>
          <cell r="F40"/>
          <cell r="G40"/>
          <cell r="H40">
            <v>4579.84</v>
          </cell>
          <cell r="I40">
            <v>95.768675021276877</v>
          </cell>
        </row>
        <row r="41">
          <cell r="A41">
            <v>32</v>
          </cell>
          <cell r="B41" t="str">
            <v>BLACKSTONE</v>
          </cell>
          <cell r="C41">
            <v>0</v>
          </cell>
          <cell r="D41"/>
          <cell r="E41">
            <v>0</v>
          </cell>
          <cell r="F41"/>
          <cell r="G41"/>
          <cell r="H41">
            <v>0</v>
          </cell>
          <cell r="I41">
            <v>0</v>
          </cell>
        </row>
        <row r="42">
          <cell r="A42">
            <v>33</v>
          </cell>
          <cell r="B42" t="str">
            <v>BLANDFORD</v>
          </cell>
          <cell r="C42">
            <v>0</v>
          </cell>
          <cell r="D42"/>
          <cell r="E42">
            <v>0</v>
          </cell>
          <cell r="F42"/>
          <cell r="G42"/>
          <cell r="H42">
            <v>0</v>
          </cell>
          <cell r="I42">
            <v>0</v>
          </cell>
        </row>
        <row r="43">
          <cell r="A43">
            <v>34</v>
          </cell>
          <cell r="B43" t="str">
            <v>BOLTON</v>
          </cell>
          <cell r="C43">
            <v>0</v>
          </cell>
          <cell r="D43"/>
          <cell r="E43">
            <v>0</v>
          </cell>
          <cell r="F43"/>
          <cell r="G43"/>
          <cell r="H43">
            <v>0</v>
          </cell>
          <cell r="I43">
            <v>0</v>
          </cell>
        </row>
        <row r="44">
          <cell r="A44">
            <v>35</v>
          </cell>
          <cell r="B44" t="str">
            <v>BOSTON</v>
          </cell>
          <cell r="C44">
            <v>53414.720000000001</v>
          </cell>
          <cell r="D44"/>
          <cell r="E44">
            <v>49122.07</v>
          </cell>
          <cell r="F44"/>
          <cell r="G44"/>
          <cell r="H44">
            <v>49122.07</v>
          </cell>
          <cell r="I44">
            <v>91.96354488051233</v>
          </cell>
        </row>
        <row r="45">
          <cell r="A45">
            <v>36</v>
          </cell>
          <cell r="B45" t="str">
            <v>BOURNE</v>
          </cell>
          <cell r="C45">
            <v>1959.87</v>
          </cell>
          <cell r="D45"/>
          <cell r="E45">
            <v>1856.05</v>
          </cell>
          <cell r="F45"/>
          <cell r="G45"/>
          <cell r="H45">
            <v>1856.05</v>
          </cell>
          <cell r="I45">
            <v>94.702709873614069</v>
          </cell>
        </row>
        <row r="46">
          <cell r="A46">
            <v>37</v>
          </cell>
          <cell r="B46" t="str">
            <v>BOXBOROUGH</v>
          </cell>
          <cell r="C46">
            <v>0</v>
          </cell>
          <cell r="D46"/>
          <cell r="E46">
            <v>0</v>
          </cell>
          <cell r="F46"/>
          <cell r="G46"/>
          <cell r="H46">
            <v>0</v>
          </cell>
          <cell r="I46">
            <v>0</v>
          </cell>
        </row>
        <row r="47">
          <cell r="A47">
            <v>38</v>
          </cell>
          <cell r="B47" t="str">
            <v>BOXFORD</v>
          </cell>
          <cell r="C47">
            <v>731.74</v>
          </cell>
          <cell r="D47"/>
          <cell r="E47">
            <v>706.48</v>
          </cell>
          <cell r="F47"/>
          <cell r="G47"/>
          <cell r="H47">
            <v>706.48</v>
          </cell>
          <cell r="I47">
            <v>96.547954191379446</v>
          </cell>
        </row>
        <row r="48">
          <cell r="A48">
            <v>39</v>
          </cell>
          <cell r="B48" t="str">
            <v>BOYLSTON</v>
          </cell>
          <cell r="C48">
            <v>290.3</v>
          </cell>
          <cell r="D48"/>
          <cell r="E48">
            <v>283.13</v>
          </cell>
          <cell r="F48"/>
          <cell r="G48"/>
          <cell r="H48">
            <v>283.13</v>
          </cell>
          <cell r="I48">
            <v>97.530141233207019</v>
          </cell>
        </row>
        <row r="49">
          <cell r="A49">
            <v>40</v>
          </cell>
          <cell r="B49" t="str">
            <v>BRAINTREE</v>
          </cell>
          <cell r="C49">
            <v>5875.88</v>
          </cell>
          <cell r="D49"/>
          <cell r="E49">
            <v>5630.26</v>
          </cell>
          <cell r="F49"/>
          <cell r="G49"/>
          <cell r="H49">
            <v>5630.26</v>
          </cell>
          <cell r="I49">
            <v>95.819860174135613</v>
          </cell>
        </row>
        <row r="50">
          <cell r="A50">
            <v>41</v>
          </cell>
          <cell r="B50" t="str">
            <v>BREWSTER</v>
          </cell>
          <cell r="C50">
            <v>471.09</v>
          </cell>
          <cell r="D50"/>
          <cell r="E50">
            <v>453.01</v>
          </cell>
          <cell r="F50"/>
          <cell r="G50"/>
          <cell r="H50">
            <v>453.01</v>
          </cell>
          <cell r="I50">
            <v>96.162092169224564</v>
          </cell>
        </row>
        <row r="51">
          <cell r="A51">
            <v>42</v>
          </cell>
          <cell r="B51" t="str">
            <v>BRIDGEWATER</v>
          </cell>
          <cell r="C51">
            <v>0</v>
          </cell>
          <cell r="D51"/>
          <cell r="E51">
            <v>0</v>
          </cell>
          <cell r="F51"/>
          <cell r="G51"/>
          <cell r="H51">
            <v>0</v>
          </cell>
          <cell r="I51">
            <v>0</v>
          </cell>
        </row>
        <row r="52">
          <cell r="A52">
            <v>43</v>
          </cell>
          <cell r="B52" t="str">
            <v>BRIMFIELD</v>
          </cell>
          <cell r="C52">
            <v>293.95</v>
          </cell>
          <cell r="D52"/>
          <cell r="E52">
            <v>281.61</v>
          </cell>
          <cell r="F52"/>
          <cell r="G52"/>
          <cell r="H52">
            <v>281.61</v>
          </cell>
          <cell r="I52">
            <v>95.802007144072121</v>
          </cell>
        </row>
        <row r="53">
          <cell r="A53">
            <v>44</v>
          </cell>
          <cell r="B53" t="str">
            <v>BROCKTON</v>
          </cell>
          <cell r="C53">
            <v>16523.36</v>
          </cell>
          <cell r="D53"/>
          <cell r="E53">
            <v>15356.24</v>
          </cell>
          <cell r="F53"/>
          <cell r="G53"/>
          <cell r="H53">
            <v>15356.24</v>
          </cell>
          <cell r="I53">
            <v>92.936545593632289</v>
          </cell>
        </row>
        <row r="54">
          <cell r="A54">
            <v>45</v>
          </cell>
          <cell r="B54" t="str">
            <v>BROOKFIELD</v>
          </cell>
          <cell r="C54">
            <v>315.32</v>
          </cell>
          <cell r="D54"/>
          <cell r="E54">
            <v>303.26</v>
          </cell>
          <cell r="F54"/>
          <cell r="G54"/>
          <cell r="H54">
            <v>303.26</v>
          </cell>
          <cell r="I54">
            <v>96.175313966763923</v>
          </cell>
        </row>
        <row r="55">
          <cell r="A55">
            <v>46</v>
          </cell>
          <cell r="B55" t="str">
            <v>BROOKLINE</v>
          </cell>
          <cell r="C55">
            <v>7831.61</v>
          </cell>
          <cell r="D55"/>
          <cell r="E55">
            <v>7498.4</v>
          </cell>
          <cell r="F55"/>
          <cell r="G55"/>
          <cell r="H55">
            <v>7498.4</v>
          </cell>
          <cell r="I55">
            <v>95.745319289392611</v>
          </cell>
        </row>
        <row r="56">
          <cell r="A56">
            <v>47</v>
          </cell>
          <cell r="B56" t="str">
            <v>BUCKLAND</v>
          </cell>
          <cell r="C56">
            <v>0</v>
          </cell>
          <cell r="D56"/>
          <cell r="E56">
            <v>0</v>
          </cell>
          <cell r="F56"/>
          <cell r="G56"/>
          <cell r="H56">
            <v>0</v>
          </cell>
          <cell r="I56">
            <v>0</v>
          </cell>
        </row>
        <row r="57">
          <cell r="A57">
            <v>48</v>
          </cell>
          <cell r="B57" t="str">
            <v>BURLINGTON</v>
          </cell>
          <cell r="C57">
            <v>3511.29</v>
          </cell>
          <cell r="D57"/>
          <cell r="E57">
            <v>3360.88</v>
          </cell>
          <cell r="F57"/>
          <cell r="G57"/>
          <cell r="H57">
            <v>3360.88</v>
          </cell>
          <cell r="I57">
            <v>95.716389133338467</v>
          </cell>
        </row>
        <row r="58">
          <cell r="A58">
            <v>49</v>
          </cell>
          <cell r="B58" t="str">
            <v>CAMBRIDGE</v>
          </cell>
          <cell r="C58">
            <v>6938.09</v>
          </cell>
          <cell r="D58"/>
          <cell r="E58">
            <v>6510.16</v>
          </cell>
          <cell r="F58"/>
          <cell r="G58"/>
          <cell r="H58">
            <v>6510.16</v>
          </cell>
          <cell r="I58">
            <v>93.832164183514479</v>
          </cell>
        </row>
        <row r="59">
          <cell r="A59">
            <v>50</v>
          </cell>
          <cell r="B59" t="str">
            <v>CANTON</v>
          </cell>
          <cell r="C59">
            <v>3313.94</v>
          </cell>
          <cell r="D59"/>
          <cell r="E59">
            <v>3178.16</v>
          </cell>
          <cell r="F59"/>
          <cell r="G59"/>
          <cell r="H59">
            <v>3178.16</v>
          </cell>
          <cell r="I59">
            <v>95.902762270892055</v>
          </cell>
        </row>
        <row r="60">
          <cell r="A60">
            <v>51</v>
          </cell>
          <cell r="B60" t="str">
            <v>CARLISLE</v>
          </cell>
          <cell r="C60">
            <v>616.36</v>
          </cell>
          <cell r="D60"/>
          <cell r="E60">
            <v>592.35</v>
          </cell>
          <cell r="F60"/>
          <cell r="G60"/>
          <cell r="H60">
            <v>592.35</v>
          </cell>
          <cell r="I60">
            <v>96.104549289376337</v>
          </cell>
        </row>
        <row r="61">
          <cell r="A61">
            <v>52</v>
          </cell>
          <cell r="B61" t="str">
            <v>CARVER</v>
          </cell>
          <cell r="C61">
            <v>1566.65</v>
          </cell>
          <cell r="D61"/>
          <cell r="E61">
            <v>1494.25</v>
          </cell>
          <cell r="F61"/>
          <cell r="G61"/>
          <cell r="H61">
            <v>1494.25</v>
          </cell>
          <cell r="I61">
            <v>95.378674241215322</v>
          </cell>
        </row>
        <row r="62">
          <cell r="A62">
            <v>53</v>
          </cell>
          <cell r="B62" t="str">
            <v>CHARLEMONT</v>
          </cell>
          <cell r="C62">
            <v>0</v>
          </cell>
          <cell r="D62"/>
          <cell r="E62">
            <v>0</v>
          </cell>
          <cell r="F62"/>
          <cell r="G62"/>
          <cell r="H62">
            <v>0</v>
          </cell>
          <cell r="I62">
            <v>0</v>
          </cell>
        </row>
        <row r="63">
          <cell r="A63">
            <v>54</v>
          </cell>
          <cell r="B63" t="str">
            <v>CHARLTON</v>
          </cell>
          <cell r="C63">
            <v>0</v>
          </cell>
          <cell r="D63"/>
          <cell r="E63">
            <v>0</v>
          </cell>
          <cell r="F63"/>
          <cell r="G63"/>
          <cell r="H63">
            <v>0</v>
          </cell>
          <cell r="I63">
            <v>0</v>
          </cell>
        </row>
        <row r="64">
          <cell r="A64">
            <v>55</v>
          </cell>
          <cell r="B64" t="str">
            <v>CHATHAM</v>
          </cell>
          <cell r="C64">
            <v>0</v>
          </cell>
          <cell r="D64"/>
          <cell r="E64">
            <v>0</v>
          </cell>
          <cell r="F64"/>
          <cell r="G64"/>
          <cell r="H64">
            <v>0</v>
          </cell>
          <cell r="I64">
            <v>0</v>
          </cell>
        </row>
        <row r="65">
          <cell r="A65">
            <v>56</v>
          </cell>
          <cell r="B65" t="str">
            <v>CHELMSFORD</v>
          </cell>
          <cell r="C65">
            <v>5010.51</v>
          </cell>
          <cell r="D65"/>
          <cell r="E65">
            <v>4814.09</v>
          </cell>
          <cell r="F65"/>
          <cell r="G65"/>
          <cell r="H65">
            <v>4814.09</v>
          </cell>
          <cell r="I65">
            <v>96.079840175950153</v>
          </cell>
        </row>
        <row r="66">
          <cell r="A66">
            <v>57</v>
          </cell>
          <cell r="B66" t="str">
            <v>CHELSEA</v>
          </cell>
          <cell r="C66">
            <v>6292.42</v>
          </cell>
          <cell r="D66"/>
          <cell r="E66">
            <v>5814.5</v>
          </cell>
          <cell r="F66"/>
          <cell r="G66"/>
          <cell r="H66">
            <v>5814.5</v>
          </cell>
          <cell r="I66">
            <v>92.404829938243154</v>
          </cell>
        </row>
        <row r="67">
          <cell r="A67">
            <v>58</v>
          </cell>
          <cell r="B67" t="str">
            <v>CHESHIRE</v>
          </cell>
          <cell r="C67">
            <v>0</v>
          </cell>
          <cell r="D67"/>
          <cell r="E67">
            <v>0</v>
          </cell>
          <cell r="F67"/>
          <cell r="G67"/>
          <cell r="H67">
            <v>0</v>
          </cell>
          <cell r="I67">
            <v>0</v>
          </cell>
        </row>
        <row r="68">
          <cell r="A68">
            <v>59</v>
          </cell>
          <cell r="B68" t="str">
            <v>CHESTER</v>
          </cell>
          <cell r="C68">
            <v>0</v>
          </cell>
          <cell r="D68"/>
          <cell r="E68">
            <v>0</v>
          </cell>
          <cell r="F68"/>
          <cell r="G68"/>
          <cell r="H68">
            <v>0</v>
          </cell>
          <cell r="I68">
            <v>0</v>
          </cell>
        </row>
        <row r="69">
          <cell r="A69">
            <v>60</v>
          </cell>
          <cell r="B69" t="str">
            <v>CHESTERFIELD</v>
          </cell>
          <cell r="C69">
            <v>0</v>
          </cell>
          <cell r="D69"/>
          <cell r="E69">
            <v>0</v>
          </cell>
          <cell r="F69"/>
          <cell r="G69"/>
          <cell r="H69">
            <v>0</v>
          </cell>
          <cell r="I69">
            <v>0</v>
          </cell>
        </row>
        <row r="70">
          <cell r="A70">
            <v>61</v>
          </cell>
          <cell r="B70" t="str">
            <v>CHICOPEE</v>
          </cell>
          <cell r="C70">
            <v>7536.67</v>
          </cell>
          <cell r="D70"/>
          <cell r="E70">
            <v>7056.83</v>
          </cell>
          <cell r="F70"/>
          <cell r="G70"/>
          <cell r="H70">
            <v>7056.83</v>
          </cell>
          <cell r="I70">
            <v>93.633262435531876</v>
          </cell>
        </row>
        <row r="71">
          <cell r="A71">
            <v>62</v>
          </cell>
          <cell r="B71" t="str">
            <v>CHILMARK</v>
          </cell>
          <cell r="C71">
            <v>0</v>
          </cell>
          <cell r="D71"/>
          <cell r="E71">
            <v>0</v>
          </cell>
          <cell r="F71"/>
          <cell r="G71"/>
          <cell r="H71">
            <v>0</v>
          </cell>
          <cell r="I71">
            <v>0</v>
          </cell>
        </row>
        <row r="72">
          <cell r="A72">
            <v>63</v>
          </cell>
          <cell r="B72" t="str">
            <v>CLARKSBURG</v>
          </cell>
          <cell r="C72">
            <v>187.44</v>
          </cell>
          <cell r="D72"/>
          <cell r="E72">
            <v>179.62</v>
          </cell>
          <cell r="F72"/>
          <cell r="G72"/>
          <cell r="H72">
            <v>179.62</v>
          </cell>
          <cell r="I72">
            <v>95.827998292787029</v>
          </cell>
        </row>
        <row r="73">
          <cell r="A73">
            <v>64</v>
          </cell>
          <cell r="B73" t="str">
            <v>CLINTON</v>
          </cell>
          <cell r="C73">
            <v>1848.78</v>
          </cell>
          <cell r="D73"/>
          <cell r="E73">
            <v>1747.93</v>
          </cell>
          <cell r="F73"/>
          <cell r="G73"/>
          <cell r="H73">
            <v>1747.93</v>
          </cell>
          <cell r="I73">
            <v>94.545051331148116</v>
          </cell>
        </row>
        <row r="74">
          <cell r="A74">
            <v>65</v>
          </cell>
          <cell r="B74" t="str">
            <v>COHASSET</v>
          </cell>
          <cell r="C74">
            <v>1578.16</v>
          </cell>
          <cell r="D74"/>
          <cell r="E74">
            <v>1511.08</v>
          </cell>
          <cell r="F74"/>
          <cell r="G74"/>
          <cell r="H74">
            <v>1511.08</v>
          </cell>
          <cell r="I74">
            <v>95.74948040756324</v>
          </cell>
        </row>
        <row r="75">
          <cell r="A75">
            <v>66</v>
          </cell>
          <cell r="B75" t="str">
            <v>COLRAIN</v>
          </cell>
          <cell r="C75">
            <v>0</v>
          </cell>
          <cell r="D75"/>
          <cell r="E75">
            <v>0</v>
          </cell>
          <cell r="F75"/>
          <cell r="G75"/>
          <cell r="H75">
            <v>0</v>
          </cell>
          <cell r="I75">
            <v>0</v>
          </cell>
        </row>
        <row r="76">
          <cell r="A76">
            <v>67</v>
          </cell>
          <cell r="B76" t="str">
            <v>CONCORD</v>
          </cell>
          <cell r="C76">
            <v>2103.87</v>
          </cell>
          <cell r="D76"/>
          <cell r="E76">
            <v>2027.26</v>
          </cell>
          <cell r="F76"/>
          <cell r="G76"/>
          <cell r="H76">
            <v>2027.26</v>
          </cell>
          <cell r="I76">
            <v>96.358615313683842</v>
          </cell>
        </row>
        <row r="77">
          <cell r="A77">
            <v>68</v>
          </cell>
          <cell r="B77" t="str">
            <v>CONWAY</v>
          </cell>
          <cell r="C77">
            <v>138.84</v>
          </cell>
          <cell r="D77"/>
          <cell r="E77">
            <v>133.94999999999999</v>
          </cell>
          <cell r="F77"/>
          <cell r="G77"/>
          <cell r="H77">
            <v>133.94999999999999</v>
          </cell>
          <cell r="I77">
            <v>96.477960242005167</v>
          </cell>
        </row>
        <row r="78">
          <cell r="A78">
            <v>69</v>
          </cell>
          <cell r="B78" t="str">
            <v>CUMMINGTON</v>
          </cell>
          <cell r="C78">
            <v>0</v>
          </cell>
          <cell r="D78"/>
          <cell r="E78">
            <v>0</v>
          </cell>
          <cell r="F78"/>
          <cell r="G78"/>
          <cell r="H78">
            <v>0</v>
          </cell>
          <cell r="I78">
            <v>0</v>
          </cell>
        </row>
        <row r="79">
          <cell r="A79">
            <v>70</v>
          </cell>
          <cell r="B79" t="str">
            <v>DALTON</v>
          </cell>
          <cell r="C79">
            <v>0</v>
          </cell>
          <cell r="D79"/>
          <cell r="E79">
            <v>0</v>
          </cell>
          <cell r="F79"/>
          <cell r="G79"/>
          <cell r="H79">
            <v>0</v>
          </cell>
          <cell r="I79">
            <v>0</v>
          </cell>
        </row>
        <row r="80">
          <cell r="A80">
            <v>71</v>
          </cell>
          <cell r="B80" t="str">
            <v>DANVERS</v>
          </cell>
          <cell r="C80">
            <v>3486.11</v>
          </cell>
          <cell r="D80"/>
          <cell r="E80">
            <v>3314.79</v>
          </cell>
          <cell r="F80"/>
          <cell r="G80"/>
          <cell r="H80">
            <v>3314.79</v>
          </cell>
          <cell r="I80">
            <v>95.085639867933025</v>
          </cell>
        </row>
        <row r="81">
          <cell r="A81">
            <v>72</v>
          </cell>
          <cell r="B81" t="str">
            <v>DARTMOUTH</v>
          </cell>
          <cell r="C81">
            <v>3681.32</v>
          </cell>
          <cell r="D81"/>
          <cell r="E81">
            <v>3551.83</v>
          </cell>
          <cell r="F81"/>
          <cell r="G81"/>
          <cell r="H81">
            <v>3551.83</v>
          </cell>
          <cell r="I81">
            <v>96.482511707756998</v>
          </cell>
        </row>
        <row r="82">
          <cell r="A82">
            <v>73</v>
          </cell>
          <cell r="B82" t="str">
            <v>DEDHAM</v>
          </cell>
          <cell r="C82">
            <v>2672.94</v>
          </cell>
          <cell r="D82"/>
          <cell r="E82">
            <v>2522.12</v>
          </cell>
          <cell r="F82"/>
          <cell r="G82"/>
          <cell r="H82">
            <v>2522.12</v>
          </cell>
          <cell r="I82">
            <v>94.357523924966515</v>
          </cell>
        </row>
        <row r="83">
          <cell r="A83">
            <v>74</v>
          </cell>
          <cell r="B83" t="str">
            <v>DEERFIELD</v>
          </cell>
          <cell r="C83">
            <v>407.78</v>
          </cell>
          <cell r="D83"/>
          <cell r="E83">
            <v>389.32</v>
          </cell>
          <cell r="F83"/>
          <cell r="G83"/>
          <cell r="H83">
            <v>389.32</v>
          </cell>
          <cell r="I83">
            <v>95.473049193192409</v>
          </cell>
        </row>
        <row r="84">
          <cell r="A84">
            <v>75</v>
          </cell>
          <cell r="B84" t="str">
            <v>DENNIS</v>
          </cell>
          <cell r="C84">
            <v>0</v>
          </cell>
          <cell r="D84"/>
          <cell r="E84">
            <v>0</v>
          </cell>
          <cell r="F84"/>
          <cell r="G84"/>
          <cell r="H84">
            <v>0</v>
          </cell>
          <cell r="I84">
            <v>0</v>
          </cell>
        </row>
        <row r="85">
          <cell r="A85">
            <v>76</v>
          </cell>
          <cell r="B85" t="str">
            <v>DIGHTON</v>
          </cell>
          <cell r="C85">
            <v>0</v>
          </cell>
          <cell r="D85"/>
          <cell r="E85">
            <v>0</v>
          </cell>
          <cell r="F85"/>
          <cell r="G85"/>
          <cell r="H85">
            <v>0</v>
          </cell>
          <cell r="I85">
            <v>0</v>
          </cell>
        </row>
        <row r="86">
          <cell r="A86">
            <v>77</v>
          </cell>
          <cell r="B86" t="str">
            <v>DOUGLAS</v>
          </cell>
          <cell r="C86">
            <v>1296.69</v>
          </cell>
          <cell r="D86"/>
          <cell r="E86">
            <v>1233.33</v>
          </cell>
          <cell r="F86"/>
          <cell r="G86"/>
          <cell r="H86">
            <v>1233.33</v>
          </cell>
          <cell r="I86">
            <v>95.113712606714017</v>
          </cell>
        </row>
        <row r="87">
          <cell r="A87">
            <v>78</v>
          </cell>
          <cell r="B87" t="str">
            <v>DOVER</v>
          </cell>
          <cell r="C87">
            <v>496.85</v>
          </cell>
          <cell r="D87"/>
          <cell r="E87">
            <v>479.13</v>
          </cell>
          <cell r="F87"/>
          <cell r="G87"/>
          <cell r="H87">
            <v>479.13</v>
          </cell>
          <cell r="I87">
            <v>96.433531246855182</v>
          </cell>
        </row>
        <row r="88">
          <cell r="A88">
            <v>79</v>
          </cell>
          <cell r="B88" t="str">
            <v>DRACUT</v>
          </cell>
          <cell r="C88">
            <v>3584.7</v>
          </cell>
          <cell r="D88"/>
          <cell r="E88">
            <v>3389.11</v>
          </cell>
          <cell r="F88"/>
          <cell r="G88"/>
          <cell r="H88">
            <v>3389.11</v>
          </cell>
          <cell r="I88">
            <v>94.543755404915345</v>
          </cell>
        </row>
        <row r="89">
          <cell r="A89">
            <v>80</v>
          </cell>
          <cell r="B89" t="str">
            <v>DUDLEY</v>
          </cell>
          <cell r="C89">
            <v>0</v>
          </cell>
          <cell r="D89"/>
          <cell r="E89">
            <v>0</v>
          </cell>
          <cell r="F89"/>
          <cell r="G89"/>
          <cell r="H89">
            <v>0</v>
          </cell>
          <cell r="I89">
            <v>0</v>
          </cell>
        </row>
        <row r="90">
          <cell r="A90">
            <v>81</v>
          </cell>
          <cell r="B90" t="str">
            <v>DUNSTABLE</v>
          </cell>
          <cell r="C90">
            <v>0</v>
          </cell>
          <cell r="D90"/>
          <cell r="E90">
            <v>0</v>
          </cell>
          <cell r="F90"/>
          <cell r="G90"/>
          <cell r="H90">
            <v>0</v>
          </cell>
          <cell r="I90">
            <v>0</v>
          </cell>
        </row>
        <row r="91">
          <cell r="A91">
            <v>82</v>
          </cell>
          <cell r="B91" t="str">
            <v>DUXBURY</v>
          </cell>
          <cell r="C91">
            <v>3070.06</v>
          </cell>
          <cell r="D91"/>
          <cell r="E91">
            <v>2945.31</v>
          </cell>
          <cell r="F91"/>
          <cell r="G91"/>
          <cell r="H91">
            <v>2945.31</v>
          </cell>
          <cell r="I91">
            <v>95.936561500426706</v>
          </cell>
        </row>
        <row r="92">
          <cell r="A92">
            <v>83</v>
          </cell>
          <cell r="B92" t="str">
            <v>EAST BRIDGEWATER</v>
          </cell>
          <cell r="C92">
            <v>2289.9299999999998</v>
          </cell>
          <cell r="D92"/>
          <cell r="E92">
            <v>2175.06</v>
          </cell>
          <cell r="F92"/>
          <cell r="G92"/>
          <cell r="H92">
            <v>2175.06</v>
          </cell>
          <cell r="I92">
            <v>94.983689457756356</v>
          </cell>
        </row>
        <row r="93">
          <cell r="A93">
            <v>84</v>
          </cell>
          <cell r="B93" t="str">
            <v>EAST BROOKFIELD</v>
          </cell>
          <cell r="C93">
            <v>0</v>
          </cell>
          <cell r="D93"/>
          <cell r="E93">
            <v>0</v>
          </cell>
          <cell r="F93"/>
          <cell r="G93"/>
          <cell r="H93">
            <v>0</v>
          </cell>
          <cell r="I93">
            <v>0</v>
          </cell>
        </row>
        <row r="94">
          <cell r="A94">
            <v>85</v>
          </cell>
          <cell r="B94" t="str">
            <v>EASTHAM</v>
          </cell>
          <cell r="C94">
            <v>176.91</v>
          </cell>
          <cell r="D94"/>
          <cell r="E94">
            <v>167.06</v>
          </cell>
          <cell r="F94"/>
          <cell r="G94"/>
          <cell r="H94">
            <v>167.06</v>
          </cell>
          <cell r="I94">
            <v>94.432197162398964</v>
          </cell>
        </row>
        <row r="95">
          <cell r="A95">
            <v>86</v>
          </cell>
          <cell r="B95" t="str">
            <v>EASTHAMPTON</v>
          </cell>
          <cell r="C95">
            <v>1557.04</v>
          </cell>
          <cell r="D95"/>
          <cell r="E95">
            <v>1472.42</v>
          </cell>
          <cell r="F95"/>
          <cell r="G95"/>
          <cell r="H95">
            <v>1472.42</v>
          </cell>
          <cell r="I95">
            <v>94.56532908595797</v>
          </cell>
        </row>
        <row r="96">
          <cell r="A96">
            <v>87</v>
          </cell>
          <cell r="B96" t="str">
            <v>EAST LONGMEADOW</v>
          </cell>
          <cell r="C96">
            <v>2670.77</v>
          </cell>
          <cell r="D96"/>
          <cell r="E96">
            <v>2553.8200000000002</v>
          </cell>
          <cell r="F96"/>
          <cell r="G96"/>
          <cell r="H96">
            <v>2553.8200000000002</v>
          </cell>
          <cell r="I96">
            <v>95.621113012352254</v>
          </cell>
        </row>
        <row r="97">
          <cell r="A97">
            <v>88</v>
          </cell>
          <cell r="B97" t="str">
            <v>EASTON</v>
          </cell>
          <cell r="C97">
            <v>3704.04</v>
          </cell>
          <cell r="D97"/>
          <cell r="E97">
            <v>3546.33</v>
          </cell>
          <cell r="F97"/>
          <cell r="G97"/>
          <cell r="H97">
            <v>3546.33</v>
          </cell>
          <cell r="I97">
            <v>95.742216606732114</v>
          </cell>
        </row>
        <row r="98">
          <cell r="A98">
            <v>89</v>
          </cell>
          <cell r="B98" t="str">
            <v>EDGARTOWN</v>
          </cell>
          <cell r="C98">
            <v>351.85</v>
          </cell>
          <cell r="D98"/>
          <cell r="E98">
            <v>333.58</v>
          </cell>
          <cell r="F98"/>
          <cell r="G98"/>
          <cell r="H98">
            <v>333.58</v>
          </cell>
          <cell r="I98">
            <v>94.807446354980812</v>
          </cell>
        </row>
        <row r="99">
          <cell r="A99">
            <v>90</v>
          </cell>
          <cell r="B99" t="str">
            <v>EGREMONT</v>
          </cell>
          <cell r="C99">
            <v>0</v>
          </cell>
          <cell r="D99"/>
          <cell r="E99">
            <v>0</v>
          </cell>
          <cell r="F99"/>
          <cell r="G99"/>
          <cell r="H99">
            <v>0</v>
          </cell>
          <cell r="I99">
            <v>0</v>
          </cell>
        </row>
        <row r="100">
          <cell r="A100">
            <v>91</v>
          </cell>
          <cell r="B100" t="str">
            <v>ERVING</v>
          </cell>
          <cell r="C100">
            <v>144.31</v>
          </cell>
          <cell r="D100"/>
          <cell r="E100">
            <v>135.78</v>
          </cell>
          <cell r="F100"/>
          <cell r="G100"/>
          <cell r="H100">
            <v>135.78</v>
          </cell>
          <cell r="I100">
            <v>94.089113713533365</v>
          </cell>
        </row>
        <row r="101">
          <cell r="A101">
            <v>92</v>
          </cell>
          <cell r="B101" t="str">
            <v>ESSEX</v>
          </cell>
          <cell r="C101">
            <v>0</v>
          </cell>
          <cell r="D101"/>
          <cell r="E101">
            <v>0</v>
          </cell>
          <cell r="F101"/>
          <cell r="G101"/>
          <cell r="H101">
            <v>0</v>
          </cell>
          <cell r="I101">
            <v>0</v>
          </cell>
        </row>
        <row r="102">
          <cell r="A102">
            <v>93</v>
          </cell>
          <cell r="B102" t="str">
            <v>EVERETT</v>
          </cell>
          <cell r="C102">
            <v>7111.13</v>
          </cell>
          <cell r="D102"/>
          <cell r="E102">
            <v>6771.35</v>
          </cell>
          <cell r="F102"/>
          <cell r="G102"/>
          <cell r="H102">
            <v>6771.35</v>
          </cell>
          <cell r="I102">
            <v>95.221856441943828</v>
          </cell>
        </row>
        <row r="103">
          <cell r="A103">
            <v>94</v>
          </cell>
          <cell r="B103" t="str">
            <v>FAIRHAVEN</v>
          </cell>
          <cell r="C103">
            <v>2053.48</v>
          </cell>
          <cell r="D103"/>
          <cell r="E103">
            <v>1961.53</v>
          </cell>
          <cell r="F103"/>
          <cell r="G103"/>
          <cell r="H103">
            <v>1961.53</v>
          </cell>
          <cell r="I103">
            <v>95.522235424742391</v>
          </cell>
        </row>
        <row r="104">
          <cell r="A104">
            <v>95</v>
          </cell>
          <cell r="B104" t="str">
            <v>FALL RIVER</v>
          </cell>
          <cell r="C104">
            <v>10174.31</v>
          </cell>
          <cell r="D104"/>
          <cell r="E104">
            <v>9362.27</v>
          </cell>
          <cell r="F104"/>
          <cell r="G104"/>
          <cell r="H104">
            <v>9362.27</v>
          </cell>
          <cell r="I104">
            <v>92.01872166269753</v>
          </cell>
        </row>
        <row r="105">
          <cell r="A105">
            <v>96</v>
          </cell>
          <cell r="B105" t="str">
            <v>FALMOUTH</v>
          </cell>
          <cell r="C105">
            <v>3369.88</v>
          </cell>
          <cell r="D105"/>
          <cell r="E105">
            <v>3178.34</v>
          </cell>
          <cell r="F105"/>
          <cell r="G105"/>
          <cell r="H105">
            <v>3178.34</v>
          </cell>
          <cell r="I105">
            <v>94.316118081356009</v>
          </cell>
        </row>
        <row r="106">
          <cell r="A106">
            <v>97</v>
          </cell>
          <cell r="B106" t="str">
            <v>FITCHBURG</v>
          </cell>
          <cell r="C106">
            <v>5300.7</v>
          </cell>
          <cell r="D106"/>
          <cell r="E106">
            <v>4900.5600000000004</v>
          </cell>
          <cell r="F106"/>
          <cell r="G106"/>
          <cell r="H106">
            <v>4900.5600000000004</v>
          </cell>
          <cell r="I106">
            <v>92.451185692455724</v>
          </cell>
        </row>
        <row r="107">
          <cell r="A107">
            <v>98</v>
          </cell>
          <cell r="B107" t="str">
            <v>FLORIDA</v>
          </cell>
          <cell r="C107">
            <v>83.24</v>
          </cell>
          <cell r="D107"/>
          <cell r="E107">
            <v>80.03</v>
          </cell>
          <cell r="F107"/>
          <cell r="G107"/>
          <cell r="H107">
            <v>80.03</v>
          </cell>
          <cell r="I107">
            <v>96.143680922633351</v>
          </cell>
        </row>
        <row r="108">
          <cell r="A108">
            <v>99</v>
          </cell>
          <cell r="B108" t="str">
            <v>FOXBOROUGH</v>
          </cell>
          <cell r="C108">
            <v>2606.5</v>
          </cell>
          <cell r="D108"/>
          <cell r="E108">
            <v>2492.38</v>
          </cell>
          <cell r="F108"/>
          <cell r="G108"/>
          <cell r="H108">
            <v>2492.38</v>
          </cell>
          <cell r="I108">
            <v>95.621714943410709</v>
          </cell>
        </row>
        <row r="109">
          <cell r="A109">
            <v>100</v>
          </cell>
          <cell r="B109" t="str">
            <v>FRAMINGHAM</v>
          </cell>
          <cell r="C109">
            <v>8770.66</v>
          </cell>
          <cell r="D109"/>
          <cell r="E109">
            <v>8298.77</v>
          </cell>
          <cell r="F109"/>
          <cell r="G109"/>
          <cell r="H109">
            <v>8298.77</v>
          </cell>
          <cell r="I109">
            <v>94.619675144173868</v>
          </cell>
        </row>
        <row r="110">
          <cell r="A110">
            <v>101</v>
          </cell>
          <cell r="B110" t="str">
            <v>FRANKLIN</v>
          </cell>
          <cell r="C110">
            <v>5289.89</v>
          </cell>
          <cell r="D110"/>
          <cell r="E110">
            <v>5068.29</v>
          </cell>
          <cell r="F110"/>
          <cell r="G110"/>
          <cell r="H110">
            <v>5068.29</v>
          </cell>
          <cell r="I110">
            <v>95.810876974757505</v>
          </cell>
        </row>
        <row r="111">
          <cell r="A111">
            <v>102</v>
          </cell>
          <cell r="B111" t="str">
            <v>FREETOWN</v>
          </cell>
          <cell r="C111">
            <v>0</v>
          </cell>
          <cell r="D111"/>
          <cell r="E111">
            <v>0</v>
          </cell>
          <cell r="F111"/>
          <cell r="G111"/>
          <cell r="H111">
            <v>0</v>
          </cell>
          <cell r="I111">
            <v>0</v>
          </cell>
        </row>
        <row r="112">
          <cell r="A112">
            <v>103</v>
          </cell>
          <cell r="B112" t="str">
            <v>GARDNER</v>
          </cell>
          <cell r="C112">
            <v>2338.69</v>
          </cell>
          <cell r="D112"/>
          <cell r="E112">
            <v>2173.64</v>
          </cell>
          <cell r="F112"/>
          <cell r="G112"/>
          <cell r="H112">
            <v>2173.64</v>
          </cell>
          <cell r="I112">
            <v>92.942630275923705</v>
          </cell>
        </row>
        <row r="113">
          <cell r="A113">
            <v>104</v>
          </cell>
          <cell r="B113" t="str">
            <v>AQUINNAH</v>
          </cell>
          <cell r="C113">
            <v>0</v>
          </cell>
          <cell r="D113"/>
          <cell r="E113">
            <v>0</v>
          </cell>
          <cell r="F113"/>
          <cell r="G113"/>
          <cell r="H113">
            <v>0</v>
          </cell>
          <cell r="I113">
            <v>0</v>
          </cell>
        </row>
        <row r="114">
          <cell r="A114">
            <v>105</v>
          </cell>
          <cell r="B114" t="str">
            <v>GEORGETOWN</v>
          </cell>
          <cell r="C114">
            <v>1392.84</v>
          </cell>
          <cell r="D114"/>
          <cell r="E114">
            <v>1323.44</v>
          </cell>
          <cell r="F114"/>
          <cell r="G114"/>
          <cell r="H114">
            <v>1323.44</v>
          </cell>
          <cell r="I114">
            <v>95.017374572815257</v>
          </cell>
        </row>
        <row r="115">
          <cell r="A115">
            <v>106</v>
          </cell>
          <cell r="B115" t="str">
            <v>GILL</v>
          </cell>
          <cell r="C115">
            <v>0</v>
          </cell>
          <cell r="D115"/>
          <cell r="E115">
            <v>0</v>
          </cell>
          <cell r="F115"/>
          <cell r="G115"/>
          <cell r="H115">
            <v>0</v>
          </cell>
          <cell r="I115">
            <v>0</v>
          </cell>
        </row>
        <row r="116">
          <cell r="A116">
            <v>107</v>
          </cell>
          <cell r="B116" t="str">
            <v>GLOUCESTER</v>
          </cell>
          <cell r="C116">
            <v>2931.65</v>
          </cell>
          <cell r="D116"/>
          <cell r="E116">
            <v>2754.06</v>
          </cell>
          <cell r="F116"/>
          <cell r="G116"/>
          <cell r="H116">
            <v>2754.06</v>
          </cell>
          <cell r="I116">
            <v>93.94231917179745</v>
          </cell>
        </row>
        <row r="117">
          <cell r="A117">
            <v>108</v>
          </cell>
          <cell r="B117" t="str">
            <v>GOSHEN</v>
          </cell>
          <cell r="C117">
            <v>0</v>
          </cell>
          <cell r="D117"/>
          <cell r="E117">
            <v>0</v>
          </cell>
          <cell r="F117"/>
          <cell r="G117"/>
          <cell r="H117">
            <v>0</v>
          </cell>
          <cell r="I117">
            <v>0</v>
          </cell>
        </row>
        <row r="118">
          <cell r="A118">
            <v>109</v>
          </cell>
          <cell r="B118" t="str">
            <v>GOSNOLD</v>
          </cell>
          <cell r="C118">
            <v>2</v>
          </cell>
          <cell r="D118"/>
          <cell r="E118">
            <v>1.97</v>
          </cell>
          <cell r="F118"/>
          <cell r="G118"/>
          <cell r="H118">
            <v>1.97</v>
          </cell>
          <cell r="I118">
            <v>98.5</v>
          </cell>
        </row>
        <row r="119">
          <cell r="A119">
            <v>110</v>
          </cell>
          <cell r="B119" t="str">
            <v>GRAFTON</v>
          </cell>
          <cell r="C119">
            <v>3133.01</v>
          </cell>
          <cell r="D119"/>
          <cell r="E119">
            <v>2997.78</v>
          </cell>
          <cell r="F119"/>
          <cell r="G119"/>
          <cell r="H119">
            <v>2997.78</v>
          </cell>
          <cell r="I119">
            <v>95.68370353110906</v>
          </cell>
        </row>
        <row r="120">
          <cell r="A120">
            <v>111</v>
          </cell>
          <cell r="B120" t="str">
            <v>GRANBY</v>
          </cell>
          <cell r="C120">
            <v>712.39</v>
          </cell>
          <cell r="D120"/>
          <cell r="E120">
            <v>681.2</v>
          </cell>
          <cell r="F120"/>
          <cell r="G120"/>
          <cell r="H120">
            <v>681.2</v>
          </cell>
          <cell r="I120">
            <v>95.621780204663182</v>
          </cell>
        </row>
        <row r="121">
          <cell r="A121">
            <v>112</v>
          </cell>
          <cell r="B121" t="str">
            <v>GRANVILLE</v>
          </cell>
          <cell r="C121">
            <v>0</v>
          </cell>
          <cell r="D121"/>
          <cell r="E121">
            <v>0</v>
          </cell>
          <cell r="F121"/>
          <cell r="G121"/>
          <cell r="H121">
            <v>0</v>
          </cell>
          <cell r="I121">
            <v>0</v>
          </cell>
        </row>
        <row r="122">
          <cell r="A122">
            <v>113</v>
          </cell>
          <cell r="B122" t="str">
            <v>GREAT BARRINGTON</v>
          </cell>
          <cell r="C122">
            <v>0</v>
          </cell>
          <cell r="D122"/>
          <cell r="E122">
            <v>0</v>
          </cell>
          <cell r="F122"/>
          <cell r="G122"/>
          <cell r="H122">
            <v>0</v>
          </cell>
          <cell r="I122">
            <v>0</v>
          </cell>
        </row>
        <row r="123">
          <cell r="A123">
            <v>114</v>
          </cell>
          <cell r="B123" t="str">
            <v>GREENFIELD</v>
          </cell>
          <cell r="C123">
            <v>1700.34</v>
          </cell>
          <cell r="D123"/>
          <cell r="E123">
            <v>1592.14</v>
          </cell>
          <cell r="F123"/>
          <cell r="G123"/>
          <cell r="H123">
            <v>1592.14</v>
          </cell>
          <cell r="I123">
            <v>93.636566804286204</v>
          </cell>
        </row>
        <row r="124">
          <cell r="A124">
            <v>115</v>
          </cell>
          <cell r="B124" t="str">
            <v>GROTON</v>
          </cell>
          <cell r="C124">
            <v>0</v>
          </cell>
          <cell r="D124"/>
          <cell r="E124">
            <v>0</v>
          </cell>
          <cell r="F124"/>
          <cell r="G124"/>
          <cell r="H124">
            <v>0</v>
          </cell>
          <cell r="I124">
            <v>0</v>
          </cell>
        </row>
        <row r="125">
          <cell r="A125">
            <v>116</v>
          </cell>
          <cell r="B125" t="str">
            <v>GROVELAND</v>
          </cell>
          <cell r="C125">
            <v>0</v>
          </cell>
          <cell r="D125"/>
          <cell r="E125">
            <v>0</v>
          </cell>
          <cell r="F125"/>
          <cell r="G125"/>
          <cell r="H125">
            <v>0</v>
          </cell>
          <cell r="I125">
            <v>0</v>
          </cell>
        </row>
        <row r="126">
          <cell r="A126">
            <v>117</v>
          </cell>
          <cell r="B126" t="str">
            <v>HADLEY</v>
          </cell>
          <cell r="C126">
            <v>527.88</v>
          </cell>
          <cell r="D126"/>
          <cell r="E126">
            <v>506.05</v>
          </cell>
          <cell r="F126"/>
          <cell r="G126"/>
          <cell r="H126">
            <v>506.05</v>
          </cell>
          <cell r="I126">
            <v>95.864590437220585</v>
          </cell>
        </row>
        <row r="127">
          <cell r="A127">
            <v>118</v>
          </cell>
          <cell r="B127" t="str">
            <v>HALIFAX</v>
          </cell>
          <cell r="C127">
            <v>602.30999999999995</v>
          </cell>
          <cell r="D127"/>
          <cell r="E127">
            <v>580.09</v>
          </cell>
          <cell r="F127"/>
          <cell r="G127"/>
          <cell r="H127">
            <v>580.09</v>
          </cell>
          <cell r="I127">
            <v>96.310869817867882</v>
          </cell>
        </row>
        <row r="128">
          <cell r="A128">
            <v>119</v>
          </cell>
          <cell r="B128" t="str">
            <v>HAMILTON</v>
          </cell>
          <cell r="C128">
            <v>0</v>
          </cell>
          <cell r="D128"/>
          <cell r="E128">
            <v>0</v>
          </cell>
          <cell r="F128"/>
          <cell r="G128"/>
          <cell r="H128">
            <v>0</v>
          </cell>
          <cell r="I128">
            <v>0</v>
          </cell>
        </row>
        <row r="129">
          <cell r="A129">
            <v>120</v>
          </cell>
          <cell r="B129" t="str">
            <v>HAMPDEN</v>
          </cell>
          <cell r="C129">
            <v>0</v>
          </cell>
          <cell r="D129"/>
          <cell r="E129">
            <v>0</v>
          </cell>
          <cell r="F129"/>
          <cell r="G129"/>
          <cell r="H129">
            <v>0</v>
          </cell>
          <cell r="I129">
            <v>0</v>
          </cell>
        </row>
        <row r="130">
          <cell r="A130">
            <v>121</v>
          </cell>
          <cell r="B130" t="str">
            <v>HANCOCK</v>
          </cell>
          <cell r="C130">
            <v>41.81</v>
          </cell>
          <cell r="D130"/>
          <cell r="E130">
            <v>40.78</v>
          </cell>
          <cell r="F130"/>
          <cell r="G130"/>
          <cell r="H130">
            <v>40.78</v>
          </cell>
          <cell r="I130">
            <v>97.536474527624961</v>
          </cell>
        </row>
        <row r="131">
          <cell r="A131">
            <v>122</v>
          </cell>
          <cell r="B131" t="str">
            <v>HANOVER</v>
          </cell>
          <cell r="C131">
            <v>2616.79</v>
          </cell>
          <cell r="D131"/>
          <cell r="E131">
            <v>2532.35</v>
          </cell>
          <cell r="F131"/>
          <cell r="G131"/>
          <cell r="H131">
            <v>2532.35</v>
          </cell>
          <cell r="I131">
            <v>96.77314572434166</v>
          </cell>
        </row>
        <row r="132">
          <cell r="A132">
            <v>123</v>
          </cell>
          <cell r="B132" t="str">
            <v>HANSON</v>
          </cell>
          <cell r="C132">
            <v>0</v>
          </cell>
          <cell r="D132"/>
          <cell r="E132">
            <v>0</v>
          </cell>
          <cell r="F132"/>
          <cell r="G132"/>
          <cell r="H132">
            <v>0</v>
          </cell>
          <cell r="I132">
            <v>0</v>
          </cell>
        </row>
        <row r="133">
          <cell r="A133">
            <v>124</v>
          </cell>
          <cell r="B133" t="str">
            <v>HARDWICK</v>
          </cell>
          <cell r="C133">
            <v>0</v>
          </cell>
          <cell r="D133"/>
          <cell r="E133">
            <v>0</v>
          </cell>
          <cell r="F133"/>
          <cell r="G133"/>
          <cell r="H133">
            <v>0</v>
          </cell>
          <cell r="I133">
            <v>0</v>
          </cell>
        </row>
        <row r="134">
          <cell r="A134">
            <v>125</v>
          </cell>
          <cell r="B134" t="str">
            <v>HARVARD</v>
          </cell>
          <cell r="C134">
            <v>1101.81</v>
          </cell>
          <cell r="D134"/>
          <cell r="E134">
            <v>1050.6300000000001</v>
          </cell>
          <cell r="F134"/>
          <cell r="G134"/>
          <cell r="H134">
            <v>1050.6300000000001</v>
          </cell>
          <cell r="I134">
            <v>95.354916001851521</v>
          </cell>
        </row>
        <row r="135">
          <cell r="A135">
            <v>126</v>
          </cell>
          <cell r="B135" t="str">
            <v>HARWICH</v>
          </cell>
          <cell r="C135">
            <v>0</v>
          </cell>
          <cell r="D135"/>
          <cell r="E135">
            <v>0</v>
          </cell>
          <cell r="F135"/>
          <cell r="G135"/>
          <cell r="H135">
            <v>0</v>
          </cell>
          <cell r="I135">
            <v>0</v>
          </cell>
        </row>
        <row r="136">
          <cell r="A136">
            <v>127</v>
          </cell>
          <cell r="B136" t="str">
            <v>HATFIELD</v>
          </cell>
          <cell r="C136">
            <v>435.83</v>
          </cell>
          <cell r="D136"/>
          <cell r="E136">
            <v>419.08</v>
          </cell>
          <cell r="F136"/>
          <cell r="G136"/>
          <cell r="H136">
            <v>419.08</v>
          </cell>
          <cell r="I136">
            <v>96.156758369088863</v>
          </cell>
        </row>
        <row r="137">
          <cell r="A137">
            <v>128</v>
          </cell>
          <cell r="B137" t="str">
            <v>HAVERHILL</v>
          </cell>
          <cell r="C137">
            <v>7519.4</v>
          </cell>
          <cell r="D137"/>
          <cell r="E137">
            <v>6995.16</v>
          </cell>
          <cell r="F137"/>
          <cell r="G137"/>
          <cell r="H137">
            <v>6995.16</v>
          </cell>
          <cell r="I137">
            <v>93.028167140995293</v>
          </cell>
        </row>
        <row r="138">
          <cell r="A138">
            <v>129</v>
          </cell>
          <cell r="B138" t="str">
            <v>HAWLEY</v>
          </cell>
          <cell r="C138">
            <v>0</v>
          </cell>
          <cell r="D138"/>
          <cell r="E138">
            <v>0</v>
          </cell>
          <cell r="F138"/>
          <cell r="G138"/>
          <cell r="H138">
            <v>0</v>
          </cell>
          <cell r="I138">
            <v>0</v>
          </cell>
        </row>
        <row r="139">
          <cell r="A139">
            <v>130</v>
          </cell>
          <cell r="B139" t="str">
            <v>HEATH</v>
          </cell>
          <cell r="C139">
            <v>0</v>
          </cell>
          <cell r="D139"/>
          <cell r="E139">
            <v>0</v>
          </cell>
          <cell r="F139"/>
          <cell r="G139"/>
          <cell r="H139">
            <v>0</v>
          </cell>
          <cell r="I139">
            <v>0</v>
          </cell>
        </row>
        <row r="140">
          <cell r="A140">
            <v>131</v>
          </cell>
          <cell r="B140" t="str">
            <v>HINGHAM</v>
          </cell>
          <cell r="C140">
            <v>4247.16</v>
          </cell>
          <cell r="D140"/>
          <cell r="E140">
            <v>4079.54</v>
          </cell>
          <cell r="F140"/>
          <cell r="G140"/>
          <cell r="H140">
            <v>4079.54</v>
          </cell>
          <cell r="I140">
            <v>96.053362717674872</v>
          </cell>
        </row>
        <row r="141">
          <cell r="A141">
            <v>132</v>
          </cell>
          <cell r="B141" t="str">
            <v>HINSDALE</v>
          </cell>
          <cell r="C141">
            <v>0</v>
          </cell>
          <cell r="D141"/>
          <cell r="E141">
            <v>0</v>
          </cell>
          <cell r="F141"/>
          <cell r="G141"/>
          <cell r="H141">
            <v>0</v>
          </cell>
          <cell r="I141">
            <v>0</v>
          </cell>
        </row>
        <row r="142">
          <cell r="A142">
            <v>133</v>
          </cell>
          <cell r="B142" t="str">
            <v>HOLBROOK</v>
          </cell>
          <cell r="C142">
            <v>1218.81</v>
          </cell>
          <cell r="D142"/>
          <cell r="E142">
            <v>1160.44</v>
          </cell>
          <cell r="F142"/>
          <cell r="G142"/>
          <cell r="H142">
            <v>1160.44</v>
          </cell>
          <cell r="I142">
            <v>95.210902437623588</v>
          </cell>
        </row>
        <row r="143">
          <cell r="A143">
            <v>134</v>
          </cell>
          <cell r="B143" t="str">
            <v>HOLDEN</v>
          </cell>
          <cell r="C143">
            <v>0</v>
          </cell>
          <cell r="D143"/>
          <cell r="E143">
            <v>0</v>
          </cell>
          <cell r="F143"/>
          <cell r="G143"/>
          <cell r="H143">
            <v>0</v>
          </cell>
          <cell r="I143">
            <v>0</v>
          </cell>
        </row>
        <row r="144">
          <cell r="A144">
            <v>135</v>
          </cell>
          <cell r="B144" t="str">
            <v>HOLLAND</v>
          </cell>
          <cell r="C144">
            <v>235.33</v>
          </cell>
          <cell r="D144"/>
          <cell r="E144">
            <v>226.12</v>
          </cell>
          <cell r="F144"/>
          <cell r="G144"/>
          <cell r="H144">
            <v>226.12</v>
          </cell>
          <cell r="I144">
            <v>96.086346832108092</v>
          </cell>
        </row>
        <row r="145">
          <cell r="A145">
            <v>136</v>
          </cell>
          <cell r="B145" t="str">
            <v>HOLLISTON</v>
          </cell>
          <cell r="C145">
            <v>2903.91</v>
          </cell>
          <cell r="D145"/>
          <cell r="E145">
            <v>2790.38</v>
          </cell>
          <cell r="F145"/>
          <cell r="G145"/>
          <cell r="H145">
            <v>2790.38</v>
          </cell>
          <cell r="I145">
            <v>96.090443574353202</v>
          </cell>
        </row>
        <row r="146">
          <cell r="A146">
            <v>137</v>
          </cell>
          <cell r="B146" t="str">
            <v>HOLYOKE</v>
          </cell>
          <cell r="C146">
            <v>5404.78</v>
          </cell>
          <cell r="D146"/>
          <cell r="E146">
            <v>4959.8500000000004</v>
          </cell>
          <cell r="F146"/>
          <cell r="G146"/>
          <cell r="H146">
            <v>4959.8500000000004</v>
          </cell>
          <cell r="I146">
            <v>91.767842539381817</v>
          </cell>
        </row>
        <row r="147">
          <cell r="A147">
            <v>138</v>
          </cell>
          <cell r="B147" t="str">
            <v>HOPEDALE</v>
          </cell>
          <cell r="C147">
            <v>1138.8499999999999</v>
          </cell>
          <cell r="D147"/>
          <cell r="E147">
            <v>1090.9100000000001</v>
          </cell>
          <cell r="F147"/>
          <cell r="G147"/>
          <cell r="H147">
            <v>1090.9100000000001</v>
          </cell>
          <cell r="I147">
            <v>95.790490406989534</v>
          </cell>
        </row>
        <row r="148">
          <cell r="A148">
            <v>139</v>
          </cell>
          <cell r="B148" t="str">
            <v>HOPKINTON</v>
          </cell>
          <cell r="C148">
            <v>3565.69</v>
          </cell>
          <cell r="D148"/>
          <cell r="E148">
            <v>3434.37</v>
          </cell>
          <cell r="F148"/>
          <cell r="G148"/>
          <cell r="H148">
            <v>3434.37</v>
          </cell>
          <cell r="I148">
            <v>96.317122352195511</v>
          </cell>
        </row>
        <row r="149">
          <cell r="A149">
            <v>140</v>
          </cell>
          <cell r="B149" t="str">
            <v>HUBBARDSTON</v>
          </cell>
          <cell r="C149">
            <v>0</v>
          </cell>
          <cell r="D149"/>
          <cell r="E149">
            <v>0</v>
          </cell>
          <cell r="F149"/>
          <cell r="G149"/>
          <cell r="H149">
            <v>0</v>
          </cell>
          <cell r="I149">
            <v>0</v>
          </cell>
        </row>
        <row r="150">
          <cell r="A150">
            <v>141</v>
          </cell>
          <cell r="B150" t="str">
            <v>HUDSON</v>
          </cell>
          <cell r="C150">
            <v>2654.89</v>
          </cell>
          <cell r="D150"/>
          <cell r="E150">
            <v>2525.9299999999998</v>
          </cell>
          <cell r="F150"/>
          <cell r="G150"/>
          <cell r="H150">
            <v>2525.9299999999998</v>
          </cell>
          <cell r="I150">
            <v>95.142548278836401</v>
          </cell>
        </row>
        <row r="151">
          <cell r="A151">
            <v>142</v>
          </cell>
          <cell r="B151" t="str">
            <v>HULL</v>
          </cell>
          <cell r="C151">
            <v>901.38</v>
          </cell>
          <cell r="D151"/>
          <cell r="E151">
            <v>841.67</v>
          </cell>
          <cell r="F151"/>
          <cell r="G151"/>
          <cell r="H151">
            <v>841.67</v>
          </cell>
          <cell r="I151">
            <v>93.375712795935115</v>
          </cell>
        </row>
        <row r="152">
          <cell r="A152">
            <v>143</v>
          </cell>
          <cell r="B152" t="str">
            <v>HUNTINGTON</v>
          </cell>
          <cell r="C152">
            <v>0</v>
          </cell>
          <cell r="D152"/>
          <cell r="E152">
            <v>0</v>
          </cell>
          <cell r="F152"/>
          <cell r="G152"/>
          <cell r="H152">
            <v>0</v>
          </cell>
          <cell r="I152">
            <v>0</v>
          </cell>
        </row>
        <row r="153">
          <cell r="A153">
            <v>144</v>
          </cell>
          <cell r="B153" t="str">
            <v>IPSWICH</v>
          </cell>
          <cell r="C153">
            <v>1701.63</v>
          </cell>
          <cell r="D153"/>
          <cell r="E153">
            <v>1631.08</v>
          </cell>
          <cell r="F153"/>
          <cell r="G153"/>
          <cell r="H153">
            <v>1631.08</v>
          </cell>
          <cell r="I153">
            <v>95.853975306030094</v>
          </cell>
        </row>
        <row r="154">
          <cell r="A154">
            <v>145</v>
          </cell>
          <cell r="B154" t="str">
            <v>KINGSTON</v>
          </cell>
          <cell r="C154">
            <v>1029.8900000000001</v>
          </cell>
          <cell r="D154"/>
          <cell r="E154">
            <v>995.09</v>
          </cell>
          <cell r="F154"/>
          <cell r="G154"/>
          <cell r="H154">
            <v>995.09</v>
          </cell>
          <cell r="I154">
            <v>96.620998359048045</v>
          </cell>
        </row>
        <row r="155">
          <cell r="A155">
            <v>146</v>
          </cell>
          <cell r="B155" t="str">
            <v>LAKEVILLE</v>
          </cell>
          <cell r="C155">
            <v>0</v>
          </cell>
          <cell r="D155"/>
          <cell r="E155">
            <v>0</v>
          </cell>
          <cell r="F155"/>
          <cell r="G155"/>
          <cell r="H155">
            <v>0</v>
          </cell>
          <cell r="I155">
            <v>0</v>
          </cell>
        </row>
        <row r="156">
          <cell r="A156">
            <v>147</v>
          </cell>
          <cell r="B156" t="str">
            <v>LANCASTER</v>
          </cell>
          <cell r="C156">
            <v>0</v>
          </cell>
          <cell r="D156"/>
          <cell r="E156">
            <v>0</v>
          </cell>
          <cell r="F156"/>
          <cell r="G156"/>
          <cell r="H156">
            <v>0</v>
          </cell>
          <cell r="I156">
            <v>0</v>
          </cell>
        </row>
        <row r="157">
          <cell r="A157">
            <v>148</v>
          </cell>
          <cell r="B157" t="str">
            <v>LANESBOROUGH</v>
          </cell>
          <cell r="C157">
            <v>212.37</v>
          </cell>
          <cell r="D157"/>
          <cell r="E157">
            <v>202.31</v>
          </cell>
          <cell r="F157"/>
          <cell r="G157"/>
          <cell r="H157">
            <v>202.31</v>
          </cell>
          <cell r="I157">
            <v>95.262984413994445</v>
          </cell>
        </row>
        <row r="158">
          <cell r="A158">
            <v>149</v>
          </cell>
          <cell r="B158" t="str">
            <v>LAWRENCE</v>
          </cell>
          <cell r="C158">
            <v>14032.65</v>
          </cell>
          <cell r="D158"/>
          <cell r="E158">
            <v>12913</v>
          </cell>
          <cell r="F158"/>
          <cell r="G158"/>
          <cell r="H158">
            <v>12913</v>
          </cell>
          <cell r="I158">
            <v>92.021107916181194</v>
          </cell>
        </row>
        <row r="159">
          <cell r="A159">
            <v>150</v>
          </cell>
          <cell r="B159" t="str">
            <v>LEE</v>
          </cell>
          <cell r="C159">
            <v>688.31</v>
          </cell>
          <cell r="D159"/>
          <cell r="E159">
            <v>654.35</v>
          </cell>
          <cell r="F159"/>
          <cell r="G159"/>
          <cell r="H159">
            <v>654.35</v>
          </cell>
          <cell r="I159">
            <v>95.066176577414254</v>
          </cell>
        </row>
        <row r="160">
          <cell r="A160">
            <v>151</v>
          </cell>
          <cell r="B160" t="str">
            <v>LEICESTER</v>
          </cell>
          <cell r="C160">
            <v>1548.36</v>
          </cell>
          <cell r="D160"/>
          <cell r="E160">
            <v>1474.57</v>
          </cell>
          <cell r="F160"/>
          <cell r="G160"/>
          <cell r="H160">
            <v>1474.57</v>
          </cell>
          <cell r="I160">
            <v>95.234312433800937</v>
          </cell>
        </row>
        <row r="161">
          <cell r="A161">
            <v>152</v>
          </cell>
          <cell r="B161" t="str">
            <v>LENOX</v>
          </cell>
          <cell r="C161">
            <v>748.38</v>
          </cell>
          <cell r="D161"/>
          <cell r="E161">
            <v>715.53</v>
          </cell>
          <cell r="F161"/>
          <cell r="G161"/>
          <cell r="H161">
            <v>715.53</v>
          </cell>
          <cell r="I161">
            <v>95.610518720436147</v>
          </cell>
        </row>
        <row r="162">
          <cell r="A162">
            <v>153</v>
          </cell>
          <cell r="B162" t="str">
            <v>LEOMINSTER</v>
          </cell>
          <cell r="C162">
            <v>6023.33</v>
          </cell>
          <cell r="D162"/>
          <cell r="E162">
            <v>5697.54</v>
          </cell>
          <cell r="F162"/>
          <cell r="G162"/>
          <cell r="H162">
            <v>5697.54</v>
          </cell>
          <cell r="I162">
            <v>94.591197892195851</v>
          </cell>
        </row>
        <row r="163">
          <cell r="A163">
            <v>154</v>
          </cell>
          <cell r="B163" t="str">
            <v>LEVERETT</v>
          </cell>
          <cell r="C163">
            <v>128.58000000000001</v>
          </cell>
          <cell r="D163"/>
          <cell r="E163">
            <v>124.36</v>
          </cell>
          <cell r="F163"/>
          <cell r="G163"/>
          <cell r="H163">
            <v>124.36</v>
          </cell>
          <cell r="I163">
            <v>96.717996578005895</v>
          </cell>
        </row>
        <row r="164">
          <cell r="A164">
            <v>155</v>
          </cell>
          <cell r="B164" t="str">
            <v>LEXINGTON</v>
          </cell>
          <cell r="C164">
            <v>7239.42</v>
          </cell>
          <cell r="D164"/>
          <cell r="E164">
            <v>7021.19</v>
          </cell>
          <cell r="F164"/>
          <cell r="G164"/>
          <cell r="H164">
            <v>7021.19</v>
          </cell>
          <cell r="I164">
            <v>96.985531990131804</v>
          </cell>
        </row>
        <row r="165">
          <cell r="A165">
            <v>156</v>
          </cell>
          <cell r="B165" t="str">
            <v>LEYDEN</v>
          </cell>
          <cell r="C165">
            <v>0</v>
          </cell>
          <cell r="D165"/>
          <cell r="E165">
            <v>0</v>
          </cell>
          <cell r="F165"/>
          <cell r="G165"/>
          <cell r="H165">
            <v>0</v>
          </cell>
          <cell r="I165">
            <v>0</v>
          </cell>
        </row>
        <row r="166">
          <cell r="A166">
            <v>157</v>
          </cell>
          <cell r="B166" t="str">
            <v>LINCOLN</v>
          </cell>
          <cell r="C166">
            <v>1200.27</v>
          </cell>
          <cell r="D166"/>
          <cell r="E166">
            <v>1143.1400000000001</v>
          </cell>
          <cell r="F166"/>
          <cell r="G166"/>
          <cell r="H166">
            <v>1143.1400000000001</v>
          </cell>
          <cell r="I166">
            <v>95.240237613203703</v>
          </cell>
        </row>
        <row r="167">
          <cell r="A167">
            <v>158</v>
          </cell>
          <cell r="B167" t="str">
            <v>LITTLETON</v>
          </cell>
          <cell r="C167">
            <v>1656.79</v>
          </cell>
          <cell r="D167"/>
          <cell r="E167">
            <v>1590.82</v>
          </cell>
          <cell r="F167"/>
          <cell r="G167"/>
          <cell r="H167">
            <v>1590.82</v>
          </cell>
          <cell r="I167">
            <v>96.01820387617019</v>
          </cell>
        </row>
        <row r="168">
          <cell r="A168">
            <v>159</v>
          </cell>
          <cell r="B168" t="str">
            <v>LONGMEADOW</v>
          </cell>
          <cell r="C168">
            <v>2867.17</v>
          </cell>
          <cell r="D168"/>
          <cell r="E168">
            <v>2762.37</v>
          </cell>
          <cell r="F168"/>
          <cell r="G168"/>
          <cell r="H168">
            <v>2762.37</v>
          </cell>
          <cell r="I168">
            <v>96.344827826742048</v>
          </cell>
        </row>
        <row r="169">
          <cell r="A169">
            <v>160</v>
          </cell>
          <cell r="B169" t="str">
            <v>LOWELL</v>
          </cell>
          <cell r="C169">
            <v>14575.1</v>
          </cell>
          <cell r="D169"/>
          <cell r="E169">
            <v>13684.42</v>
          </cell>
          <cell r="F169"/>
          <cell r="G169"/>
          <cell r="H169">
            <v>13684.42</v>
          </cell>
          <cell r="I169">
            <v>93.889029920892483</v>
          </cell>
        </row>
        <row r="170">
          <cell r="A170">
            <v>161</v>
          </cell>
          <cell r="B170" t="str">
            <v>LUDLOW</v>
          </cell>
          <cell r="C170">
            <v>2629.06</v>
          </cell>
          <cell r="D170"/>
          <cell r="E170">
            <v>2490.33</v>
          </cell>
          <cell r="F170"/>
          <cell r="G170"/>
          <cell r="H170">
            <v>2490.33</v>
          </cell>
          <cell r="I170">
            <v>94.723209055708125</v>
          </cell>
        </row>
        <row r="171">
          <cell r="A171">
            <v>162</v>
          </cell>
          <cell r="B171" t="str">
            <v>LUNENBURG</v>
          </cell>
          <cell r="C171">
            <v>1620.51</v>
          </cell>
          <cell r="D171"/>
          <cell r="E171">
            <v>1550.11</v>
          </cell>
          <cell r="F171"/>
          <cell r="G171"/>
          <cell r="H171">
            <v>1550.11</v>
          </cell>
          <cell r="I171">
            <v>95.655688641230228</v>
          </cell>
        </row>
        <row r="172">
          <cell r="A172">
            <v>163</v>
          </cell>
          <cell r="B172" t="str">
            <v>LYNN</v>
          </cell>
          <cell r="C172">
            <v>15551.93</v>
          </cell>
          <cell r="D172"/>
          <cell r="E172">
            <v>14580.13</v>
          </cell>
          <cell r="F172"/>
          <cell r="G172"/>
          <cell r="H172">
            <v>14580.13</v>
          </cell>
          <cell r="I172">
            <v>93.75125788246217</v>
          </cell>
        </row>
        <row r="173">
          <cell r="A173">
            <v>164</v>
          </cell>
          <cell r="B173" t="str">
            <v>LYNNFIELD</v>
          </cell>
          <cell r="C173">
            <v>2221.2800000000002</v>
          </cell>
          <cell r="D173"/>
          <cell r="E173">
            <v>2140.63</v>
          </cell>
          <cell r="F173"/>
          <cell r="G173"/>
          <cell r="H173">
            <v>2140.63</v>
          </cell>
          <cell r="I173">
            <v>96.369210545271187</v>
          </cell>
        </row>
        <row r="174">
          <cell r="A174">
            <v>165</v>
          </cell>
          <cell r="B174" t="str">
            <v>MALDEN</v>
          </cell>
          <cell r="C174">
            <v>6501.06</v>
          </cell>
          <cell r="D174"/>
          <cell r="E174">
            <v>6135.65</v>
          </cell>
          <cell r="F174"/>
          <cell r="G174"/>
          <cell r="H174">
            <v>6135.65</v>
          </cell>
          <cell r="I174">
            <v>94.379224311112338</v>
          </cell>
        </row>
        <row r="175">
          <cell r="A175">
            <v>166</v>
          </cell>
          <cell r="B175" t="str">
            <v>MANCHESTER</v>
          </cell>
          <cell r="C175">
            <v>0</v>
          </cell>
          <cell r="D175"/>
          <cell r="E175">
            <v>0</v>
          </cell>
          <cell r="F175"/>
          <cell r="G175"/>
          <cell r="H175">
            <v>0</v>
          </cell>
          <cell r="I175">
            <v>0</v>
          </cell>
        </row>
        <row r="176">
          <cell r="A176">
            <v>167</v>
          </cell>
          <cell r="B176" t="str">
            <v>MANSFIELD</v>
          </cell>
          <cell r="C176">
            <v>3807.41</v>
          </cell>
          <cell r="D176"/>
          <cell r="E176">
            <v>3623.65</v>
          </cell>
          <cell r="F176"/>
          <cell r="G176"/>
          <cell r="H176">
            <v>3623.65</v>
          </cell>
          <cell r="I176">
            <v>95.173621963486994</v>
          </cell>
        </row>
        <row r="177">
          <cell r="A177">
            <v>168</v>
          </cell>
          <cell r="B177" t="str">
            <v>MARBLEHEAD</v>
          </cell>
          <cell r="C177">
            <v>3102.22</v>
          </cell>
          <cell r="D177"/>
          <cell r="E177">
            <v>2974.05</v>
          </cell>
          <cell r="F177"/>
          <cell r="G177"/>
          <cell r="H177">
            <v>2974.05</v>
          </cell>
          <cell r="I177">
            <v>95.868442599170919</v>
          </cell>
        </row>
        <row r="178">
          <cell r="A178">
            <v>169</v>
          </cell>
          <cell r="B178" t="str">
            <v>MARION</v>
          </cell>
          <cell r="C178">
            <v>455.89</v>
          </cell>
          <cell r="D178"/>
          <cell r="E178">
            <v>439.58</v>
          </cell>
          <cell r="F178"/>
          <cell r="G178"/>
          <cell r="H178">
            <v>439.58</v>
          </cell>
          <cell r="I178">
            <v>96.42238259229201</v>
          </cell>
        </row>
        <row r="179">
          <cell r="A179">
            <v>170</v>
          </cell>
          <cell r="B179" t="str">
            <v>MARLBOROUGH</v>
          </cell>
          <cell r="C179">
            <v>4639.83</v>
          </cell>
          <cell r="D179"/>
          <cell r="E179">
            <v>4370.21</v>
          </cell>
          <cell r="F179"/>
          <cell r="G179"/>
          <cell r="H179">
            <v>4370.21</v>
          </cell>
          <cell r="I179">
            <v>94.189011235325438</v>
          </cell>
        </row>
        <row r="180">
          <cell r="A180">
            <v>171</v>
          </cell>
          <cell r="B180" t="str">
            <v>MARSHFIELD</v>
          </cell>
          <cell r="C180">
            <v>4135.1400000000003</v>
          </cell>
          <cell r="D180"/>
          <cell r="E180">
            <v>3974.15</v>
          </cell>
          <cell r="F180"/>
          <cell r="G180"/>
          <cell r="H180">
            <v>3974.15</v>
          </cell>
          <cell r="I180">
            <v>96.106782358033826</v>
          </cell>
        </row>
        <row r="181">
          <cell r="A181">
            <v>172</v>
          </cell>
          <cell r="B181" t="str">
            <v>MASHPEE</v>
          </cell>
          <cell r="C181">
            <v>1643.34</v>
          </cell>
          <cell r="D181"/>
          <cell r="E181">
            <v>1540.9</v>
          </cell>
          <cell r="F181"/>
          <cell r="G181"/>
          <cell r="H181">
            <v>1540.9</v>
          </cell>
          <cell r="I181">
            <v>93.766353889030881</v>
          </cell>
        </row>
        <row r="182">
          <cell r="A182">
            <v>173</v>
          </cell>
          <cell r="B182" t="str">
            <v>MATTAPOISETT</v>
          </cell>
          <cell r="C182">
            <v>448.23</v>
          </cell>
          <cell r="D182"/>
          <cell r="E182">
            <v>430.15</v>
          </cell>
          <cell r="F182"/>
          <cell r="G182"/>
          <cell r="H182">
            <v>430.15</v>
          </cell>
          <cell r="I182">
            <v>95.966356558017083</v>
          </cell>
        </row>
        <row r="183">
          <cell r="A183">
            <v>174</v>
          </cell>
          <cell r="B183" t="str">
            <v>MAYNARD</v>
          </cell>
          <cell r="C183">
            <v>1385.99</v>
          </cell>
          <cell r="D183"/>
          <cell r="E183">
            <v>1319.89</v>
          </cell>
          <cell r="F183"/>
          <cell r="G183"/>
          <cell r="H183">
            <v>1319.89</v>
          </cell>
          <cell r="I183">
            <v>95.230845821398418</v>
          </cell>
        </row>
        <row r="184">
          <cell r="A184">
            <v>175</v>
          </cell>
          <cell r="B184" t="str">
            <v>MEDFIELD</v>
          </cell>
          <cell r="C184">
            <v>2596.7199999999998</v>
          </cell>
          <cell r="D184"/>
          <cell r="E184">
            <v>2508.1799999999998</v>
          </cell>
          <cell r="F184"/>
          <cell r="G184"/>
          <cell r="H184">
            <v>2508.1799999999998</v>
          </cell>
          <cell r="I184">
            <v>96.590313934501978</v>
          </cell>
        </row>
        <row r="185">
          <cell r="A185">
            <v>176</v>
          </cell>
          <cell r="B185" t="str">
            <v>MEDFORD</v>
          </cell>
          <cell r="C185">
            <v>4359.3</v>
          </cell>
          <cell r="D185"/>
          <cell r="E185">
            <v>4133</v>
          </cell>
          <cell r="F185"/>
          <cell r="G185"/>
          <cell r="H185">
            <v>4133</v>
          </cell>
          <cell r="I185">
            <v>94.808799577913888</v>
          </cell>
        </row>
        <row r="186">
          <cell r="A186">
            <v>177</v>
          </cell>
          <cell r="B186" t="str">
            <v>MEDWAY</v>
          </cell>
          <cell r="C186">
            <v>2280.38</v>
          </cell>
          <cell r="D186"/>
          <cell r="E186">
            <v>2179.2800000000002</v>
          </cell>
          <cell r="F186"/>
          <cell r="G186"/>
          <cell r="H186">
            <v>2179.2800000000002</v>
          </cell>
          <cell r="I186">
            <v>95.566528385619947</v>
          </cell>
        </row>
        <row r="187">
          <cell r="A187">
            <v>178</v>
          </cell>
          <cell r="B187" t="str">
            <v>MELROSE</v>
          </cell>
          <cell r="C187">
            <v>3905.11</v>
          </cell>
          <cell r="D187"/>
          <cell r="E187">
            <v>3750.29</v>
          </cell>
          <cell r="F187"/>
          <cell r="G187"/>
          <cell r="H187">
            <v>3750.29</v>
          </cell>
          <cell r="I187">
            <v>96.035450986015761</v>
          </cell>
        </row>
        <row r="188">
          <cell r="A188">
            <v>179</v>
          </cell>
          <cell r="B188" t="str">
            <v>MENDON</v>
          </cell>
          <cell r="C188">
            <v>0</v>
          </cell>
          <cell r="D188"/>
          <cell r="E188">
            <v>0</v>
          </cell>
          <cell r="F188"/>
          <cell r="G188"/>
          <cell r="H188">
            <v>0</v>
          </cell>
          <cell r="I188">
            <v>0</v>
          </cell>
        </row>
        <row r="189">
          <cell r="A189">
            <v>180</v>
          </cell>
          <cell r="B189" t="str">
            <v>MERRIMAC</v>
          </cell>
          <cell r="C189">
            <v>0</v>
          </cell>
          <cell r="D189"/>
          <cell r="E189">
            <v>0</v>
          </cell>
          <cell r="F189"/>
          <cell r="G189"/>
          <cell r="H189">
            <v>0</v>
          </cell>
          <cell r="I189">
            <v>0</v>
          </cell>
        </row>
        <row r="190">
          <cell r="A190">
            <v>181</v>
          </cell>
          <cell r="B190" t="str">
            <v>METHUEN</v>
          </cell>
          <cell r="C190">
            <v>6978.63</v>
          </cell>
          <cell r="D190"/>
          <cell r="E190">
            <v>6516.79</v>
          </cell>
          <cell r="F190"/>
          <cell r="G190"/>
          <cell r="H190">
            <v>6516.79</v>
          </cell>
          <cell r="I190">
            <v>93.382082156526423</v>
          </cell>
        </row>
        <row r="191">
          <cell r="A191">
            <v>182</v>
          </cell>
          <cell r="B191" t="str">
            <v>MIDDLEBOROUGH</v>
          </cell>
          <cell r="C191">
            <v>2971.16</v>
          </cell>
          <cell r="D191"/>
          <cell r="E191">
            <v>2834.09</v>
          </cell>
          <cell r="F191"/>
          <cell r="G191"/>
          <cell r="H191">
            <v>2834.09</v>
          </cell>
          <cell r="I191">
            <v>95.386650331856927</v>
          </cell>
        </row>
        <row r="192">
          <cell r="A192">
            <v>183</v>
          </cell>
          <cell r="B192" t="str">
            <v>MIDDLEFIELD</v>
          </cell>
          <cell r="C192">
            <v>0</v>
          </cell>
          <cell r="D192"/>
          <cell r="E192">
            <v>0</v>
          </cell>
          <cell r="F192"/>
          <cell r="G192"/>
          <cell r="H192">
            <v>0</v>
          </cell>
          <cell r="I192">
            <v>0</v>
          </cell>
        </row>
        <row r="193">
          <cell r="A193">
            <v>184</v>
          </cell>
          <cell r="B193" t="str">
            <v>MIDDLETON</v>
          </cell>
          <cell r="C193">
            <v>687.68</v>
          </cell>
          <cell r="D193"/>
          <cell r="E193">
            <v>660.04</v>
          </cell>
          <cell r="F193"/>
          <cell r="G193"/>
          <cell r="H193">
            <v>660.04</v>
          </cell>
          <cell r="I193">
            <v>95.980688692415086</v>
          </cell>
        </row>
        <row r="194">
          <cell r="A194">
            <v>185</v>
          </cell>
          <cell r="B194" t="str">
            <v>MILFORD</v>
          </cell>
          <cell r="C194">
            <v>4197.43</v>
          </cell>
          <cell r="D194"/>
          <cell r="E194">
            <v>3984.13</v>
          </cell>
          <cell r="F194"/>
          <cell r="G194"/>
          <cell r="H194">
            <v>3984.13</v>
          </cell>
          <cell r="I194">
            <v>94.918319066666982</v>
          </cell>
        </row>
        <row r="195">
          <cell r="A195">
            <v>186</v>
          </cell>
          <cell r="B195" t="str">
            <v>MILLBURY</v>
          </cell>
          <cell r="C195">
            <v>1706.5</v>
          </cell>
          <cell r="D195"/>
          <cell r="E195">
            <v>1651.43</v>
          </cell>
          <cell r="F195"/>
          <cell r="G195"/>
          <cell r="H195">
            <v>1651.43</v>
          </cell>
          <cell r="I195">
            <v>96.772927043656608</v>
          </cell>
        </row>
        <row r="196">
          <cell r="A196">
            <v>187</v>
          </cell>
          <cell r="B196" t="str">
            <v>MILLIS</v>
          </cell>
          <cell r="C196">
            <v>1284.8900000000001</v>
          </cell>
          <cell r="D196"/>
          <cell r="E196">
            <v>1232.1199999999999</v>
          </cell>
          <cell r="F196"/>
          <cell r="G196"/>
          <cell r="H196">
            <v>1232.1199999999999</v>
          </cell>
          <cell r="I196">
            <v>95.89303364490344</v>
          </cell>
        </row>
        <row r="197">
          <cell r="A197">
            <v>188</v>
          </cell>
          <cell r="B197" t="str">
            <v>MILLVILLE</v>
          </cell>
          <cell r="C197">
            <v>0</v>
          </cell>
          <cell r="D197"/>
          <cell r="E197">
            <v>0</v>
          </cell>
          <cell r="F197"/>
          <cell r="G197"/>
          <cell r="H197">
            <v>0</v>
          </cell>
          <cell r="I197">
            <v>0</v>
          </cell>
        </row>
        <row r="198">
          <cell r="A198">
            <v>189</v>
          </cell>
          <cell r="B198" t="str">
            <v>MILTON</v>
          </cell>
          <cell r="C198">
            <v>4185.3</v>
          </cell>
          <cell r="D198"/>
          <cell r="E198">
            <v>4028.94</v>
          </cell>
          <cell r="F198"/>
          <cell r="G198"/>
          <cell r="H198">
            <v>4028.94</v>
          </cell>
          <cell r="I198">
            <v>96.264067091964733</v>
          </cell>
        </row>
        <row r="199">
          <cell r="A199">
            <v>190</v>
          </cell>
          <cell r="B199" t="str">
            <v>MONROE</v>
          </cell>
          <cell r="C199">
            <v>0</v>
          </cell>
          <cell r="D199"/>
          <cell r="E199">
            <v>0</v>
          </cell>
          <cell r="F199"/>
          <cell r="G199"/>
          <cell r="H199">
            <v>0</v>
          </cell>
          <cell r="I199">
            <v>0</v>
          </cell>
        </row>
        <row r="200">
          <cell r="A200">
            <v>191</v>
          </cell>
          <cell r="B200" t="str">
            <v>MONSON</v>
          </cell>
          <cell r="C200">
            <v>929.78</v>
          </cell>
          <cell r="D200"/>
          <cell r="E200">
            <v>883.66</v>
          </cell>
          <cell r="F200"/>
          <cell r="G200"/>
          <cell r="H200">
            <v>883.66</v>
          </cell>
          <cell r="I200">
            <v>95.039686807631909</v>
          </cell>
        </row>
        <row r="201">
          <cell r="A201">
            <v>192</v>
          </cell>
          <cell r="B201" t="str">
            <v>MONTAGUE</v>
          </cell>
          <cell r="C201">
            <v>0</v>
          </cell>
          <cell r="D201"/>
          <cell r="E201">
            <v>0</v>
          </cell>
          <cell r="F201"/>
          <cell r="G201"/>
          <cell r="H201">
            <v>0</v>
          </cell>
          <cell r="I201">
            <v>0</v>
          </cell>
        </row>
        <row r="202">
          <cell r="A202">
            <v>193</v>
          </cell>
          <cell r="B202" t="str">
            <v>MONTEREY</v>
          </cell>
          <cell r="C202">
            <v>0</v>
          </cell>
          <cell r="D202"/>
          <cell r="E202">
            <v>0</v>
          </cell>
          <cell r="F202"/>
          <cell r="G202"/>
          <cell r="H202">
            <v>0</v>
          </cell>
          <cell r="I202">
            <v>0</v>
          </cell>
        </row>
        <row r="203">
          <cell r="A203">
            <v>194</v>
          </cell>
          <cell r="B203" t="str">
            <v>MONTGOMERY</v>
          </cell>
          <cell r="C203">
            <v>0</v>
          </cell>
          <cell r="D203"/>
          <cell r="E203">
            <v>0</v>
          </cell>
          <cell r="F203"/>
          <cell r="G203"/>
          <cell r="H203">
            <v>0</v>
          </cell>
          <cell r="I203">
            <v>0</v>
          </cell>
        </row>
        <row r="204">
          <cell r="A204">
            <v>195</v>
          </cell>
          <cell r="B204" t="str">
            <v>MOUNT WASHINGTON</v>
          </cell>
          <cell r="C204">
            <v>0</v>
          </cell>
          <cell r="D204"/>
          <cell r="E204">
            <v>0</v>
          </cell>
          <cell r="F204"/>
          <cell r="G204"/>
          <cell r="H204">
            <v>0</v>
          </cell>
          <cell r="I204">
            <v>0</v>
          </cell>
        </row>
        <row r="205">
          <cell r="A205">
            <v>196</v>
          </cell>
          <cell r="B205" t="str">
            <v>NAHANT</v>
          </cell>
          <cell r="C205">
            <v>148.19999999999999</v>
          </cell>
          <cell r="D205"/>
          <cell r="E205">
            <v>142.04</v>
          </cell>
          <cell r="F205"/>
          <cell r="G205"/>
          <cell r="H205">
            <v>142.04</v>
          </cell>
          <cell r="I205">
            <v>95.843454790823216</v>
          </cell>
        </row>
        <row r="206">
          <cell r="A206">
            <v>197</v>
          </cell>
          <cell r="B206" t="str">
            <v>NANTUCKET</v>
          </cell>
          <cell r="C206">
            <v>1625.43</v>
          </cell>
          <cell r="D206"/>
          <cell r="E206">
            <v>1531.31</v>
          </cell>
          <cell r="F206"/>
          <cell r="G206"/>
          <cell r="H206">
            <v>1531.31</v>
          </cell>
          <cell r="I206">
            <v>94.209532246851595</v>
          </cell>
        </row>
        <row r="207">
          <cell r="A207">
            <v>198</v>
          </cell>
          <cell r="B207" t="str">
            <v>NATICK</v>
          </cell>
          <cell r="C207">
            <v>5473.95</v>
          </cell>
          <cell r="D207"/>
          <cell r="E207">
            <v>5269.47</v>
          </cell>
          <cell r="F207"/>
          <cell r="G207"/>
          <cell r="H207">
            <v>5269.47</v>
          </cell>
          <cell r="I207">
            <v>96.264489080097562</v>
          </cell>
        </row>
        <row r="208">
          <cell r="A208">
            <v>199</v>
          </cell>
          <cell r="B208" t="str">
            <v>NEEDHAM</v>
          </cell>
          <cell r="C208">
            <v>5677.39</v>
          </cell>
          <cell r="D208"/>
          <cell r="E208">
            <v>5462.17</v>
          </cell>
          <cell r="F208"/>
          <cell r="G208"/>
          <cell r="H208">
            <v>5462.17</v>
          </cell>
          <cell r="I208">
            <v>96.209173581522492</v>
          </cell>
        </row>
        <row r="209">
          <cell r="A209">
            <v>200</v>
          </cell>
          <cell r="B209" t="str">
            <v>NEW ASHFORD</v>
          </cell>
          <cell r="C209">
            <v>0</v>
          </cell>
          <cell r="D209"/>
          <cell r="E209">
            <v>0</v>
          </cell>
          <cell r="F209"/>
          <cell r="G209"/>
          <cell r="H209">
            <v>0</v>
          </cell>
          <cell r="I209">
            <v>0</v>
          </cell>
        </row>
        <row r="210">
          <cell r="A210">
            <v>201</v>
          </cell>
          <cell r="B210" t="str">
            <v>NEW BEDFORD</v>
          </cell>
          <cell r="C210">
            <v>12735.84</v>
          </cell>
          <cell r="D210"/>
          <cell r="E210">
            <v>11933.49</v>
          </cell>
          <cell r="F210"/>
          <cell r="G210"/>
          <cell r="H210">
            <v>11933.49</v>
          </cell>
          <cell r="I210">
            <v>93.70006218671088</v>
          </cell>
        </row>
        <row r="211">
          <cell r="A211">
            <v>202</v>
          </cell>
          <cell r="B211" t="str">
            <v>NEW BRAINTREE</v>
          </cell>
          <cell r="C211">
            <v>0</v>
          </cell>
          <cell r="D211"/>
          <cell r="E211">
            <v>0</v>
          </cell>
          <cell r="F211"/>
          <cell r="G211"/>
          <cell r="H211">
            <v>0</v>
          </cell>
          <cell r="I211">
            <v>0</v>
          </cell>
        </row>
        <row r="212">
          <cell r="A212">
            <v>203</v>
          </cell>
          <cell r="B212" t="str">
            <v>NEWBURY</v>
          </cell>
          <cell r="C212">
            <v>0</v>
          </cell>
          <cell r="D212"/>
          <cell r="E212">
            <v>0</v>
          </cell>
          <cell r="F212"/>
          <cell r="G212"/>
          <cell r="H212">
            <v>0</v>
          </cell>
          <cell r="I212">
            <v>0</v>
          </cell>
        </row>
        <row r="213">
          <cell r="A213">
            <v>204</v>
          </cell>
          <cell r="B213" t="str">
            <v>NEWBURYPORT</v>
          </cell>
          <cell r="C213">
            <v>2260.7399999999998</v>
          </cell>
          <cell r="D213"/>
          <cell r="E213">
            <v>2165.1999999999998</v>
          </cell>
          <cell r="F213"/>
          <cell r="G213"/>
          <cell r="H213">
            <v>2165.1999999999998</v>
          </cell>
          <cell r="I213">
            <v>95.773950122526244</v>
          </cell>
        </row>
        <row r="214">
          <cell r="A214">
            <v>205</v>
          </cell>
          <cell r="B214" t="str">
            <v>NEW MARLBOROUGH</v>
          </cell>
          <cell r="C214">
            <v>0</v>
          </cell>
          <cell r="D214"/>
          <cell r="E214">
            <v>0</v>
          </cell>
          <cell r="F214"/>
          <cell r="G214"/>
          <cell r="H214">
            <v>0</v>
          </cell>
          <cell r="I214">
            <v>0</v>
          </cell>
        </row>
        <row r="215">
          <cell r="A215">
            <v>206</v>
          </cell>
          <cell r="B215" t="str">
            <v>NEW SALEM</v>
          </cell>
          <cell r="C215">
            <v>0</v>
          </cell>
          <cell r="D215"/>
          <cell r="E215">
            <v>0</v>
          </cell>
          <cell r="F215"/>
          <cell r="G215"/>
          <cell r="H215">
            <v>0</v>
          </cell>
          <cell r="I215">
            <v>0</v>
          </cell>
        </row>
        <row r="216">
          <cell r="A216">
            <v>207</v>
          </cell>
          <cell r="B216" t="str">
            <v>NEWTON</v>
          </cell>
          <cell r="C216">
            <v>12893.14</v>
          </cell>
          <cell r="D216"/>
          <cell r="E216">
            <v>12335.39</v>
          </cell>
          <cell r="F216"/>
          <cell r="G216"/>
          <cell r="H216">
            <v>12335.39</v>
          </cell>
          <cell r="I216">
            <v>95.674056125970864</v>
          </cell>
        </row>
        <row r="217">
          <cell r="A217">
            <v>208</v>
          </cell>
          <cell r="B217" t="str">
            <v>NORFOLK</v>
          </cell>
          <cell r="C217">
            <v>961.98</v>
          </cell>
          <cell r="D217"/>
          <cell r="E217">
            <v>930.7</v>
          </cell>
          <cell r="F217"/>
          <cell r="G217"/>
          <cell r="H217">
            <v>930.7</v>
          </cell>
          <cell r="I217">
            <v>96.74837314705087</v>
          </cell>
        </row>
        <row r="218">
          <cell r="A218">
            <v>209</v>
          </cell>
          <cell r="B218" t="str">
            <v>NORTH ADAMS</v>
          </cell>
          <cell r="C218">
            <v>1425.09</v>
          </cell>
          <cell r="D218"/>
          <cell r="E218">
            <v>1339.64</v>
          </cell>
          <cell r="F218"/>
          <cell r="G218"/>
          <cell r="H218">
            <v>1339.64</v>
          </cell>
          <cell r="I218">
            <v>94.003887473773588</v>
          </cell>
        </row>
        <row r="219">
          <cell r="A219">
            <v>210</v>
          </cell>
          <cell r="B219" t="str">
            <v>NORTHAMPTON</v>
          </cell>
          <cell r="C219">
            <v>2689.19</v>
          </cell>
          <cell r="D219"/>
          <cell r="E219">
            <v>2553.58</v>
          </cell>
          <cell r="F219"/>
          <cell r="G219"/>
          <cell r="H219">
            <v>2553.58</v>
          </cell>
          <cell r="I219">
            <v>94.957217600838916</v>
          </cell>
        </row>
        <row r="220">
          <cell r="A220">
            <v>211</v>
          </cell>
          <cell r="B220" t="str">
            <v>NORTH ANDOVER</v>
          </cell>
          <cell r="C220">
            <v>4846.84</v>
          </cell>
          <cell r="D220"/>
          <cell r="E220">
            <v>4609.91</v>
          </cell>
          <cell r="F220"/>
          <cell r="G220"/>
          <cell r="H220">
            <v>4609.91</v>
          </cell>
          <cell r="I220">
            <v>95.111660380784173</v>
          </cell>
        </row>
        <row r="221">
          <cell r="A221">
            <v>212</v>
          </cell>
          <cell r="B221" t="str">
            <v>NORTH ATTLEBOROUGH</v>
          </cell>
          <cell r="C221">
            <v>4271.7700000000004</v>
          </cell>
          <cell r="D221"/>
          <cell r="E221">
            <v>4084.67</v>
          </cell>
          <cell r="F221"/>
          <cell r="G221"/>
          <cell r="H221">
            <v>4084.67</v>
          </cell>
          <cell r="I221">
            <v>95.620082541897148</v>
          </cell>
        </row>
        <row r="222">
          <cell r="A222">
            <v>213</v>
          </cell>
          <cell r="B222" t="str">
            <v>NORTHBOROUGH</v>
          </cell>
          <cell r="C222">
            <v>1647.21</v>
          </cell>
          <cell r="D222"/>
          <cell r="E222">
            <v>1585.61</v>
          </cell>
          <cell r="F222"/>
          <cell r="G222"/>
          <cell r="H222">
            <v>1585.61</v>
          </cell>
          <cell r="I222">
            <v>96.260343247066245</v>
          </cell>
        </row>
        <row r="223">
          <cell r="A223">
            <v>214</v>
          </cell>
          <cell r="B223" t="str">
            <v>NORTHBRIDGE</v>
          </cell>
          <cell r="C223">
            <v>2149.98</v>
          </cell>
          <cell r="D223"/>
          <cell r="E223">
            <v>2035.42</v>
          </cell>
          <cell r="F223"/>
          <cell r="G223"/>
          <cell r="H223">
            <v>2035.42</v>
          </cell>
          <cell r="I223">
            <v>94.671578340263636</v>
          </cell>
        </row>
        <row r="224">
          <cell r="A224">
            <v>215</v>
          </cell>
          <cell r="B224" t="str">
            <v>NORTH BROOKFIELD</v>
          </cell>
          <cell r="C224">
            <v>564.08000000000004</v>
          </cell>
          <cell r="D224"/>
          <cell r="E224">
            <v>538.65</v>
          </cell>
          <cell r="F224"/>
          <cell r="G224"/>
          <cell r="H224">
            <v>538.65</v>
          </cell>
          <cell r="I224">
            <v>95.491774216423195</v>
          </cell>
        </row>
        <row r="225">
          <cell r="A225">
            <v>216</v>
          </cell>
          <cell r="B225" t="str">
            <v>NORTHFIELD</v>
          </cell>
          <cell r="C225">
            <v>0</v>
          </cell>
          <cell r="D225"/>
          <cell r="E225">
            <v>0</v>
          </cell>
          <cell r="F225"/>
          <cell r="G225"/>
          <cell r="H225">
            <v>0</v>
          </cell>
          <cell r="I225">
            <v>0</v>
          </cell>
        </row>
        <row r="226">
          <cell r="A226">
            <v>217</v>
          </cell>
          <cell r="B226" t="str">
            <v>NORTH READING</v>
          </cell>
          <cell r="C226">
            <v>2478.31</v>
          </cell>
          <cell r="D226"/>
          <cell r="E226">
            <v>2384.44</v>
          </cell>
          <cell r="F226"/>
          <cell r="G226"/>
          <cell r="H226">
            <v>2384.44</v>
          </cell>
          <cell r="I226">
            <v>96.212338246627738</v>
          </cell>
        </row>
        <row r="227">
          <cell r="A227">
            <v>218</v>
          </cell>
          <cell r="B227" t="str">
            <v>NORTON</v>
          </cell>
          <cell r="C227">
            <v>2460.34</v>
          </cell>
          <cell r="D227"/>
          <cell r="E227">
            <v>2348.12</v>
          </cell>
          <cell r="F227"/>
          <cell r="G227"/>
          <cell r="H227">
            <v>2348.12</v>
          </cell>
          <cell r="I227">
            <v>95.438841786094599</v>
          </cell>
        </row>
        <row r="228">
          <cell r="A228">
            <v>219</v>
          </cell>
          <cell r="B228" t="str">
            <v>NORWELL</v>
          </cell>
          <cell r="C228">
            <v>2167.17</v>
          </cell>
          <cell r="D228"/>
          <cell r="E228">
            <v>2070.4</v>
          </cell>
          <cell r="F228"/>
          <cell r="G228"/>
          <cell r="H228">
            <v>2070.4</v>
          </cell>
          <cell r="I228">
            <v>95.534729624348799</v>
          </cell>
        </row>
        <row r="229">
          <cell r="A229">
            <v>220</v>
          </cell>
          <cell r="B229" t="str">
            <v>NORWOOD</v>
          </cell>
          <cell r="C229">
            <v>3420.72</v>
          </cell>
          <cell r="D229"/>
          <cell r="E229">
            <v>3242.35</v>
          </cell>
          <cell r="F229"/>
          <cell r="G229"/>
          <cell r="H229">
            <v>3242.35</v>
          </cell>
          <cell r="I229">
            <v>94.785600692251933</v>
          </cell>
        </row>
        <row r="230">
          <cell r="A230">
            <v>221</v>
          </cell>
          <cell r="B230" t="str">
            <v>OAK BLUFFS</v>
          </cell>
          <cell r="C230">
            <v>427.43</v>
          </cell>
          <cell r="D230"/>
          <cell r="E230">
            <v>408.58</v>
          </cell>
          <cell r="F230"/>
          <cell r="G230"/>
          <cell r="H230">
            <v>408.58</v>
          </cell>
          <cell r="I230">
            <v>95.589921156680631</v>
          </cell>
        </row>
        <row r="231">
          <cell r="A231">
            <v>222</v>
          </cell>
          <cell r="B231" t="str">
            <v>OAKHAM</v>
          </cell>
          <cell r="C231">
            <v>0</v>
          </cell>
          <cell r="D231"/>
          <cell r="E231">
            <v>0</v>
          </cell>
          <cell r="F231"/>
          <cell r="G231"/>
          <cell r="H231">
            <v>0</v>
          </cell>
          <cell r="I231">
            <v>0</v>
          </cell>
        </row>
        <row r="232">
          <cell r="A232">
            <v>223</v>
          </cell>
          <cell r="B232" t="str">
            <v>ORANGE</v>
          </cell>
          <cell r="C232">
            <v>591.05999999999995</v>
          </cell>
          <cell r="D232"/>
          <cell r="E232">
            <v>555.46</v>
          </cell>
          <cell r="F232"/>
          <cell r="G232"/>
          <cell r="H232">
            <v>555.46</v>
          </cell>
          <cell r="I232">
            <v>93.976922816634527</v>
          </cell>
        </row>
        <row r="233">
          <cell r="A233">
            <v>224</v>
          </cell>
          <cell r="B233" t="str">
            <v>ORLEANS</v>
          </cell>
          <cell r="C233">
            <v>226.84</v>
          </cell>
          <cell r="D233"/>
          <cell r="E233">
            <v>216.77</v>
          </cell>
          <cell r="F233"/>
          <cell r="G233"/>
          <cell r="H233">
            <v>216.77</v>
          </cell>
          <cell r="I233">
            <v>95.560747663551396</v>
          </cell>
        </row>
        <row r="234">
          <cell r="A234">
            <v>225</v>
          </cell>
          <cell r="B234" t="str">
            <v>OTIS</v>
          </cell>
          <cell r="C234">
            <v>0</v>
          </cell>
          <cell r="D234"/>
          <cell r="E234">
            <v>0</v>
          </cell>
          <cell r="F234"/>
          <cell r="G234"/>
          <cell r="H234">
            <v>0</v>
          </cell>
          <cell r="I234">
            <v>0</v>
          </cell>
        </row>
        <row r="235">
          <cell r="A235">
            <v>226</v>
          </cell>
          <cell r="B235" t="str">
            <v>OXFORD</v>
          </cell>
          <cell r="C235">
            <v>1686.08</v>
          </cell>
          <cell r="D235"/>
          <cell r="E235">
            <v>1587.63</v>
          </cell>
          <cell r="F235"/>
          <cell r="G235"/>
          <cell r="H235">
            <v>1587.63</v>
          </cell>
          <cell r="I235">
            <v>94.161012526096044</v>
          </cell>
        </row>
        <row r="236">
          <cell r="A236">
            <v>227</v>
          </cell>
          <cell r="B236" t="str">
            <v>PALMER</v>
          </cell>
          <cell r="C236">
            <v>1393.52</v>
          </cell>
          <cell r="D236"/>
          <cell r="E236">
            <v>1322.14</v>
          </cell>
          <cell r="F236"/>
          <cell r="G236"/>
          <cell r="H236">
            <v>1322.14</v>
          </cell>
          <cell r="I236">
            <v>94.877719731327858</v>
          </cell>
        </row>
        <row r="237">
          <cell r="A237">
            <v>228</v>
          </cell>
          <cell r="B237" t="str">
            <v>PAXTON</v>
          </cell>
          <cell r="C237">
            <v>0</v>
          </cell>
          <cell r="D237"/>
          <cell r="E237">
            <v>0</v>
          </cell>
          <cell r="F237"/>
          <cell r="G237"/>
          <cell r="H237">
            <v>0</v>
          </cell>
          <cell r="I237">
            <v>0</v>
          </cell>
        </row>
        <row r="238">
          <cell r="A238">
            <v>229</v>
          </cell>
          <cell r="B238" t="str">
            <v>PEABODY</v>
          </cell>
          <cell r="C238">
            <v>5924.06</v>
          </cell>
          <cell r="D238"/>
          <cell r="E238">
            <v>5546.9</v>
          </cell>
          <cell r="F238"/>
          <cell r="G238"/>
          <cell r="H238">
            <v>5546.9</v>
          </cell>
          <cell r="I238">
            <v>93.633420323224271</v>
          </cell>
        </row>
        <row r="239">
          <cell r="A239">
            <v>230</v>
          </cell>
          <cell r="B239" t="str">
            <v>PELHAM</v>
          </cell>
          <cell r="C239">
            <v>127.15</v>
          </cell>
          <cell r="D239"/>
          <cell r="E239">
            <v>122.19</v>
          </cell>
          <cell r="F239"/>
          <cell r="G239"/>
          <cell r="H239">
            <v>122.19</v>
          </cell>
          <cell r="I239">
            <v>96.099095556429404</v>
          </cell>
        </row>
        <row r="240">
          <cell r="A240">
            <v>231</v>
          </cell>
          <cell r="B240" t="str">
            <v>PEMBROKE</v>
          </cell>
          <cell r="C240">
            <v>2891.32</v>
          </cell>
          <cell r="D240"/>
          <cell r="E240">
            <v>2687.59</v>
          </cell>
          <cell r="F240"/>
          <cell r="G240"/>
          <cell r="H240">
            <v>2687.59</v>
          </cell>
          <cell r="I240">
            <v>92.953737393301324</v>
          </cell>
        </row>
        <row r="241">
          <cell r="A241">
            <v>232</v>
          </cell>
          <cell r="B241" t="str">
            <v>PEPPERELL</v>
          </cell>
          <cell r="C241">
            <v>0</v>
          </cell>
          <cell r="D241"/>
          <cell r="E241">
            <v>0</v>
          </cell>
          <cell r="F241"/>
          <cell r="G241"/>
          <cell r="H241">
            <v>0</v>
          </cell>
          <cell r="I241">
            <v>0</v>
          </cell>
        </row>
        <row r="242">
          <cell r="A242">
            <v>233</v>
          </cell>
          <cell r="B242" t="str">
            <v>PERU</v>
          </cell>
          <cell r="C242">
            <v>0</v>
          </cell>
          <cell r="D242"/>
          <cell r="E242">
            <v>0</v>
          </cell>
          <cell r="F242"/>
          <cell r="G242"/>
          <cell r="H242">
            <v>0</v>
          </cell>
          <cell r="I242">
            <v>0</v>
          </cell>
        </row>
        <row r="243">
          <cell r="A243">
            <v>234</v>
          </cell>
          <cell r="B243" t="str">
            <v>PETERSHAM</v>
          </cell>
          <cell r="C243">
            <v>116.33</v>
          </cell>
          <cell r="D243"/>
          <cell r="E243">
            <v>115.8</v>
          </cell>
          <cell r="F243"/>
          <cell r="G243"/>
          <cell r="H243">
            <v>115.8</v>
          </cell>
          <cell r="I243">
            <v>99.544399552995785</v>
          </cell>
        </row>
        <row r="244">
          <cell r="A244">
            <v>235</v>
          </cell>
          <cell r="B244" t="str">
            <v>PHILLIPSTON</v>
          </cell>
          <cell r="C244">
            <v>0</v>
          </cell>
          <cell r="D244"/>
          <cell r="E244">
            <v>0</v>
          </cell>
          <cell r="F244"/>
          <cell r="G244"/>
          <cell r="H244">
            <v>0</v>
          </cell>
          <cell r="I244">
            <v>0</v>
          </cell>
        </row>
        <row r="245">
          <cell r="A245">
            <v>236</v>
          </cell>
          <cell r="B245" t="str">
            <v>PITTSFIELD</v>
          </cell>
          <cell r="C245">
            <v>5499.31</v>
          </cell>
          <cell r="D245"/>
          <cell r="E245">
            <v>5104.29</v>
          </cell>
          <cell r="F245"/>
          <cell r="G245"/>
          <cell r="H245">
            <v>5104.29</v>
          </cell>
          <cell r="I245">
            <v>92.816917031409389</v>
          </cell>
        </row>
        <row r="246">
          <cell r="A246">
            <v>237</v>
          </cell>
          <cell r="B246" t="str">
            <v>PLAINFIELD</v>
          </cell>
          <cell r="C246">
            <v>0</v>
          </cell>
          <cell r="D246"/>
          <cell r="E246">
            <v>0</v>
          </cell>
          <cell r="F246"/>
          <cell r="G246"/>
          <cell r="H246">
            <v>0</v>
          </cell>
          <cell r="I246">
            <v>0</v>
          </cell>
        </row>
        <row r="247">
          <cell r="A247">
            <v>238</v>
          </cell>
          <cell r="B247" t="str">
            <v>PLAINVILLE</v>
          </cell>
          <cell r="C247">
            <v>713.78</v>
          </cell>
          <cell r="D247"/>
          <cell r="E247">
            <v>685.89</v>
          </cell>
          <cell r="F247"/>
          <cell r="G247"/>
          <cell r="H247">
            <v>685.89</v>
          </cell>
          <cell r="I247">
            <v>96.092633584577882</v>
          </cell>
        </row>
        <row r="248">
          <cell r="A248">
            <v>239</v>
          </cell>
          <cell r="B248" t="str">
            <v>PLYMOUTH</v>
          </cell>
          <cell r="C248">
            <v>7507.37</v>
          </cell>
          <cell r="D248"/>
          <cell r="E248">
            <v>7134.07</v>
          </cell>
          <cell r="F248"/>
          <cell r="G248"/>
          <cell r="H248">
            <v>7134.07</v>
          </cell>
          <cell r="I248">
            <v>95.027552924659375</v>
          </cell>
        </row>
        <row r="249">
          <cell r="A249">
            <v>240</v>
          </cell>
          <cell r="B249" t="str">
            <v>PLYMPTON</v>
          </cell>
          <cell r="C249">
            <v>204.46</v>
          </cell>
          <cell r="D249"/>
          <cell r="E249">
            <v>195.56</v>
          </cell>
          <cell r="F249"/>
          <cell r="G249"/>
          <cell r="H249">
            <v>195.56</v>
          </cell>
          <cell r="I249">
            <v>95.647070331605207</v>
          </cell>
        </row>
        <row r="250">
          <cell r="A250">
            <v>241</v>
          </cell>
          <cell r="B250" t="str">
            <v>PRINCETON</v>
          </cell>
          <cell r="C250">
            <v>0</v>
          </cell>
          <cell r="D250"/>
          <cell r="E250">
            <v>0</v>
          </cell>
          <cell r="F250"/>
          <cell r="G250"/>
          <cell r="H250">
            <v>0</v>
          </cell>
          <cell r="I250">
            <v>0</v>
          </cell>
        </row>
        <row r="251">
          <cell r="A251">
            <v>242</v>
          </cell>
          <cell r="B251" t="str">
            <v>PROVINCETOWN</v>
          </cell>
          <cell r="C251">
            <v>119.67</v>
          </cell>
          <cell r="D251"/>
          <cell r="E251">
            <v>110.89</v>
          </cell>
          <cell r="F251"/>
          <cell r="G251"/>
          <cell r="H251">
            <v>110.89</v>
          </cell>
          <cell r="I251">
            <v>92.663157015124924</v>
          </cell>
        </row>
        <row r="252">
          <cell r="A252">
            <v>243</v>
          </cell>
          <cell r="B252" t="str">
            <v>QUINCY</v>
          </cell>
          <cell r="C252">
            <v>9388.41</v>
          </cell>
          <cell r="D252"/>
          <cell r="E252">
            <v>8942.2800000000007</v>
          </cell>
          <cell r="F252"/>
          <cell r="G252"/>
          <cell r="H252">
            <v>8942.2800000000007</v>
          </cell>
          <cell r="I252">
            <v>95.248077150444018</v>
          </cell>
        </row>
        <row r="253">
          <cell r="A253">
            <v>244</v>
          </cell>
          <cell r="B253" t="str">
            <v>RANDOLPH</v>
          </cell>
          <cell r="C253">
            <v>2866.23</v>
          </cell>
          <cell r="D253"/>
          <cell r="E253">
            <v>2673.18</v>
          </cell>
          <cell r="F253"/>
          <cell r="G253"/>
          <cell r="H253">
            <v>2673.18</v>
          </cell>
          <cell r="I253">
            <v>93.26467171162119</v>
          </cell>
        </row>
        <row r="254">
          <cell r="A254">
            <v>245</v>
          </cell>
          <cell r="B254" t="str">
            <v>RAYNHAM</v>
          </cell>
          <cell r="C254">
            <v>0</v>
          </cell>
          <cell r="D254"/>
          <cell r="E254">
            <v>0</v>
          </cell>
          <cell r="F254"/>
          <cell r="G254"/>
          <cell r="H254">
            <v>0</v>
          </cell>
          <cell r="I254">
            <v>0</v>
          </cell>
        </row>
        <row r="255">
          <cell r="A255">
            <v>246</v>
          </cell>
          <cell r="B255" t="str">
            <v>READING</v>
          </cell>
          <cell r="C255">
            <v>4174.9799999999996</v>
          </cell>
          <cell r="D255"/>
          <cell r="E255">
            <v>4033.82</v>
          </cell>
          <cell r="F255"/>
          <cell r="G255"/>
          <cell r="H255">
            <v>4033.82</v>
          </cell>
          <cell r="I255">
            <v>96.61890595883095</v>
          </cell>
        </row>
        <row r="256">
          <cell r="A256">
            <v>247</v>
          </cell>
          <cell r="B256" t="str">
            <v>REHOBOTH</v>
          </cell>
          <cell r="C256">
            <v>0</v>
          </cell>
          <cell r="D256"/>
          <cell r="E256">
            <v>0</v>
          </cell>
          <cell r="F256"/>
          <cell r="G256"/>
          <cell r="H256">
            <v>0</v>
          </cell>
          <cell r="I256">
            <v>0</v>
          </cell>
        </row>
        <row r="257">
          <cell r="A257">
            <v>248</v>
          </cell>
          <cell r="B257" t="str">
            <v>REVERE</v>
          </cell>
          <cell r="C257">
            <v>7568.24</v>
          </cell>
          <cell r="D257"/>
          <cell r="E257">
            <v>7258.93</v>
          </cell>
          <cell r="F257"/>
          <cell r="G257"/>
          <cell r="H257">
            <v>7258.93</v>
          </cell>
          <cell r="I257">
            <v>95.913052440197461</v>
          </cell>
        </row>
        <row r="258">
          <cell r="A258">
            <v>249</v>
          </cell>
          <cell r="B258" t="str">
            <v>RICHMOND</v>
          </cell>
          <cell r="C258">
            <v>178.61</v>
          </cell>
          <cell r="D258"/>
          <cell r="E258">
            <v>168.97</v>
          </cell>
          <cell r="F258"/>
          <cell r="G258"/>
          <cell r="H258">
            <v>168.97</v>
          </cell>
          <cell r="I258">
            <v>94.602765802586632</v>
          </cell>
        </row>
        <row r="259">
          <cell r="A259">
            <v>250</v>
          </cell>
          <cell r="B259" t="str">
            <v>ROCHESTER</v>
          </cell>
          <cell r="C259">
            <v>505.57</v>
          </cell>
          <cell r="D259"/>
          <cell r="E259">
            <v>488.39</v>
          </cell>
          <cell r="F259"/>
          <cell r="G259"/>
          <cell r="H259">
            <v>488.39</v>
          </cell>
          <cell r="I259">
            <v>96.601855331605918</v>
          </cell>
        </row>
        <row r="260">
          <cell r="A260">
            <v>251</v>
          </cell>
          <cell r="B260" t="str">
            <v>ROCKLAND</v>
          </cell>
          <cell r="C260">
            <v>2195.61</v>
          </cell>
          <cell r="D260"/>
          <cell r="E260">
            <v>2080.17</v>
          </cell>
          <cell r="F260"/>
          <cell r="G260"/>
          <cell r="H260">
            <v>2080.17</v>
          </cell>
          <cell r="I260">
            <v>94.742235642942049</v>
          </cell>
        </row>
        <row r="261">
          <cell r="A261">
            <v>252</v>
          </cell>
          <cell r="B261" t="str">
            <v>ROCKPORT</v>
          </cell>
          <cell r="C261">
            <v>918.19</v>
          </cell>
          <cell r="D261"/>
          <cell r="E261">
            <v>854.72</v>
          </cell>
          <cell r="F261"/>
          <cell r="G261"/>
          <cell r="H261">
            <v>854.72</v>
          </cell>
          <cell r="I261">
            <v>93.087487339221724</v>
          </cell>
        </row>
        <row r="262">
          <cell r="A262">
            <v>253</v>
          </cell>
          <cell r="B262" t="str">
            <v>ROWE</v>
          </cell>
          <cell r="C262">
            <v>65.510000000000005</v>
          </cell>
          <cell r="D262"/>
          <cell r="E262">
            <v>61.49</v>
          </cell>
          <cell r="F262"/>
          <cell r="G262"/>
          <cell r="H262">
            <v>61.49</v>
          </cell>
          <cell r="I262">
            <v>93.863532285147301</v>
          </cell>
        </row>
        <row r="263">
          <cell r="A263">
            <v>254</v>
          </cell>
          <cell r="B263" t="str">
            <v>ROWLEY</v>
          </cell>
          <cell r="C263">
            <v>0</v>
          </cell>
          <cell r="D263"/>
          <cell r="E263">
            <v>0</v>
          </cell>
          <cell r="F263"/>
          <cell r="G263"/>
          <cell r="H263">
            <v>0</v>
          </cell>
          <cell r="I263">
            <v>0</v>
          </cell>
        </row>
        <row r="264">
          <cell r="A264">
            <v>255</v>
          </cell>
          <cell r="B264" t="str">
            <v>ROYALSTON</v>
          </cell>
          <cell r="C264">
            <v>0</v>
          </cell>
          <cell r="D264"/>
          <cell r="E264">
            <v>0</v>
          </cell>
          <cell r="F264"/>
          <cell r="G264"/>
          <cell r="H264">
            <v>0</v>
          </cell>
          <cell r="I264">
            <v>0</v>
          </cell>
        </row>
        <row r="265">
          <cell r="A265">
            <v>256</v>
          </cell>
          <cell r="B265" t="str">
            <v>RUSSELL</v>
          </cell>
          <cell r="C265">
            <v>0</v>
          </cell>
          <cell r="D265"/>
          <cell r="E265">
            <v>0</v>
          </cell>
          <cell r="F265"/>
          <cell r="G265"/>
          <cell r="H265">
            <v>0</v>
          </cell>
          <cell r="I265">
            <v>0</v>
          </cell>
        </row>
        <row r="266">
          <cell r="A266">
            <v>257</v>
          </cell>
          <cell r="B266" t="str">
            <v>RUTLAND</v>
          </cell>
          <cell r="C266">
            <v>0</v>
          </cell>
          <cell r="D266"/>
          <cell r="E266">
            <v>0</v>
          </cell>
          <cell r="F266"/>
          <cell r="G266"/>
          <cell r="H266">
            <v>0</v>
          </cell>
          <cell r="I266">
            <v>0</v>
          </cell>
        </row>
        <row r="267">
          <cell r="A267">
            <v>258</v>
          </cell>
          <cell r="B267" t="str">
            <v>SALEM</v>
          </cell>
          <cell r="C267">
            <v>3737.01</v>
          </cell>
          <cell r="D267"/>
          <cell r="E267">
            <v>3473.04</v>
          </cell>
          <cell r="F267"/>
          <cell r="G267"/>
          <cell r="H267">
            <v>3473.04</v>
          </cell>
          <cell r="I267">
            <v>92.936331452150242</v>
          </cell>
        </row>
        <row r="268">
          <cell r="A268">
            <v>259</v>
          </cell>
          <cell r="B268" t="str">
            <v>SALISBURY</v>
          </cell>
          <cell r="C268">
            <v>0</v>
          </cell>
          <cell r="D268"/>
          <cell r="E268">
            <v>0</v>
          </cell>
          <cell r="F268"/>
          <cell r="G268"/>
          <cell r="H268">
            <v>0</v>
          </cell>
          <cell r="I268">
            <v>0</v>
          </cell>
        </row>
        <row r="269">
          <cell r="A269">
            <v>260</v>
          </cell>
          <cell r="B269" t="str">
            <v>SANDISFIELD</v>
          </cell>
          <cell r="C269">
            <v>0</v>
          </cell>
          <cell r="D269"/>
          <cell r="E269">
            <v>0</v>
          </cell>
          <cell r="F269"/>
          <cell r="G269"/>
          <cell r="H269">
            <v>0</v>
          </cell>
          <cell r="I269">
            <v>0</v>
          </cell>
        </row>
        <row r="270">
          <cell r="A270">
            <v>261</v>
          </cell>
          <cell r="B270" t="str">
            <v>SANDWICH</v>
          </cell>
          <cell r="C270">
            <v>2616.0300000000002</v>
          </cell>
          <cell r="D270"/>
          <cell r="E270">
            <v>2536.5</v>
          </cell>
          <cell r="F270"/>
          <cell r="G270"/>
          <cell r="H270">
            <v>2536.5</v>
          </cell>
          <cell r="I270">
            <v>96.959897248884758</v>
          </cell>
        </row>
        <row r="271">
          <cell r="A271">
            <v>262</v>
          </cell>
          <cell r="B271" t="str">
            <v>SAUGUS</v>
          </cell>
          <cell r="C271">
            <v>2630.19</v>
          </cell>
          <cell r="D271"/>
          <cell r="E271">
            <v>2459.34</v>
          </cell>
          <cell r="F271"/>
          <cell r="G271"/>
          <cell r="H271">
            <v>2459.34</v>
          </cell>
          <cell r="I271">
            <v>93.504271554526483</v>
          </cell>
        </row>
        <row r="272">
          <cell r="A272">
            <v>263</v>
          </cell>
          <cell r="B272" t="str">
            <v>SAVOY</v>
          </cell>
          <cell r="C272">
            <v>54.24</v>
          </cell>
          <cell r="D272"/>
          <cell r="E272">
            <v>51.03</v>
          </cell>
          <cell r="F272"/>
          <cell r="G272"/>
          <cell r="H272">
            <v>51.03</v>
          </cell>
          <cell r="I272">
            <v>94.081858407079636</v>
          </cell>
        </row>
        <row r="273">
          <cell r="A273">
            <v>264</v>
          </cell>
          <cell r="B273" t="str">
            <v>SCITUATE</v>
          </cell>
          <cell r="C273">
            <v>2952.31</v>
          </cell>
          <cell r="D273"/>
          <cell r="E273">
            <v>2814.3</v>
          </cell>
          <cell r="F273"/>
          <cell r="G273"/>
          <cell r="H273">
            <v>2814.3</v>
          </cell>
          <cell r="I273">
            <v>95.325355399670087</v>
          </cell>
        </row>
        <row r="274">
          <cell r="A274">
            <v>265</v>
          </cell>
          <cell r="B274" t="str">
            <v>SEEKONK</v>
          </cell>
          <cell r="C274">
            <v>2009.19</v>
          </cell>
          <cell r="D274"/>
          <cell r="E274">
            <v>1932.97</v>
          </cell>
          <cell r="F274"/>
          <cell r="G274"/>
          <cell r="H274">
            <v>1932.97</v>
          </cell>
          <cell r="I274">
            <v>96.206431447498744</v>
          </cell>
        </row>
        <row r="275">
          <cell r="A275">
            <v>266</v>
          </cell>
          <cell r="B275" t="str">
            <v>SHARON</v>
          </cell>
          <cell r="C275">
            <v>3572.98</v>
          </cell>
          <cell r="D275"/>
          <cell r="E275">
            <v>3435.13</v>
          </cell>
          <cell r="F275"/>
          <cell r="G275"/>
          <cell r="H275">
            <v>3435.13</v>
          </cell>
          <cell r="I275">
            <v>96.141875969079038</v>
          </cell>
        </row>
        <row r="276">
          <cell r="A276">
            <v>267</v>
          </cell>
          <cell r="B276" t="str">
            <v>SHEFFIELD</v>
          </cell>
          <cell r="C276">
            <v>0</v>
          </cell>
          <cell r="D276"/>
          <cell r="E276">
            <v>0</v>
          </cell>
          <cell r="F276"/>
          <cell r="G276"/>
          <cell r="H276">
            <v>0</v>
          </cell>
          <cell r="I276">
            <v>0</v>
          </cell>
        </row>
        <row r="277">
          <cell r="A277">
            <v>268</v>
          </cell>
          <cell r="B277" t="str">
            <v>SHELBURNE</v>
          </cell>
          <cell r="C277">
            <v>0</v>
          </cell>
          <cell r="D277"/>
          <cell r="E277">
            <v>0</v>
          </cell>
          <cell r="F277"/>
          <cell r="G277"/>
          <cell r="H277">
            <v>0</v>
          </cell>
          <cell r="I277">
            <v>0</v>
          </cell>
        </row>
        <row r="278">
          <cell r="A278">
            <v>269</v>
          </cell>
          <cell r="B278" t="str">
            <v>SHERBORN</v>
          </cell>
          <cell r="C278">
            <v>427.98</v>
          </cell>
          <cell r="D278"/>
          <cell r="E278">
            <v>415.21</v>
          </cell>
          <cell r="F278"/>
          <cell r="G278"/>
          <cell r="H278">
            <v>415.21</v>
          </cell>
          <cell r="I278">
            <v>97.016215711014524</v>
          </cell>
        </row>
        <row r="279">
          <cell r="A279">
            <v>270</v>
          </cell>
          <cell r="B279" t="str">
            <v>SHIRLEY</v>
          </cell>
          <cell r="C279">
            <v>0</v>
          </cell>
          <cell r="D279"/>
          <cell r="E279">
            <v>0</v>
          </cell>
          <cell r="F279"/>
          <cell r="G279"/>
          <cell r="H279">
            <v>0</v>
          </cell>
          <cell r="I279">
            <v>0</v>
          </cell>
        </row>
        <row r="280">
          <cell r="A280">
            <v>271</v>
          </cell>
          <cell r="B280" t="str">
            <v>SHREWSBURY</v>
          </cell>
          <cell r="C280">
            <v>6147.46</v>
          </cell>
          <cell r="D280"/>
          <cell r="E280">
            <v>5828.18</v>
          </cell>
          <cell r="F280"/>
          <cell r="G280"/>
          <cell r="H280">
            <v>5828.18</v>
          </cell>
          <cell r="I280">
            <v>94.806310248460335</v>
          </cell>
        </row>
        <row r="281">
          <cell r="A281">
            <v>272</v>
          </cell>
          <cell r="B281" t="str">
            <v>SHUTESBURY</v>
          </cell>
          <cell r="C281">
            <v>123.49</v>
          </cell>
          <cell r="D281"/>
          <cell r="E281">
            <v>116.88</v>
          </cell>
          <cell r="F281"/>
          <cell r="G281"/>
          <cell r="H281">
            <v>116.88</v>
          </cell>
          <cell r="I281">
            <v>94.647339865576157</v>
          </cell>
        </row>
        <row r="282">
          <cell r="A282">
            <v>273</v>
          </cell>
          <cell r="B282" t="str">
            <v>SOMERSET</v>
          </cell>
          <cell r="C282">
            <v>1808.08</v>
          </cell>
          <cell r="D282"/>
          <cell r="E282">
            <v>1732.22</v>
          </cell>
          <cell r="F282"/>
          <cell r="G282"/>
          <cell r="H282">
            <v>1732.22</v>
          </cell>
          <cell r="I282">
            <v>95.804389186319199</v>
          </cell>
        </row>
        <row r="283">
          <cell r="A283">
            <v>274</v>
          </cell>
          <cell r="B283" t="str">
            <v>SOMERVILLE</v>
          </cell>
          <cell r="C283">
            <v>4889.4399999999996</v>
          </cell>
          <cell r="D283"/>
          <cell r="E283">
            <v>4621.18</v>
          </cell>
          <cell r="F283"/>
          <cell r="G283"/>
          <cell r="H283">
            <v>4621.18</v>
          </cell>
          <cell r="I283">
            <v>94.51348211656142</v>
          </cell>
        </row>
        <row r="284">
          <cell r="A284">
            <v>275</v>
          </cell>
          <cell r="B284" t="str">
            <v>SOUTHAMPTON</v>
          </cell>
          <cell r="C284">
            <v>514.28</v>
          </cell>
          <cell r="D284"/>
          <cell r="E284">
            <v>494.26</v>
          </cell>
          <cell r="F284"/>
          <cell r="G284"/>
          <cell r="H284">
            <v>494.26</v>
          </cell>
          <cell r="I284">
            <v>96.107178968655219</v>
          </cell>
        </row>
        <row r="285">
          <cell r="A285">
            <v>276</v>
          </cell>
          <cell r="B285" t="str">
            <v>SOUTHBOROUGH</v>
          </cell>
          <cell r="C285">
            <v>1307.3399999999999</v>
          </cell>
          <cell r="D285"/>
          <cell r="E285">
            <v>1254.69</v>
          </cell>
          <cell r="F285"/>
          <cell r="G285"/>
          <cell r="H285">
            <v>1254.69</v>
          </cell>
          <cell r="I285">
            <v>95.972738537794299</v>
          </cell>
        </row>
        <row r="286">
          <cell r="A286">
            <v>277</v>
          </cell>
          <cell r="B286" t="str">
            <v>SOUTHBRIDGE</v>
          </cell>
          <cell r="C286">
            <v>2050.89</v>
          </cell>
          <cell r="D286"/>
          <cell r="E286">
            <v>1874.3</v>
          </cell>
          <cell r="F286"/>
          <cell r="G286"/>
          <cell r="H286">
            <v>1874.3</v>
          </cell>
          <cell r="I286">
            <v>91.389591835739608</v>
          </cell>
        </row>
        <row r="287">
          <cell r="A287">
            <v>278</v>
          </cell>
          <cell r="B287" t="str">
            <v>SOUTH HADLEY</v>
          </cell>
          <cell r="C287">
            <v>1908.69</v>
          </cell>
          <cell r="D287"/>
          <cell r="E287">
            <v>1806.05</v>
          </cell>
          <cell r="F287"/>
          <cell r="G287"/>
          <cell r="H287">
            <v>1806.05</v>
          </cell>
          <cell r="I287">
            <v>94.62248977047085</v>
          </cell>
        </row>
        <row r="288">
          <cell r="A288">
            <v>279</v>
          </cell>
          <cell r="B288" t="str">
            <v>SOUTHWICK</v>
          </cell>
          <cell r="C288">
            <v>0</v>
          </cell>
          <cell r="D288"/>
          <cell r="E288">
            <v>0</v>
          </cell>
          <cell r="F288"/>
          <cell r="G288"/>
          <cell r="H288">
            <v>0</v>
          </cell>
          <cell r="I288">
            <v>0</v>
          </cell>
        </row>
        <row r="289">
          <cell r="A289">
            <v>280</v>
          </cell>
          <cell r="B289" t="str">
            <v>SPENCER</v>
          </cell>
          <cell r="C289">
            <v>0</v>
          </cell>
          <cell r="D289"/>
          <cell r="E289">
            <v>0</v>
          </cell>
          <cell r="F289"/>
          <cell r="G289"/>
          <cell r="H289">
            <v>0</v>
          </cell>
          <cell r="I289">
            <v>0</v>
          </cell>
        </row>
        <row r="290">
          <cell r="A290">
            <v>281</v>
          </cell>
          <cell r="B290" t="str">
            <v>SPRINGFIELD</v>
          </cell>
          <cell r="C290">
            <v>25776.02</v>
          </cell>
          <cell r="D290"/>
          <cell r="E290">
            <v>23901.73</v>
          </cell>
          <cell r="F290"/>
          <cell r="G290"/>
          <cell r="H290">
            <v>23901.73</v>
          </cell>
          <cell r="I290">
            <v>92.728551576232476</v>
          </cell>
        </row>
        <row r="291">
          <cell r="A291">
            <v>282</v>
          </cell>
          <cell r="B291" t="str">
            <v>STERLING</v>
          </cell>
          <cell r="C291">
            <v>0</v>
          </cell>
          <cell r="D291"/>
          <cell r="E291">
            <v>0</v>
          </cell>
          <cell r="F291"/>
          <cell r="G291"/>
          <cell r="H291">
            <v>0</v>
          </cell>
          <cell r="I291">
            <v>0</v>
          </cell>
        </row>
        <row r="292">
          <cell r="A292">
            <v>283</v>
          </cell>
          <cell r="B292" t="str">
            <v>STOCKBRIDGE</v>
          </cell>
          <cell r="C292">
            <v>0</v>
          </cell>
          <cell r="D292"/>
          <cell r="E292">
            <v>0</v>
          </cell>
          <cell r="F292"/>
          <cell r="G292"/>
          <cell r="H292">
            <v>0</v>
          </cell>
          <cell r="I292">
            <v>0</v>
          </cell>
        </row>
        <row r="293">
          <cell r="A293">
            <v>284</v>
          </cell>
          <cell r="B293" t="str">
            <v>STONEHAM</v>
          </cell>
          <cell r="C293">
            <v>2328.17</v>
          </cell>
          <cell r="D293"/>
          <cell r="E293">
            <v>2208.2600000000002</v>
          </cell>
          <cell r="F293"/>
          <cell r="G293"/>
          <cell r="H293">
            <v>2208.2600000000002</v>
          </cell>
          <cell r="I293">
            <v>94.849602907004225</v>
          </cell>
        </row>
        <row r="294">
          <cell r="A294">
            <v>285</v>
          </cell>
          <cell r="B294" t="str">
            <v>STOUGHTON</v>
          </cell>
          <cell r="C294">
            <v>3542.57</v>
          </cell>
          <cell r="D294"/>
          <cell r="E294">
            <v>3378.3</v>
          </cell>
          <cell r="F294"/>
          <cell r="G294"/>
          <cell r="H294">
            <v>3378.3</v>
          </cell>
          <cell r="I294">
            <v>95.362970950468153</v>
          </cell>
        </row>
        <row r="295">
          <cell r="A295">
            <v>286</v>
          </cell>
          <cell r="B295" t="str">
            <v>STOW</v>
          </cell>
          <cell r="C295">
            <v>0</v>
          </cell>
          <cell r="D295"/>
          <cell r="E295">
            <v>0</v>
          </cell>
          <cell r="F295"/>
          <cell r="G295"/>
          <cell r="H295">
            <v>0</v>
          </cell>
          <cell r="I295">
            <v>0</v>
          </cell>
        </row>
        <row r="296">
          <cell r="A296">
            <v>287</v>
          </cell>
          <cell r="B296" t="str">
            <v>STURBRIDGE</v>
          </cell>
          <cell r="C296">
            <v>908.93</v>
          </cell>
          <cell r="D296"/>
          <cell r="E296">
            <v>876.91</v>
          </cell>
          <cell r="F296"/>
          <cell r="G296"/>
          <cell r="H296">
            <v>876.91</v>
          </cell>
          <cell r="I296">
            <v>96.477176460233466</v>
          </cell>
        </row>
        <row r="297">
          <cell r="A297">
            <v>288</v>
          </cell>
          <cell r="B297" t="str">
            <v>SUDBURY</v>
          </cell>
          <cell r="C297">
            <v>2701.12</v>
          </cell>
          <cell r="D297"/>
          <cell r="E297">
            <v>2605.9899999999998</v>
          </cell>
          <cell r="F297"/>
          <cell r="G297"/>
          <cell r="H297">
            <v>2605.9899999999998</v>
          </cell>
          <cell r="I297">
            <v>96.478127591517591</v>
          </cell>
        </row>
        <row r="298">
          <cell r="A298">
            <v>289</v>
          </cell>
          <cell r="B298" t="str">
            <v>SUNDERLAND</v>
          </cell>
          <cell r="C298">
            <v>235.98</v>
          </cell>
          <cell r="D298"/>
          <cell r="E298">
            <v>227.01</v>
          </cell>
          <cell r="F298"/>
          <cell r="G298"/>
          <cell r="H298">
            <v>227.01</v>
          </cell>
          <cell r="I298">
            <v>96.198830409356731</v>
          </cell>
        </row>
        <row r="299">
          <cell r="A299">
            <v>290</v>
          </cell>
          <cell r="B299" t="str">
            <v>SUTTON</v>
          </cell>
          <cell r="C299">
            <v>1409.76</v>
          </cell>
          <cell r="D299"/>
          <cell r="E299">
            <v>1351.02</v>
          </cell>
          <cell r="F299"/>
          <cell r="G299"/>
          <cell r="H299">
            <v>1351.02</v>
          </cell>
          <cell r="I299">
            <v>95.833333333333329</v>
          </cell>
        </row>
        <row r="300">
          <cell r="A300">
            <v>291</v>
          </cell>
          <cell r="B300" t="str">
            <v>SWAMPSCOTT</v>
          </cell>
          <cell r="C300">
            <v>2199.5700000000002</v>
          </cell>
          <cell r="D300"/>
          <cell r="E300">
            <v>2094.11</v>
          </cell>
          <cell r="F300"/>
          <cell r="G300"/>
          <cell r="H300">
            <v>2094.11</v>
          </cell>
          <cell r="I300">
            <v>95.205426515182509</v>
          </cell>
        </row>
        <row r="301">
          <cell r="A301">
            <v>292</v>
          </cell>
          <cell r="B301" t="str">
            <v>SWANSEA</v>
          </cell>
          <cell r="C301">
            <v>2075.21</v>
          </cell>
          <cell r="D301"/>
          <cell r="E301">
            <v>1963.21</v>
          </cell>
          <cell r="F301"/>
          <cell r="G301"/>
          <cell r="H301">
            <v>1963.21</v>
          </cell>
          <cell r="I301">
            <v>94.602955845432504</v>
          </cell>
        </row>
        <row r="302">
          <cell r="A302">
            <v>293</v>
          </cell>
          <cell r="B302" t="str">
            <v>TAUNTON</v>
          </cell>
          <cell r="C302">
            <v>8092.38</v>
          </cell>
          <cell r="D302"/>
          <cell r="E302">
            <v>7592.12</v>
          </cell>
          <cell r="F302"/>
          <cell r="G302"/>
          <cell r="H302">
            <v>7592.12</v>
          </cell>
          <cell r="I302">
            <v>93.818135085104757</v>
          </cell>
        </row>
        <row r="303">
          <cell r="A303">
            <v>294</v>
          </cell>
          <cell r="B303" t="str">
            <v>TEMPLETON</v>
          </cell>
          <cell r="C303">
            <v>0</v>
          </cell>
          <cell r="D303"/>
          <cell r="E303">
            <v>0</v>
          </cell>
          <cell r="F303"/>
          <cell r="G303"/>
          <cell r="H303">
            <v>0</v>
          </cell>
          <cell r="I303">
            <v>0</v>
          </cell>
        </row>
        <row r="304">
          <cell r="A304">
            <v>295</v>
          </cell>
          <cell r="B304" t="str">
            <v>TEWKSBURY</v>
          </cell>
          <cell r="C304">
            <v>3478.76</v>
          </cell>
          <cell r="D304"/>
          <cell r="E304">
            <v>3322.71</v>
          </cell>
          <cell r="F304"/>
          <cell r="G304"/>
          <cell r="H304">
            <v>3322.71</v>
          </cell>
          <cell r="I304">
            <v>95.514206211408663</v>
          </cell>
        </row>
        <row r="305">
          <cell r="A305">
            <v>296</v>
          </cell>
          <cell r="B305" t="str">
            <v>TISBURY</v>
          </cell>
          <cell r="C305">
            <v>310.17</v>
          </cell>
          <cell r="D305"/>
          <cell r="E305">
            <v>292.08999999999997</v>
          </cell>
          <cell r="F305"/>
          <cell r="G305"/>
          <cell r="H305">
            <v>292.08999999999997</v>
          </cell>
          <cell r="I305">
            <v>94.170938517587118</v>
          </cell>
        </row>
        <row r="306">
          <cell r="A306">
            <v>297</v>
          </cell>
          <cell r="B306" t="str">
            <v>TOLLAND</v>
          </cell>
          <cell r="C306">
            <v>0</v>
          </cell>
          <cell r="D306"/>
          <cell r="E306">
            <v>0</v>
          </cell>
          <cell r="F306"/>
          <cell r="G306"/>
          <cell r="H306">
            <v>0</v>
          </cell>
          <cell r="I306">
            <v>0</v>
          </cell>
        </row>
        <row r="307">
          <cell r="A307">
            <v>298</v>
          </cell>
          <cell r="B307" t="str">
            <v>TOPSFIELD</v>
          </cell>
          <cell r="C307">
            <v>640.19000000000005</v>
          </cell>
          <cell r="D307"/>
          <cell r="E307">
            <v>616.16999999999996</v>
          </cell>
          <cell r="F307"/>
          <cell r="G307"/>
          <cell r="H307">
            <v>616.16999999999996</v>
          </cell>
          <cell r="I307">
            <v>96.24798887830174</v>
          </cell>
        </row>
        <row r="308">
          <cell r="A308">
            <v>299</v>
          </cell>
          <cell r="B308" t="str">
            <v>TOWNSEND</v>
          </cell>
          <cell r="C308">
            <v>0</v>
          </cell>
          <cell r="D308"/>
          <cell r="E308">
            <v>0</v>
          </cell>
          <cell r="F308"/>
          <cell r="G308"/>
          <cell r="H308">
            <v>0</v>
          </cell>
          <cell r="I308">
            <v>0</v>
          </cell>
        </row>
        <row r="309">
          <cell r="A309">
            <v>300</v>
          </cell>
          <cell r="B309" t="str">
            <v>TRURO</v>
          </cell>
          <cell r="C309">
            <v>104.48</v>
          </cell>
          <cell r="D309"/>
          <cell r="E309">
            <v>98.93</v>
          </cell>
          <cell r="F309"/>
          <cell r="G309"/>
          <cell r="H309">
            <v>98.93</v>
          </cell>
          <cell r="I309">
            <v>94.687978560490038</v>
          </cell>
        </row>
        <row r="310">
          <cell r="A310">
            <v>301</v>
          </cell>
          <cell r="B310" t="str">
            <v>TYNGSBOROUGH</v>
          </cell>
          <cell r="C310">
            <v>1690.06</v>
          </cell>
          <cell r="D310"/>
          <cell r="E310">
            <v>1611.18</v>
          </cell>
          <cell r="F310"/>
          <cell r="G310"/>
          <cell r="H310">
            <v>1611.18</v>
          </cell>
          <cell r="I310">
            <v>95.332710081298899</v>
          </cell>
        </row>
        <row r="311">
          <cell r="A311">
            <v>302</v>
          </cell>
          <cell r="B311" t="str">
            <v>TYRINGHAM</v>
          </cell>
          <cell r="C311">
            <v>0</v>
          </cell>
          <cell r="D311"/>
          <cell r="E311">
            <v>0</v>
          </cell>
          <cell r="F311"/>
          <cell r="G311"/>
          <cell r="H311">
            <v>0</v>
          </cell>
          <cell r="I311">
            <v>0</v>
          </cell>
        </row>
        <row r="312">
          <cell r="A312">
            <v>303</v>
          </cell>
          <cell r="B312" t="str">
            <v>UPTON</v>
          </cell>
          <cell r="C312">
            <v>0</v>
          </cell>
          <cell r="D312"/>
          <cell r="E312">
            <v>0</v>
          </cell>
          <cell r="F312"/>
          <cell r="G312"/>
          <cell r="H312">
            <v>0</v>
          </cell>
          <cell r="I312">
            <v>0</v>
          </cell>
        </row>
        <row r="313">
          <cell r="A313">
            <v>304</v>
          </cell>
          <cell r="B313" t="str">
            <v>UXBRIDGE</v>
          </cell>
          <cell r="C313">
            <v>1720.89</v>
          </cell>
          <cell r="D313"/>
          <cell r="E313">
            <v>1631.37</v>
          </cell>
          <cell r="F313"/>
          <cell r="G313"/>
          <cell r="H313">
            <v>1631.37</v>
          </cell>
          <cell r="I313">
            <v>94.798040548785792</v>
          </cell>
        </row>
        <row r="314">
          <cell r="A314">
            <v>305</v>
          </cell>
          <cell r="B314" t="str">
            <v>WAKEFIELD</v>
          </cell>
          <cell r="C314">
            <v>3489.63</v>
          </cell>
          <cell r="D314"/>
          <cell r="E314">
            <v>3331.51</v>
          </cell>
          <cell r="F314"/>
          <cell r="G314"/>
          <cell r="H314">
            <v>3331.51</v>
          </cell>
          <cell r="I314">
            <v>95.468860595535915</v>
          </cell>
        </row>
        <row r="315">
          <cell r="A315">
            <v>306</v>
          </cell>
          <cell r="B315" t="str">
            <v>WALES</v>
          </cell>
          <cell r="C315">
            <v>160.41999999999999</v>
          </cell>
          <cell r="D315"/>
          <cell r="E315">
            <v>154.38999999999999</v>
          </cell>
          <cell r="F315"/>
          <cell r="G315"/>
          <cell r="H315">
            <v>154.38999999999999</v>
          </cell>
          <cell r="I315">
            <v>96.241117067697289</v>
          </cell>
        </row>
        <row r="316">
          <cell r="A316">
            <v>307</v>
          </cell>
          <cell r="B316" t="str">
            <v>WALPOLE</v>
          </cell>
          <cell r="C316">
            <v>3812.14</v>
          </cell>
          <cell r="D316"/>
          <cell r="E316">
            <v>3658.34</v>
          </cell>
          <cell r="F316"/>
          <cell r="G316"/>
          <cell r="H316">
            <v>3658.34</v>
          </cell>
          <cell r="I316">
            <v>95.965520678673926</v>
          </cell>
        </row>
        <row r="317">
          <cell r="A317">
            <v>308</v>
          </cell>
          <cell r="B317" t="str">
            <v>WALTHAM</v>
          </cell>
          <cell r="C317">
            <v>5565.88</v>
          </cell>
          <cell r="D317"/>
          <cell r="E317">
            <v>5272.08</v>
          </cell>
          <cell r="F317"/>
          <cell r="G317"/>
          <cell r="H317">
            <v>5272.08</v>
          </cell>
          <cell r="I317">
            <v>94.721409732153759</v>
          </cell>
        </row>
        <row r="318">
          <cell r="A318">
            <v>309</v>
          </cell>
          <cell r="B318" t="str">
            <v>WARE</v>
          </cell>
          <cell r="C318">
            <v>1191.22</v>
          </cell>
          <cell r="D318"/>
          <cell r="E318">
            <v>1114.44</v>
          </cell>
          <cell r="F318"/>
          <cell r="G318"/>
          <cell r="H318">
            <v>1114.44</v>
          </cell>
          <cell r="I318">
            <v>93.554507143936462</v>
          </cell>
        </row>
        <row r="319">
          <cell r="A319">
            <v>310</v>
          </cell>
          <cell r="B319" t="str">
            <v>WAREHAM</v>
          </cell>
          <cell r="C319">
            <v>2311.54</v>
          </cell>
          <cell r="D319"/>
          <cell r="E319">
            <v>2170.75</v>
          </cell>
          <cell r="F319"/>
          <cell r="G319"/>
          <cell r="H319">
            <v>2170.75</v>
          </cell>
          <cell r="I319">
            <v>93.909255301660366</v>
          </cell>
        </row>
        <row r="320">
          <cell r="A320">
            <v>311</v>
          </cell>
          <cell r="B320" t="str">
            <v>WARREN</v>
          </cell>
          <cell r="C320">
            <v>0</v>
          </cell>
          <cell r="D320"/>
          <cell r="E320">
            <v>0</v>
          </cell>
          <cell r="F320"/>
          <cell r="G320"/>
          <cell r="H320">
            <v>0</v>
          </cell>
          <cell r="I320">
            <v>0</v>
          </cell>
        </row>
        <row r="321">
          <cell r="A321">
            <v>312</v>
          </cell>
          <cell r="B321" t="str">
            <v>WARWICK</v>
          </cell>
          <cell r="C321">
            <v>0</v>
          </cell>
          <cell r="D321"/>
          <cell r="E321">
            <v>0</v>
          </cell>
          <cell r="F321"/>
          <cell r="G321"/>
          <cell r="H321">
            <v>0</v>
          </cell>
          <cell r="I321">
            <v>0</v>
          </cell>
        </row>
        <row r="322">
          <cell r="A322">
            <v>313</v>
          </cell>
          <cell r="B322" t="str">
            <v>WASHINGTON</v>
          </cell>
          <cell r="C322">
            <v>0</v>
          </cell>
          <cell r="D322"/>
          <cell r="E322">
            <v>0</v>
          </cell>
          <cell r="F322"/>
          <cell r="G322"/>
          <cell r="H322">
            <v>0</v>
          </cell>
          <cell r="I322">
            <v>0</v>
          </cell>
        </row>
        <row r="323">
          <cell r="A323">
            <v>314</v>
          </cell>
          <cell r="B323" t="str">
            <v>WATERTOWN</v>
          </cell>
          <cell r="C323">
            <v>2597.38</v>
          </cell>
          <cell r="D323"/>
          <cell r="E323">
            <v>2472.98</v>
          </cell>
          <cell r="F323"/>
          <cell r="G323"/>
          <cell r="H323">
            <v>2472.98</v>
          </cell>
          <cell r="I323">
            <v>95.210558331857484</v>
          </cell>
        </row>
        <row r="324">
          <cell r="A324">
            <v>315</v>
          </cell>
          <cell r="B324" t="str">
            <v>WAYLAND</v>
          </cell>
          <cell r="C324">
            <v>2718.59</v>
          </cell>
          <cell r="D324"/>
          <cell r="E324">
            <v>2626.96</v>
          </cell>
          <cell r="F324"/>
          <cell r="G324"/>
          <cell r="H324">
            <v>2626.96</v>
          </cell>
          <cell r="I324">
            <v>96.629502793727625</v>
          </cell>
        </row>
        <row r="325">
          <cell r="A325">
            <v>316</v>
          </cell>
          <cell r="B325" t="str">
            <v>WEBSTER</v>
          </cell>
          <cell r="C325">
            <v>1865.51</v>
          </cell>
          <cell r="D325"/>
          <cell r="E325">
            <v>1744.53</v>
          </cell>
          <cell r="F325"/>
          <cell r="G325"/>
          <cell r="H325">
            <v>1744.53</v>
          </cell>
          <cell r="I325">
            <v>93.514910131813821</v>
          </cell>
        </row>
        <row r="326">
          <cell r="A326">
            <v>317</v>
          </cell>
          <cell r="B326" t="str">
            <v>WELLESLEY</v>
          </cell>
          <cell r="C326">
            <v>5002.38</v>
          </cell>
          <cell r="D326"/>
          <cell r="E326">
            <v>4766.7</v>
          </cell>
          <cell r="F326"/>
          <cell r="G326"/>
          <cell r="H326">
            <v>4766.7</v>
          </cell>
          <cell r="I326">
            <v>95.288642606119481</v>
          </cell>
        </row>
        <row r="327">
          <cell r="A327">
            <v>318</v>
          </cell>
          <cell r="B327" t="str">
            <v>WELLFLEET</v>
          </cell>
          <cell r="C327">
            <v>113.62</v>
          </cell>
          <cell r="D327"/>
          <cell r="E327">
            <v>106.9</v>
          </cell>
          <cell r="F327"/>
          <cell r="G327"/>
          <cell r="H327">
            <v>106.9</v>
          </cell>
          <cell r="I327">
            <v>94.085548318957933</v>
          </cell>
        </row>
        <row r="328">
          <cell r="A328">
            <v>319</v>
          </cell>
          <cell r="B328" t="str">
            <v>WENDELL</v>
          </cell>
          <cell r="C328">
            <v>0</v>
          </cell>
          <cell r="D328"/>
          <cell r="E328">
            <v>0</v>
          </cell>
          <cell r="F328"/>
          <cell r="G328"/>
          <cell r="H328">
            <v>0</v>
          </cell>
          <cell r="I328">
            <v>0</v>
          </cell>
        </row>
        <row r="329">
          <cell r="A329">
            <v>320</v>
          </cell>
          <cell r="B329" t="str">
            <v>WENHAM</v>
          </cell>
          <cell r="C329">
            <v>0</v>
          </cell>
          <cell r="D329"/>
          <cell r="E329">
            <v>0</v>
          </cell>
          <cell r="F329"/>
          <cell r="G329"/>
          <cell r="H329">
            <v>0</v>
          </cell>
          <cell r="I329">
            <v>0</v>
          </cell>
        </row>
        <row r="330">
          <cell r="A330">
            <v>321</v>
          </cell>
          <cell r="B330" t="str">
            <v>WESTBOROUGH</v>
          </cell>
          <cell r="C330">
            <v>3971.66</v>
          </cell>
          <cell r="D330"/>
          <cell r="E330">
            <v>3822.34</v>
          </cell>
          <cell r="F330"/>
          <cell r="G330"/>
          <cell r="H330">
            <v>3822.34</v>
          </cell>
          <cell r="I330">
            <v>96.240362971654179</v>
          </cell>
        </row>
        <row r="331">
          <cell r="A331">
            <v>322</v>
          </cell>
          <cell r="B331" t="str">
            <v>WEST BOYLSTON</v>
          </cell>
          <cell r="C331">
            <v>908.81</v>
          </cell>
          <cell r="D331"/>
          <cell r="E331">
            <v>869.45</v>
          </cell>
          <cell r="F331"/>
          <cell r="G331"/>
          <cell r="H331">
            <v>869.45</v>
          </cell>
          <cell r="I331">
            <v>95.669061740077694</v>
          </cell>
        </row>
        <row r="332">
          <cell r="A332">
            <v>323</v>
          </cell>
          <cell r="B332" t="str">
            <v>WEST BRIDGEWATER</v>
          </cell>
          <cell r="C332">
            <v>1292.81</v>
          </cell>
          <cell r="D332"/>
          <cell r="E332">
            <v>1238.7</v>
          </cell>
          <cell r="F332"/>
          <cell r="G332"/>
          <cell r="H332">
            <v>1238.7</v>
          </cell>
          <cell r="I332">
            <v>95.814543513741384</v>
          </cell>
        </row>
        <row r="333">
          <cell r="A333">
            <v>324</v>
          </cell>
          <cell r="B333" t="str">
            <v>WEST BROOKFIELD</v>
          </cell>
          <cell r="C333">
            <v>0</v>
          </cell>
          <cell r="D333"/>
          <cell r="E333">
            <v>0</v>
          </cell>
          <cell r="F333"/>
          <cell r="G333"/>
          <cell r="H333">
            <v>0</v>
          </cell>
          <cell r="I333">
            <v>0</v>
          </cell>
        </row>
        <row r="334">
          <cell r="A334">
            <v>325</v>
          </cell>
          <cell r="B334" t="str">
            <v>WESTFIELD</v>
          </cell>
          <cell r="C334">
            <v>5421.21</v>
          </cell>
          <cell r="D334"/>
          <cell r="E334">
            <v>5090.8100000000004</v>
          </cell>
          <cell r="F334"/>
          <cell r="G334"/>
          <cell r="H334">
            <v>5090.8100000000004</v>
          </cell>
          <cell r="I334">
            <v>93.905419638789141</v>
          </cell>
        </row>
        <row r="335">
          <cell r="A335">
            <v>326</v>
          </cell>
          <cell r="B335" t="str">
            <v>WESTFORD</v>
          </cell>
          <cell r="C335">
            <v>5066.93</v>
          </cell>
          <cell r="D335"/>
          <cell r="E335">
            <v>4914.83</v>
          </cell>
          <cell r="F335"/>
          <cell r="G335"/>
          <cell r="H335">
            <v>4914.83</v>
          </cell>
          <cell r="I335">
            <v>96.998182331313032</v>
          </cell>
        </row>
        <row r="336">
          <cell r="A336">
            <v>327</v>
          </cell>
          <cell r="B336" t="str">
            <v>WESTHAMPTON</v>
          </cell>
          <cell r="C336">
            <v>121.5</v>
          </cell>
          <cell r="D336"/>
          <cell r="E336">
            <v>116.21</v>
          </cell>
          <cell r="F336"/>
          <cell r="G336"/>
          <cell r="H336">
            <v>116.21</v>
          </cell>
          <cell r="I336">
            <v>95.646090534979422</v>
          </cell>
        </row>
        <row r="337">
          <cell r="A337">
            <v>328</v>
          </cell>
          <cell r="B337" t="str">
            <v>WESTMINSTER</v>
          </cell>
          <cell r="C337">
            <v>0</v>
          </cell>
          <cell r="D337"/>
          <cell r="E337">
            <v>0</v>
          </cell>
          <cell r="F337"/>
          <cell r="G337"/>
          <cell r="H337">
            <v>0</v>
          </cell>
          <cell r="I337">
            <v>0</v>
          </cell>
        </row>
        <row r="338">
          <cell r="A338">
            <v>329</v>
          </cell>
          <cell r="B338" t="str">
            <v>WEST NEWBURY</v>
          </cell>
          <cell r="C338">
            <v>0</v>
          </cell>
          <cell r="D338"/>
          <cell r="E338">
            <v>0</v>
          </cell>
          <cell r="F338"/>
          <cell r="G338"/>
          <cell r="H338">
            <v>0</v>
          </cell>
          <cell r="I338">
            <v>0</v>
          </cell>
        </row>
        <row r="339">
          <cell r="A339">
            <v>330</v>
          </cell>
          <cell r="B339" t="str">
            <v>WESTON</v>
          </cell>
          <cell r="C339">
            <v>2104.14</v>
          </cell>
          <cell r="D339"/>
          <cell r="E339">
            <v>2016.68</v>
          </cell>
          <cell r="F339"/>
          <cell r="G339"/>
          <cell r="H339">
            <v>2016.68</v>
          </cell>
          <cell r="I339">
            <v>95.843432471223409</v>
          </cell>
        </row>
        <row r="340">
          <cell r="A340">
            <v>331</v>
          </cell>
          <cell r="B340" t="str">
            <v>WESTPORT</v>
          </cell>
          <cell r="C340">
            <v>1439.15</v>
          </cell>
          <cell r="D340"/>
          <cell r="E340">
            <v>1369.92</v>
          </cell>
          <cell r="F340"/>
          <cell r="G340"/>
          <cell r="H340">
            <v>1369.92</v>
          </cell>
          <cell r="I340">
            <v>95.189521592606738</v>
          </cell>
        </row>
        <row r="341">
          <cell r="A341">
            <v>332</v>
          </cell>
          <cell r="B341" t="str">
            <v>WEST SPRINGFIELD</v>
          </cell>
          <cell r="C341">
            <v>4184.6400000000003</v>
          </cell>
          <cell r="D341"/>
          <cell r="E341">
            <v>3958.88</v>
          </cell>
          <cell r="F341"/>
          <cell r="G341"/>
          <cell r="H341">
            <v>3958.88</v>
          </cell>
          <cell r="I341">
            <v>94.605031735107431</v>
          </cell>
        </row>
        <row r="342">
          <cell r="A342">
            <v>333</v>
          </cell>
          <cell r="B342" t="str">
            <v>WEST STOCKBRIDGE</v>
          </cell>
          <cell r="C342">
            <v>0</v>
          </cell>
          <cell r="D342"/>
          <cell r="E342">
            <v>0</v>
          </cell>
          <cell r="F342"/>
          <cell r="G342"/>
          <cell r="H342">
            <v>0</v>
          </cell>
          <cell r="I342">
            <v>0</v>
          </cell>
        </row>
        <row r="343">
          <cell r="A343">
            <v>334</v>
          </cell>
          <cell r="B343" t="str">
            <v>WEST TISBURY</v>
          </cell>
          <cell r="C343">
            <v>0</v>
          </cell>
          <cell r="D343"/>
          <cell r="E343">
            <v>0</v>
          </cell>
          <cell r="F343"/>
          <cell r="G343"/>
          <cell r="H343">
            <v>0</v>
          </cell>
          <cell r="I343">
            <v>0</v>
          </cell>
        </row>
        <row r="344">
          <cell r="A344">
            <v>335</v>
          </cell>
          <cell r="B344" t="str">
            <v>WESTWOOD</v>
          </cell>
          <cell r="C344">
            <v>3127.33</v>
          </cell>
          <cell r="D344"/>
          <cell r="E344">
            <v>3018.9</v>
          </cell>
          <cell r="F344"/>
          <cell r="G344"/>
          <cell r="H344">
            <v>3018.9</v>
          </cell>
          <cell r="I344">
            <v>96.532825125586371</v>
          </cell>
        </row>
        <row r="345">
          <cell r="A345">
            <v>336</v>
          </cell>
          <cell r="B345" t="str">
            <v>WEYMOUTH</v>
          </cell>
          <cell r="C345">
            <v>5949.17</v>
          </cell>
          <cell r="D345"/>
          <cell r="E345">
            <v>5592.65</v>
          </cell>
          <cell r="F345"/>
          <cell r="G345"/>
          <cell r="H345">
            <v>5592.65</v>
          </cell>
          <cell r="I345">
            <v>94.007231260831347</v>
          </cell>
        </row>
        <row r="346">
          <cell r="A346">
            <v>337</v>
          </cell>
          <cell r="B346" t="str">
            <v>WHATELY</v>
          </cell>
          <cell r="C346">
            <v>139.33000000000001</v>
          </cell>
          <cell r="D346"/>
          <cell r="E346">
            <v>131.83000000000001</v>
          </cell>
          <cell r="F346"/>
          <cell r="G346"/>
          <cell r="H346">
            <v>131.83000000000001</v>
          </cell>
          <cell r="I346">
            <v>94.61709610277758</v>
          </cell>
        </row>
        <row r="347">
          <cell r="A347">
            <v>338</v>
          </cell>
          <cell r="B347" t="str">
            <v>WHITMAN</v>
          </cell>
          <cell r="C347">
            <v>0</v>
          </cell>
          <cell r="D347"/>
          <cell r="E347">
            <v>0</v>
          </cell>
          <cell r="F347"/>
          <cell r="G347"/>
          <cell r="H347">
            <v>0</v>
          </cell>
          <cell r="I347">
            <v>0</v>
          </cell>
        </row>
        <row r="348">
          <cell r="A348">
            <v>339</v>
          </cell>
          <cell r="B348" t="str">
            <v>WILBRAHAM</v>
          </cell>
          <cell r="C348">
            <v>0</v>
          </cell>
          <cell r="D348"/>
          <cell r="E348">
            <v>0</v>
          </cell>
          <cell r="F348"/>
          <cell r="G348"/>
          <cell r="H348">
            <v>0</v>
          </cell>
          <cell r="I348">
            <v>0</v>
          </cell>
        </row>
        <row r="349">
          <cell r="A349">
            <v>340</v>
          </cell>
          <cell r="B349" t="str">
            <v>WILLIAMSBURG</v>
          </cell>
          <cell r="C349">
            <v>165.93</v>
          </cell>
          <cell r="D349"/>
          <cell r="E349">
            <v>158.9</v>
          </cell>
          <cell r="F349"/>
          <cell r="G349"/>
          <cell r="H349">
            <v>158.9</v>
          </cell>
          <cell r="I349">
            <v>95.763273669619721</v>
          </cell>
        </row>
        <row r="350">
          <cell r="A350">
            <v>341</v>
          </cell>
          <cell r="B350" t="str">
            <v>WILLIAMSTOWN</v>
          </cell>
          <cell r="C350">
            <v>457.1</v>
          </cell>
          <cell r="D350"/>
          <cell r="E350">
            <v>432.1</v>
          </cell>
          <cell r="F350"/>
          <cell r="G350"/>
          <cell r="H350">
            <v>432.1</v>
          </cell>
          <cell r="I350">
            <v>94.530737256617797</v>
          </cell>
        </row>
        <row r="351">
          <cell r="A351">
            <v>342</v>
          </cell>
          <cell r="B351" t="str">
            <v>WILMINGTON</v>
          </cell>
          <cell r="C351">
            <v>3309.77</v>
          </cell>
          <cell r="D351"/>
          <cell r="E351">
            <v>3175.25</v>
          </cell>
          <cell r="F351"/>
          <cell r="G351"/>
          <cell r="H351">
            <v>3175.25</v>
          </cell>
          <cell r="I351">
            <v>95.935669245899263</v>
          </cell>
        </row>
        <row r="352">
          <cell r="A352">
            <v>343</v>
          </cell>
          <cell r="B352" t="str">
            <v>WINCHENDON</v>
          </cell>
          <cell r="C352">
            <v>1267.25</v>
          </cell>
          <cell r="D352"/>
          <cell r="E352">
            <v>1186.4000000000001</v>
          </cell>
          <cell r="F352"/>
          <cell r="G352"/>
          <cell r="H352">
            <v>1186.4000000000001</v>
          </cell>
          <cell r="I352">
            <v>93.620043401065317</v>
          </cell>
        </row>
        <row r="353">
          <cell r="A353">
            <v>344</v>
          </cell>
          <cell r="B353" t="str">
            <v>WINCHESTER</v>
          </cell>
          <cell r="C353">
            <v>4649.67</v>
          </cell>
          <cell r="D353"/>
          <cell r="E353">
            <v>4462.34</v>
          </cell>
          <cell r="F353"/>
          <cell r="G353"/>
          <cell r="H353">
            <v>4462.34</v>
          </cell>
          <cell r="I353">
            <v>95.971111928373404</v>
          </cell>
        </row>
        <row r="354">
          <cell r="A354">
            <v>345</v>
          </cell>
          <cell r="B354" t="str">
            <v>WINDSOR</v>
          </cell>
          <cell r="C354">
            <v>0</v>
          </cell>
          <cell r="D354"/>
          <cell r="E354">
            <v>0</v>
          </cell>
          <cell r="F354"/>
          <cell r="G354"/>
          <cell r="H354">
            <v>0</v>
          </cell>
          <cell r="I354">
            <v>0</v>
          </cell>
        </row>
        <row r="355">
          <cell r="A355">
            <v>346</v>
          </cell>
          <cell r="B355" t="str">
            <v>WINTHROP</v>
          </cell>
          <cell r="C355">
            <v>1986.93</v>
          </cell>
          <cell r="D355"/>
          <cell r="E355">
            <v>1878.34</v>
          </cell>
          <cell r="F355"/>
          <cell r="G355"/>
          <cell r="H355">
            <v>1878.34</v>
          </cell>
          <cell r="I355">
            <v>94.534784818790797</v>
          </cell>
        </row>
        <row r="356">
          <cell r="A356">
            <v>347</v>
          </cell>
          <cell r="B356" t="str">
            <v>WOBURN</v>
          </cell>
          <cell r="C356">
            <v>4594.33</v>
          </cell>
          <cell r="D356"/>
          <cell r="E356">
            <v>4365.8</v>
          </cell>
          <cell r="F356"/>
          <cell r="G356"/>
          <cell r="H356">
            <v>4365.8</v>
          </cell>
          <cell r="I356">
            <v>95.02582531076348</v>
          </cell>
        </row>
        <row r="357">
          <cell r="A357">
            <v>348</v>
          </cell>
          <cell r="B357" t="str">
            <v>WORCESTER</v>
          </cell>
          <cell r="C357">
            <v>25558.99</v>
          </cell>
          <cell r="D357"/>
          <cell r="E357">
            <v>24148.5</v>
          </cell>
          <cell r="F357"/>
          <cell r="G357"/>
          <cell r="H357">
            <v>24148.5</v>
          </cell>
          <cell r="I357">
            <v>94.481432951771566</v>
          </cell>
        </row>
        <row r="358">
          <cell r="A358">
            <v>349</v>
          </cell>
          <cell r="B358" t="str">
            <v>WORTHINGTON</v>
          </cell>
          <cell r="C358">
            <v>64.489999999999995</v>
          </cell>
          <cell r="D358"/>
          <cell r="E358">
            <v>61.42</v>
          </cell>
          <cell r="F358"/>
          <cell r="G358"/>
          <cell r="H358">
            <v>61.42</v>
          </cell>
          <cell r="I358">
            <v>95.239572026670814</v>
          </cell>
        </row>
        <row r="359">
          <cell r="A359">
            <v>350</v>
          </cell>
          <cell r="B359" t="str">
            <v>WRENTHAM</v>
          </cell>
          <cell r="C359">
            <v>1019.07</v>
          </cell>
          <cell r="D359"/>
          <cell r="E359">
            <v>975.68</v>
          </cell>
          <cell r="F359"/>
          <cell r="G359"/>
          <cell r="H359">
            <v>975.68</v>
          </cell>
          <cell r="I359">
            <v>95.742196316249121</v>
          </cell>
        </row>
        <row r="360">
          <cell r="A360">
            <v>351</v>
          </cell>
          <cell r="B360" t="str">
            <v>YARMOUTH</v>
          </cell>
          <cell r="C360">
            <v>0</v>
          </cell>
          <cell r="D360"/>
          <cell r="E360">
            <v>0</v>
          </cell>
          <cell r="F360"/>
          <cell r="G360"/>
          <cell r="H360">
            <v>0</v>
          </cell>
          <cell r="I360">
            <v>0</v>
          </cell>
        </row>
        <row r="361">
          <cell r="A361">
            <v>352</v>
          </cell>
          <cell r="B361" t="str">
            <v>DEVENS</v>
          </cell>
          <cell r="C361">
            <v>0</v>
          </cell>
          <cell r="D361"/>
          <cell r="E361">
            <v>0</v>
          </cell>
          <cell r="F361"/>
          <cell r="G361"/>
          <cell r="H361">
            <v>0</v>
          </cell>
          <cell r="I361">
            <v>0</v>
          </cell>
        </row>
        <row r="362">
          <cell r="A362">
            <v>353</v>
          </cell>
          <cell r="B362" t="str">
            <v>SOUTHFIELD</v>
          </cell>
          <cell r="C362">
            <v>0</v>
          </cell>
          <cell r="D362"/>
          <cell r="E362">
            <v>0</v>
          </cell>
          <cell r="F362"/>
          <cell r="G362"/>
          <cell r="H362">
            <v>0</v>
          </cell>
          <cell r="I362">
            <v>0</v>
          </cell>
        </row>
        <row r="363">
          <cell r="A363">
            <v>406</v>
          </cell>
          <cell r="B363" t="str">
            <v>NORTHAMPTON SMITH</v>
          </cell>
          <cell r="C363">
            <v>488.86</v>
          </cell>
          <cell r="D363"/>
          <cell r="E363">
            <v>459.05</v>
          </cell>
          <cell r="F363"/>
          <cell r="G363"/>
          <cell r="H363">
            <v>459.05</v>
          </cell>
          <cell r="I363">
            <v>93.902139671889699</v>
          </cell>
        </row>
        <row r="364">
          <cell r="A364">
            <v>600</v>
          </cell>
          <cell r="B364" t="str">
            <v>ACTON BOXBOROUGH</v>
          </cell>
          <cell r="C364">
            <v>5632.25</v>
          </cell>
          <cell r="D364"/>
          <cell r="E364">
            <v>5422.84</v>
          </cell>
          <cell r="F364"/>
          <cell r="G364"/>
          <cell r="H364">
            <v>5422.84</v>
          </cell>
          <cell r="I364">
            <v>96.281947711838072</v>
          </cell>
        </row>
        <row r="365">
          <cell r="A365">
            <v>603</v>
          </cell>
          <cell r="B365" t="str">
            <v>ADAMS CHESHIRE</v>
          </cell>
          <cell r="C365">
            <v>1202.17</v>
          </cell>
          <cell r="D365"/>
          <cell r="E365">
            <v>1134.47</v>
          </cell>
          <cell r="F365"/>
          <cell r="G365"/>
          <cell r="H365">
            <v>1134.47</v>
          </cell>
          <cell r="I365">
            <v>94.368516931881516</v>
          </cell>
        </row>
        <row r="366">
          <cell r="A366">
            <v>605</v>
          </cell>
          <cell r="B366" t="str">
            <v>AMHERST PELHAM</v>
          </cell>
          <cell r="C366">
            <v>1341.68</v>
          </cell>
          <cell r="D366"/>
          <cell r="E366">
            <v>1259.83</v>
          </cell>
          <cell r="F366"/>
          <cell r="G366"/>
          <cell r="H366">
            <v>1259.83</v>
          </cell>
          <cell r="I366">
            <v>93.899439508675684</v>
          </cell>
        </row>
        <row r="367">
          <cell r="A367">
            <v>610</v>
          </cell>
          <cell r="B367" t="str">
            <v>ASHBURNHAM WESTMINSTER</v>
          </cell>
          <cell r="C367">
            <v>2375.48</v>
          </cell>
          <cell r="D367"/>
          <cell r="E367">
            <v>2287.39</v>
          </cell>
          <cell r="F367"/>
          <cell r="G367"/>
          <cell r="H367">
            <v>2287.39</v>
          </cell>
          <cell r="I367">
            <v>96.291696836007887</v>
          </cell>
        </row>
        <row r="368">
          <cell r="A368">
            <v>615</v>
          </cell>
          <cell r="B368" t="str">
            <v>ATHOL ROYALSTON</v>
          </cell>
          <cell r="C368">
            <v>1497.8</v>
          </cell>
          <cell r="D368"/>
          <cell r="E368">
            <v>1381.86</v>
          </cell>
          <cell r="F368"/>
          <cell r="G368"/>
          <cell r="H368">
            <v>1381.86</v>
          </cell>
          <cell r="I368">
            <v>92.259313660034721</v>
          </cell>
        </row>
        <row r="369">
          <cell r="A369">
            <v>616</v>
          </cell>
          <cell r="B369" t="str">
            <v>AYER SHIRLEY</v>
          </cell>
          <cell r="C369">
            <v>1693.05</v>
          </cell>
          <cell r="D369"/>
          <cell r="E369">
            <v>1614.91</v>
          </cell>
          <cell r="F369"/>
          <cell r="G369"/>
          <cell r="H369">
            <v>1614.91</v>
          </cell>
          <cell r="I369">
            <v>95.38466081923157</v>
          </cell>
        </row>
        <row r="370">
          <cell r="A370">
            <v>618</v>
          </cell>
          <cell r="B370" t="str">
            <v>BERKSHIRE HILLS</v>
          </cell>
          <cell r="C370">
            <v>1239.4100000000001</v>
          </cell>
          <cell r="D370"/>
          <cell r="E370">
            <v>1142.3699999999999</v>
          </cell>
          <cell r="F370"/>
          <cell r="G370"/>
          <cell r="H370">
            <v>1142.3699999999999</v>
          </cell>
          <cell r="I370">
            <v>92.170468206646689</v>
          </cell>
        </row>
        <row r="371">
          <cell r="A371">
            <v>620</v>
          </cell>
          <cell r="B371" t="str">
            <v>BERLIN BOYLSTON</v>
          </cell>
          <cell r="C371">
            <v>588.19000000000005</v>
          </cell>
          <cell r="D371"/>
          <cell r="E371">
            <v>563.87</v>
          </cell>
          <cell r="F371"/>
          <cell r="G371"/>
          <cell r="H371">
            <v>563.87</v>
          </cell>
          <cell r="I371">
            <v>95.865281626685245</v>
          </cell>
        </row>
        <row r="372">
          <cell r="A372">
            <v>622</v>
          </cell>
          <cell r="B372" t="str">
            <v>BLACKSTONE MILLVILLE</v>
          </cell>
          <cell r="C372">
            <v>1694.21</v>
          </cell>
          <cell r="D372"/>
          <cell r="E372">
            <v>1609.86</v>
          </cell>
          <cell r="F372"/>
          <cell r="G372"/>
          <cell r="H372">
            <v>1609.86</v>
          </cell>
          <cell r="I372">
            <v>95.021278353923066</v>
          </cell>
        </row>
        <row r="373">
          <cell r="A373">
            <v>625</v>
          </cell>
          <cell r="B373" t="str">
            <v>BRIDGEWATER RAYNHAM</v>
          </cell>
          <cell r="C373">
            <v>5350.31</v>
          </cell>
          <cell r="D373"/>
          <cell r="E373">
            <v>5109.41</v>
          </cell>
          <cell r="F373"/>
          <cell r="G373"/>
          <cell r="H373">
            <v>5109.41</v>
          </cell>
          <cell r="I373">
            <v>95.497457156688114</v>
          </cell>
        </row>
        <row r="374">
          <cell r="A374">
            <v>632</v>
          </cell>
          <cell r="B374" t="str">
            <v>CHESTERFIELD GOSHEN</v>
          </cell>
          <cell r="C374">
            <v>137.62</v>
          </cell>
          <cell r="D374"/>
          <cell r="E374">
            <v>131.54</v>
          </cell>
          <cell r="F374"/>
          <cell r="G374"/>
          <cell r="H374">
            <v>131.54</v>
          </cell>
          <cell r="I374">
            <v>95.582037494550207</v>
          </cell>
        </row>
        <row r="375">
          <cell r="A375">
            <v>635</v>
          </cell>
          <cell r="B375" t="str">
            <v>CENTRAL BERKSHIRE</v>
          </cell>
          <cell r="C375">
            <v>1610.26</v>
          </cell>
          <cell r="D375"/>
          <cell r="E375">
            <v>1538.7</v>
          </cell>
          <cell r="F375"/>
          <cell r="G375"/>
          <cell r="H375">
            <v>1538.7</v>
          </cell>
          <cell r="I375">
            <v>95.55599716815918</v>
          </cell>
        </row>
        <row r="376">
          <cell r="A376">
            <v>640</v>
          </cell>
          <cell r="B376" t="str">
            <v>CONCORD CARLISLE</v>
          </cell>
          <cell r="C376">
            <v>1265.29</v>
          </cell>
          <cell r="D376"/>
          <cell r="E376">
            <v>1206.1400000000001</v>
          </cell>
          <cell r="F376"/>
          <cell r="G376"/>
          <cell r="H376">
            <v>1206.1400000000001</v>
          </cell>
          <cell r="I376">
            <v>95.325182369259238</v>
          </cell>
        </row>
        <row r="377">
          <cell r="A377">
            <v>645</v>
          </cell>
          <cell r="B377" t="str">
            <v>DENNIS YARMOUTH</v>
          </cell>
          <cell r="C377">
            <v>3000.58</v>
          </cell>
          <cell r="D377"/>
          <cell r="E377">
            <v>2817.75</v>
          </cell>
          <cell r="F377"/>
          <cell r="G377"/>
          <cell r="H377">
            <v>2817.75</v>
          </cell>
          <cell r="I377">
            <v>93.90684467669584</v>
          </cell>
        </row>
        <row r="378">
          <cell r="A378">
            <v>650</v>
          </cell>
          <cell r="B378" t="str">
            <v>DIGHTON REHOBOTH</v>
          </cell>
          <cell r="C378">
            <v>2895.13</v>
          </cell>
          <cell r="D378"/>
          <cell r="E378">
            <v>2750.16</v>
          </cell>
          <cell r="F378"/>
          <cell r="G378"/>
          <cell r="H378">
            <v>2750.16</v>
          </cell>
          <cell r="I378">
            <v>94.992625547039339</v>
          </cell>
        </row>
        <row r="379">
          <cell r="A379">
            <v>655</v>
          </cell>
          <cell r="B379" t="str">
            <v>DOVER SHERBORN</v>
          </cell>
          <cell r="C379">
            <v>1175.02</v>
          </cell>
          <cell r="D379"/>
          <cell r="E379">
            <v>1136.2</v>
          </cell>
          <cell r="F379"/>
          <cell r="G379"/>
          <cell r="H379">
            <v>1136.2</v>
          </cell>
          <cell r="I379">
            <v>96.696226447209412</v>
          </cell>
        </row>
        <row r="380">
          <cell r="A380">
            <v>658</v>
          </cell>
          <cell r="B380" t="str">
            <v>DUDLEY CHARLTON</v>
          </cell>
          <cell r="C380">
            <v>3931.56</v>
          </cell>
          <cell r="D380"/>
          <cell r="E380">
            <v>3777.58</v>
          </cell>
          <cell r="F380"/>
          <cell r="G380"/>
          <cell r="H380">
            <v>3777.58</v>
          </cell>
          <cell r="I380">
            <v>96.083488488030198</v>
          </cell>
        </row>
        <row r="381">
          <cell r="A381">
            <v>660</v>
          </cell>
          <cell r="B381" t="str">
            <v>NAUSET</v>
          </cell>
          <cell r="C381">
            <v>1467.82</v>
          </cell>
          <cell r="D381"/>
          <cell r="E381">
            <v>1381.89</v>
          </cell>
          <cell r="F381"/>
          <cell r="G381"/>
          <cell r="H381">
            <v>1381.89</v>
          </cell>
          <cell r="I381">
            <v>94.145739940864686</v>
          </cell>
        </row>
        <row r="382">
          <cell r="A382">
            <v>662</v>
          </cell>
          <cell r="B382" t="str">
            <v>FARMINGTON RIVER</v>
          </cell>
          <cell r="C382">
            <v>125.52</v>
          </cell>
          <cell r="D382"/>
          <cell r="E382">
            <v>118.31</v>
          </cell>
          <cell r="F382"/>
          <cell r="G382"/>
          <cell r="H382">
            <v>118.31</v>
          </cell>
          <cell r="I382">
            <v>94.255895474824726</v>
          </cell>
        </row>
        <row r="383">
          <cell r="A383">
            <v>665</v>
          </cell>
          <cell r="B383" t="str">
            <v>FREETOWN LAKEVILLE</v>
          </cell>
          <cell r="C383">
            <v>2810.27</v>
          </cell>
          <cell r="D383"/>
          <cell r="E383">
            <v>2686.24</v>
          </cell>
          <cell r="F383"/>
          <cell r="G383"/>
          <cell r="H383">
            <v>2686.24</v>
          </cell>
          <cell r="I383">
            <v>95.586545065064925</v>
          </cell>
        </row>
        <row r="384">
          <cell r="A384">
            <v>670</v>
          </cell>
          <cell r="B384" t="str">
            <v>FRONTIER</v>
          </cell>
          <cell r="C384">
            <v>626.51</v>
          </cell>
          <cell r="D384"/>
          <cell r="E384">
            <v>590.09</v>
          </cell>
          <cell r="F384"/>
          <cell r="G384"/>
          <cell r="H384">
            <v>590.09</v>
          </cell>
          <cell r="I384">
            <v>94.186844583486305</v>
          </cell>
        </row>
        <row r="385">
          <cell r="A385">
            <v>672</v>
          </cell>
          <cell r="B385" t="str">
            <v>GATEWAY</v>
          </cell>
          <cell r="C385">
            <v>830.76</v>
          </cell>
          <cell r="D385"/>
          <cell r="E385">
            <v>786.75</v>
          </cell>
          <cell r="F385"/>
          <cell r="G385"/>
          <cell r="H385">
            <v>786.75</v>
          </cell>
          <cell r="I385">
            <v>94.702441138234875</v>
          </cell>
        </row>
        <row r="386">
          <cell r="A386">
            <v>673</v>
          </cell>
          <cell r="B386" t="str">
            <v>GROTON DUNSTABLE</v>
          </cell>
          <cell r="C386">
            <v>2428.5100000000002</v>
          </cell>
          <cell r="D386"/>
          <cell r="E386">
            <v>2336.58</v>
          </cell>
          <cell r="F386"/>
          <cell r="G386"/>
          <cell r="H386">
            <v>2336.58</v>
          </cell>
          <cell r="I386">
            <v>96.214551309238985</v>
          </cell>
        </row>
        <row r="387">
          <cell r="A387">
            <v>674</v>
          </cell>
          <cell r="B387" t="str">
            <v>GILL MONTAGUE</v>
          </cell>
          <cell r="C387">
            <v>972.43</v>
          </cell>
          <cell r="D387"/>
          <cell r="E387">
            <v>913.18</v>
          </cell>
          <cell r="F387"/>
          <cell r="G387"/>
          <cell r="H387">
            <v>913.18</v>
          </cell>
          <cell r="I387">
            <v>93.907016443342968</v>
          </cell>
        </row>
        <row r="388">
          <cell r="A388">
            <v>675</v>
          </cell>
          <cell r="B388" t="str">
            <v>HAMILTON WENHAM</v>
          </cell>
          <cell r="C388">
            <v>1751.91</v>
          </cell>
          <cell r="D388"/>
          <cell r="E388">
            <v>1679.03</v>
          </cell>
          <cell r="F388"/>
          <cell r="G388"/>
          <cell r="H388">
            <v>1679.03</v>
          </cell>
          <cell r="I388">
            <v>95.839968948176562</v>
          </cell>
        </row>
        <row r="389">
          <cell r="A389">
            <v>680</v>
          </cell>
          <cell r="B389" t="str">
            <v>HAMPDEN WILBRAHAM</v>
          </cell>
          <cell r="C389">
            <v>3068.21</v>
          </cell>
          <cell r="D389"/>
          <cell r="E389">
            <v>2929.42</v>
          </cell>
          <cell r="F389"/>
          <cell r="G389"/>
          <cell r="H389">
            <v>2929.42</v>
          </cell>
          <cell r="I389">
            <v>95.476515623115759</v>
          </cell>
        </row>
        <row r="390">
          <cell r="A390">
            <v>683</v>
          </cell>
          <cell r="B390" t="str">
            <v>HAMPSHIRE</v>
          </cell>
          <cell r="C390">
            <v>701.48</v>
          </cell>
          <cell r="D390"/>
          <cell r="E390">
            <v>656.67</v>
          </cell>
          <cell r="F390"/>
          <cell r="G390"/>
          <cell r="H390">
            <v>656.67</v>
          </cell>
          <cell r="I390">
            <v>93.612077322232992</v>
          </cell>
        </row>
        <row r="391">
          <cell r="A391">
            <v>685</v>
          </cell>
          <cell r="B391" t="str">
            <v>HAWLEMONT</v>
          </cell>
          <cell r="C391">
            <v>162.72999999999999</v>
          </cell>
          <cell r="D391"/>
          <cell r="E391">
            <v>153.26</v>
          </cell>
          <cell r="F391"/>
          <cell r="G391"/>
          <cell r="H391">
            <v>153.26</v>
          </cell>
          <cell r="I391">
            <v>94.180544460148724</v>
          </cell>
        </row>
        <row r="392">
          <cell r="A392">
            <v>690</v>
          </cell>
          <cell r="B392" t="str">
            <v>KING PHILIP</v>
          </cell>
          <cell r="C392">
            <v>2035.91</v>
          </cell>
          <cell r="D392"/>
          <cell r="E392">
            <v>1935.32</v>
          </cell>
          <cell r="F392"/>
          <cell r="G392"/>
          <cell r="H392">
            <v>1935.32</v>
          </cell>
          <cell r="I392">
            <v>95.059211851211501</v>
          </cell>
        </row>
        <row r="393">
          <cell r="A393">
            <v>695</v>
          </cell>
          <cell r="B393" t="str">
            <v>LINCOLN SUDBURY</v>
          </cell>
          <cell r="C393">
            <v>1489.51</v>
          </cell>
          <cell r="D393"/>
          <cell r="E393">
            <v>1442.4</v>
          </cell>
          <cell r="F393"/>
          <cell r="G393"/>
          <cell r="H393">
            <v>1442.4</v>
          </cell>
          <cell r="I393">
            <v>96.837214923028384</v>
          </cell>
        </row>
        <row r="394">
          <cell r="A394">
            <v>698</v>
          </cell>
          <cell r="B394" t="str">
            <v>MANCHESTER ESSEX</v>
          </cell>
          <cell r="C394">
            <v>1378.76</v>
          </cell>
          <cell r="D394"/>
          <cell r="E394">
            <v>1353.23</v>
          </cell>
          <cell r="F394"/>
          <cell r="G394"/>
          <cell r="H394">
            <v>1353.23</v>
          </cell>
          <cell r="I394">
            <v>98.148336186138266</v>
          </cell>
        </row>
        <row r="395">
          <cell r="A395">
            <v>700</v>
          </cell>
          <cell r="B395" t="str">
            <v>MARTHAS VINEYARD</v>
          </cell>
          <cell r="C395">
            <v>631.66999999999996</v>
          </cell>
          <cell r="D395"/>
          <cell r="E395">
            <v>586.20000000000005</v>
          </cell>
          <cell r="F395"/>
          <cell r="G395"/>
          <cell r="H395">
            <v>586.20000000000005</v>
          </cell>
          <cell r="I395">
            <v>92.801621099624825</v>
          </cell>
        </row>
        <row r="396">
          <cell r="A396">
            <v>705</v>
          </cell>
          <cell r="B396" t="str">
            <v>MASCONOMET</v>
          </cell>
          <cell r="C396">
            <v>1792.58</v>
          </cell>
          <cell r="D396"/>
          <cell r="E396">
            <v>1716.11</v>
          </cell>
          <cell r="F396"/>
          <cell r="G396"/>
          <cell r="H396">
            <v>1716.11</v>
          </cell>
          <cell r="I396">
            <v>95.734081603052587</v>
          </cell>
        </row>
        <row r="397">
          <cell r="A397">
            <v>710</v>
          </cell>
          <cell r="B397" t="str">
            <v>MENDON UPTON</v>
          </cell>
          <cell r="C397">
            <v>2252.25</v>
          </cell>
          <cell r="D397"/>
          <cell r="E397">
            <v>2150.5700000000002</v>
          </cell>
          <cell r="F397"/>
          <cell r="G397"/>
          <cell r="H397">
            <v>2150.5700000000002</v>
          </cell>
          <cell r="I397">
            <v>95.485403485403495</v>
          </cell>
        </row>
        <row r="398">
          <cell r="A398">
            <v>712</v>
          </cell>
          <cell r="B398" t="str">
            <v>MONOMOY</v>
          </cell>
          <cell r="C398">
            <v>1873.49</v>
          </cell>
          <cell r="D398"/>
          <cell r="E398">
            <v>1770.69</v>
          </cell>
          <cell r="F398"/>
          <cell r="G398"/>
          <cell r="H398">
            <v>1770.69</v>
          </cell>
          <cell r="I398">
            <v>94.512914400397122</v>
          </cell>
        </row>
        <row r="399">
          <cell r="A399">
            <v>715</v>
          </cell>
          <cell r="B399" t="str">
            <v>MOUNT GREYLOCK</v>
          </cell>
          <cell r="C399">
            <v>531.51</v>
          </cell>
          <cell r="D399"/>
          <cell r="E399">
            <v>504.18</v>
          </cell>
          <cell r="F399"/>
          <cell r="G399"/>
          <cell r="H399">
            <v>504.18</v>
          </cell>
          <cell r="I399">
            <v>94.858045944573007</v>
          </cell>
        </row>
        <row r="400">
          <cell r="A400">
            <v>717</v>
          </cell>
          <cell r="B400" t="str">
            <v>MOHAWK TRAIL</v>
          </cell>
          <cell r="C400">
            <v>925.41</v>
          </cell>
          <cell r="D400"/>
          <cell r="E400">
            <v>871.84</v>
          </cell>
          <cell r="F400"/>
          <cell r="G400"/>
          <cell r="H400">
            <v>871.84</v>
          </cell>
          <cell r="I400">
            <v>94.211214488713111</v>
          </cell>
        </row>
        <row r="401">
          <cell r="A401">
            <v>720</v>
          </cell>
          <cell r="B401" t="str">
            <v>NARRAGANSETT</v>
          </cell>
          <cell r="C401">
            <v>1449.32</v>
          </cell>
          <cell r="D401"/>
          <cell r="E401">
            <v>1385.39</v>
          </cell>
          <cell r="F401"/>
          <cell r="G401"/>
          <cell r="H401">
            <v>1385.39</v>
          </cell>
          <cell r="I401">
            <v>95.588965859851527</v>
          </cell>
        </row>
        <row r="402">
          <cell r="A402">
            <v>725</v>
          </cell>
          <cell r="B402" t="str">
            <v>NASHOBA</v>
          </cell>
          <cell r="C402">
            <v>3314.11</v>
          </cell>
          <cell r="D402"/>
          <cell r="E402">
            <v>3171.03</v>
          </cell>
          <cell r="F402"/>
          <cell r="G402"/>
          <cell r="H402">
            <v>3171.03</v>
          </cell>
          <cell r="I402">
            <v>95.682702143260173</v>
          </cell>
        </row>
        <row r="403">
          <cell r="A403">
            <v>728</v>
          </cell>
          <cell r="B403" t="str">
            <v>NEW SALEM WENDELL</v>
          </cell>
          <cell r="C403">
            <v>158.87</v>
          </cell>
          <cell r="D403"/>
          <cell r="E403">
            <v>153.25</v>
          </cell>
          <cell r="F403"/>
          <cell r="G403"/>
          <cell r="H403">
            <v>153.25</v>
          </cell>
          <cell r="I403">
            <v>96.462516522943289</v>
          </cell>
        </row>
        <row r="404">
          <cell r="A404">
            <v>730</v>
          </cell>
          <cell r="B404" t="str">
            <v>NORTHBORO SOUTHBORO</v>
          </cell>
          <cell r="C404">
            <v>1433.44</v>
          </cell>
          <cell r="D404"/>
          <cell r="E404">
            <v>1359.32</v>
          </cell>
          <cell r="F404"/>
          <cell r="G404"/>
          <cell r="H404">
            <v>1359.32</v>
          </cell>
          <cell r="I404">
            <v>94.829222011385198</v>
          </cell>
        </row>
        <row r="405">
          <cell r="A405">
            <v>735</v>
          </cell>
          <cell r="B405" t="str">
            <v>NORTH MIDDLESEX</v>
          </cell>
          <cell r="C405">
            <v>3041.97</v>
          </cell>
          <cell r="D405"/>
          <cell r="E405">
            <v>2894.02</v>
          </cell>
          <cell r="F405"/>
          <cell r="G405"/>
          <cell r="H405">
            <v>2894.02</v>
          </cell>
          <cell r="I405">
            <v>95.136375440914946</v>
          </cell>
        </row>
        <row r="406">
          <cell r="A406">
            <v>740</v>
          </cell>
          <cell r="B406" t="str">
            <v>OLD ROCHESTER</v>
          </cell>
          <cell r="C406">
            <v>1254.48</v>
          </cell>
          <cell r="D406"/>
          <cell r="E406">
            <v>1197.6500000000001</v>
          </cell>
          <cell r="F406"/>
          <cell r="G406"/>
          <cell r="H406">
            <v>1197.6500000000001</v>
          </cell>
          <cell r="I406">
            <v>95.469836107391117</v>
          </cell>
        </row>
        <row r="407">
          <cell r="A407">
            <v>745</v>
          </cell>
          <cell r="B407" t="str">
            <v>PENTUCKET</v>
          </cell>
          <cell r="C407">
            <v>2458.44</v>
          </cell>
          <cell r="D407"/>
          <cell r="E407">
            <v>2340.0100000000002</v>
          </cell>
          <cell r="F407"/>
          <cell r="G407"/>
          <cell r="H407">
            <v>2340.0100000000002</v>
          </cell>
          <cell r="I407">
            <v>95.182717495647651</v>
          </cell>
        </row>
        <row r="408">
          <cell r="A408">
            <v>750</v>
          </cell>
          <cell r="B408" t="str">
            <v>PIONEER</v>
          </cell>
          <cell r="C408">
            <v>774.2</v>
          </cell>
          <cell r="D408"/>
          <cell r="E408">
            <v>741.31</v>
          </cell>
          <cell r="F408"/>
          <cell r="G408"/>
          <cell r="H408">
            <v>741.31</v>
          </cell>
          <cell r="I408">
            <v>95.751743735468864</v>
          </cell>
        </row>
        <row r="409">
          <cell r="A409">
            <v>753</v>
          </cell>
          <cell r="B409" t="str">
            <v>QUABBIN</v>
          </cell>
          <cell r="C409">
            <v>2209.4699999999998</v>
          </cell>
          <cell r="D409"/>
          <cell r="E409">
            <v>2092.4299999999998</v>
          </cell>
          <cell r="F409"/>
          <cell r="G409"/>
          <cell r="H409">
            <v>2092.4299999999998</v>
          </cell>
          <cell r="I409">
            <v>94.702802029445976</v>
          </cell>
        </row>
        <row r="410">
          <cell r="A410">
            <v>755</v>
          </cell>
          <cell r="B410" t="str">
            <v>RALPH C MAHAR</v>
          </cell>
          <cell r="C410">
            <v>772.88</v>
          </cell>
          <cell r="D410"/>
          <cell r="E410">
            <v>738.25</v>
          </cell>
          <cell r="F410"/>
          <cell r="G410"/>
          <cell r="H410">
            <v>738.25</v>
          </cell>
          <cell r="I410">
            <v>95.519356174309081</v>
          </cell>
        </row>
        <row r="411">
          <cell r="A411">
            <v>760</v>
          </cell>
          <cell r="B411" t="str">
            <v>SILVER LAKE</v>
          </cell>
          <cell r="C411">
            <v>1854.32</v>
          </cell>
          <cell r="D411"/>
          <cell r="E411">
            <v>1765.35</v>
          </cell>
          <cell r="F411"/>
          <cell r="G411"/>
          <cell r="H411">
            <v>1765.35</v>
          </cell>
          <cell r="I411">
            <v>95.20201475473489</v>
          </cell>
        </row>
        <row r="412">
          <cell r="A412">
            <v>763</v>
          </cell>
          <cell r="B412" t="str">
            <v>SOMERSET BERKLEY</v>
          </cell>
          <cell r="C412">
            <v>978.21</v>
          </cell>
          <cell r="D412"/>
          <cell r="E412">
            <v>926.94</v>
          </cell>
          <cell r="F412"/>
          <cell r="G412"/>
          <cell r="H412">
            <v>926.94</v>
          </cell>
          <cell r="I412">
            <v>94.75879412396111</v>
          </cell>
        </row>
        <row r="413">
          <cell r="A413">
            <v>765</v>
          </cell>
          <cell r="B413" t="str">
            <v>SOUTHERN BERKSHIRE</v>
          </cell>
          <cell r="C413">
            <v>673.08</v>
          </cell>
          <cell r="D413"/>
          <cell r="E413">
            <v>637.27</v>
          </cell>
          <cell r="F413"/>
          <cell r="G413"/>
          <cell r="H413">
            <v>637.27</v>
          </cell>
          <cell r="I413">
            <v>94.679681464313305</v>
          </cell>
        </row>
        <row r="414">
          <cell r="A414">
            <v>766</v>
          </cell>
          <cell r="B414" t="str">
            <v>SOUTHWICK TOLLAND GRANVILLE</v>
          </cell>
          <cell r="C414">
            <v>1521.09</v>
          </cell>
          <cell r="D414"/>
          <cell r="E414">
            <v>1441.73</v>
          </cell>
          <cell r="F414"/>
          <cell r="G414"/>
          <cell r="H414">
            <v>1441.73</v>
          </cell>
          <cell r="I414">
            <v>94.782688729792454</v>
          </cell>
        </row>
        <row r="415">
          <cell r="A415">
            <v>767</v>
          </cell>
          <cell r="B415" t="str">
            <v>SPENCER EAST BROOKFIELD</v>
          </cell>
          <cell r="C415">
            <v>1397.67</v>
          </cell>
          <cell r="D415"/>
          <cell r="E415">
            <v>1313.3</v>
          </cell>
          <cell r="F415"/>
          <cell r="G415"/>
          <cell r="H415">
            <v>1313.3</v>
          </cell>
          <cell r="I415">
            <v>93.963525009480065</v>
          </cell>
        </row>
        <row r="416">
          <cell r="A416">
            <v>770</v>
          </cell>
          <cell r="B416" t="str">
            <v>TANTASQUA</v>
          </cell>
          <cell r="C416">
            <v>1757.16</v>
          </cell>
          <cell r="D416"/>
          <cell r="E416">
            <v>1664.86</v>
          </cell>
          <cell r="F416"/>
          <cell r="G416"/>
          <cell r="H416">
            <v>1664.86</v>
          </cell>
          <cell r="I416">
            <v>94.747205718318185</v>
          </cell>
        </row>
        <row r="417">
          <cell r="A417">
            <v>773</v>
          </cell>
          <cell r="B417" t="str">
            <v>TRITON</v>
          </cell>
          <cell r="C417">
            <v>2506.66</v>
          </cell>
          <cell r="D417"/>
          <cell r="E417">
            <v>2369.7800000000002</v>
          </cell>
          <cell r="F417"/>
          <cell r="G417"/>
          <cell r="H417">
            <v>2369.7800000000002</v>
          </cell>
          <cell r="I417">
            <v>94.539347179114856</v>
          </cell>
        </row>
        <row r="418">
          <cell r="A418">
            <v>774</v>
          </cell>
          <cell r="B418" t="str">
            <v>UPISLAND</v>
          </cell>
          <cell r="C418">
            <v>400.82</v>
          </cell>
          <cell r="D418"/>
          <cell r="E418">
            <v>381.66</v>
          </cell>
          <cell r="F418"/>
          <cell r="G418"/>
          <cell r="H418">
            <v>381.66</v>
          </cell>
          <cell r="I418">
            <v>95.219799411207021</v>
          </cell>
        </row>
        <row r="419">
          <cell r="A419">
            <v>775</v>
          </cell>
          <cell r="B419" t="str">
            <v>WACHUSETT</v>
          </cell>
          <cell r="C419">
            <v>7207.11</v>
          </cell>
          <cell r="D419"/>
          <cell r="E419">
            <v>6922.6</v>
          </cell>
          <cell r="F419"/>
          <cell r="G419"/>
          <cell r="H419">
            <v>6922.6</v>
          </cell>
          <cell r="I419">
            <v>96.052370506347202</v>
          </cell>
        </row>
        <row r="420">
          <cell r="A420">
            <v>778</v>
          </cell>
          <cell r="B420" t="str">
            <v>QUABOAG</v>
          </cell>
          <cell r="C420">
            <v>1342.08</v>
          </cell>
          <cell r="D420"/>
          <cell r="E420">
            <v>1271.8699999999999</v>
          </cell>
          <cell r="F420"/>
          <cell r="G420"/>
          <cell r="H420">
            <v>1271.8699999999999</v>
          </cell>
          <cell r="I420">
            <v>94.768568192656176</v>
          </cell>
        </row>
        <row r="421">
          <cell r="A421">
            <v>780</v>
          </cell>
          <cell r="B421" t="str">
            <v>WHITMAN HANSON</v>
          </cell>
          <cell r="C421">
            <v>3866.51</v>
          </cell>
          <cell r="D421"/>
          <cell r="E421">
            <v>3660.4</v>
          </cell>
          <cell r="F421"/>
          <cell r="G421"/>
          <cell r="H421">
            <v>3660.4</v>
          </cell>
          <cell r="I421">
            <v>94.669352982405314</v>
          </cell>
        </row>
        <row r="422">
          <cell r="A422">
            <v>801</v>
          </cell>
          <cell r="B422" t="str">
            <v>ASSABET VALLEY</v>
          </cell>
          <cell r="C422">
            <v>1090.78</v>
          </cell>
          <cell r="D422"/>
          <cell r="E422">
            <v>1037.47</v>
          </cell>
          <cell r="F422"/>
          <cell r="G422"/>
          <cell r="H422">
            <v>1037.47</v>
          </cell>
          <cell r="I422">
            <v>95.112671666147165</v>
          </cell>
        </row>
        <row r="423">
          <cell r="A423">
            <v>805</v>
          </cell>
          <cell r="B423" t="str">
            <v>BLACKSTONE VALLEY</v>
          </cell>
          <cell r="C423">
            <v>1206.98</v>
          </cell>
          <cell r="D423"/>
          <cell r="E423">
            <v>1187.97</v>
          </cell>
          <cell r="F423"/>
          <cell r="G423"/>
          <cell r="H423">
            <v>1187.97</v>
          </cell>
          <cell r="I423">
            <v>98.424994614658075</v>
          </cell>
        </row>
        <row r="424">
          <cell r="A424">
            <v>806</v>
          </cell>
          <cell r="B424" t="str">
            <v>BLUE HILLS</v>
          </cell>
          <cell r="C424">
            <v>834.27</v>
          </cell>
          <cell r="D424"/>
          <cell r="E424">
            <v>789.91</v>
          </cell>
          <cell r="F424"/>
          <cell r="G424"/>
          <cell r="H424">
            <v>789.91</v>
          </cell>
          <cell r="I424">
            <v>94.682776559147527</v>
          </cell>
        </row>
        <row r="425">
          <cell r="A425">
            <v>810</v>
          </cell>
          <cell r="B425" t="str">
            <v>BRISTOL PLYMOUTH</v>
          </cell>
          <cell r="C425">
            <v>1236.77</v>
          </cell>
          <cell r="D425"/>
          <cell r="E425">
            <v>1181.6600000000001</v>
          </cell>
          <cell r="F425"/>
          <cell r="G425"/>
          <cell r="H425">
            <v>1181.6600000000001</v>
          </cell>
          <cell r="I425">
            <v>95.5440380992424</v>
          </cell>
        </row>
        <row r="426">
          <cell r="A426">
            <v>815</v>
          </cell>
          <cell r="B426" t="str">
            <v>CAPE COD</v>
          </cell>
          <cell r="C426">
            <v>582.07000000000005</v>
          </cell>
          <cell r="D426"/>
          <cell r="E426">
            <v>550.39</v>
          </cell>
          <cell r="F426"/>
          <cell r="G426"/>
          <cell r="H426">
            <v>550.39</v>
          </cell>
          <cell r="I426">
            <v>94.557355644510096</v>
          </cell>
        </row>
        <row r="427">
          <cell r="A427">
            <v>817</v>
          </cell>
          <cell r="B427" t="str">
            <v>ESSEX NORTH SHORE</v>
          </cell>
          <cell r="C427">
            <v>1346.84</v>
          </cell>
          <cell r="D427"/>
          <cell r="E427">
            <v>1266.6199999999999</v>
          </cell>
          <cell r="F427"/>
          <cell r="G427"/>
          <cell r="H427">
            <v>1266.6199999999999</v>
          </cell>
          <cell r="I427">
            <v>94.043835941908469</v>
          </cell>
        </row>
        <row r="428">
          <cell r="A428">
            <v>818</v>
          </cell>
          <cell r="B428" t="str">
            <v>FRANKLIN COUNTY</v>
          </cell>
          <cell r="C428">
            <v>465.16</v>
          </cell>
          <cell r="D428"/>
          <cell r="E428">
            <v>435.95</v>
          </cell>
          <cell r="F428"/>
          <cell r="G428"/>
          <cell r="H428">
            <v>435.95</v>
          </cell>
          <cell r="I428">
            <v>93.720440278613808</v>
          </cell>
        </row>
        <row r="429">
          <cell r="A429">
            <v>821</v>
          </cell>
          <cell r="B429" t="str">
            <v>GREATER FALL RIVER</v>
          </cell>
          <cell r="C429">
            <v>1368.8</v>
          </cell>
          <cell r="D429"/>
          <cell r="E429">
            <v>1305.79</v>
          </cell>
          <cell r="F429"/>
          <cell r="G429"/>
          <cell r="H429">
            <v>1305.79</v>
          </cell>
          <cell r="I429">
            <v>95.396697837521927</v>
          </cell>
        </row>
        <row r="430">
          <cell r="A430">
            <v>823</v>
          </cell>
          <cell r="B430" t="str">
            <v>GREATER LAWRENCE</v>
          </cell>
          <cell r="C430">
            <v>1473.67</v>
          </cell>
          <cell r="D430"/>
          <cell r="E430">
            <v>1399.29</v>
          </cell>
          <cell r="F430"/>
          <cell r="G430"/>
          <cell r="H430">
            <v>1399.29</v>
          </cell>
          <cell r="I430">
            <v>94.952737044250071</v>
          </cell>
        </row>
        <row r="431">
          <cell r="A431">
            <v>825</v>
          </cell>
          <cell r="B431" t="str">
            <v>GREATER NEW BEDFORD</v>
          </cell>
          <cell r="C431">
            <v>2114.58</v>
          </cell>
          <cell r="D431"/>
          <cell r="E431">
            <v>2045.37</v>
          </cell>
          <cell r="F431"/>
          <cell r="G431"/>
          <cell r="H431">
            <v>2045.37</v>
          </cell>
          <cell r="I431">
            <v>96.727009618931419</v>
          </cell>
        </row>
        <row r="432">
          <cell r="A432">
            <v>828</v>
          </cell>
          <cell r="B432" t="str">
            <v>GREATER LOWELL</v>
          </cell>
          <cell r="C432">
            <v>2190.88</v>
          </cell>
          <cell r="D432"/>
          <cell r="E432">
            <v>2071.66</v>
          </cell>
          <cell r="F432"/>
          <cell r="G432"/>
          <cell r="H432">
            <v>2071.66</v>
          </cell>
          <cell r="I432">
            <v>94.5583509822537</v>
          </cell>
        </row>
        <row r="433">
          <cell r="A433">
            <v>829</v>
          </cell>
          <cell r="B433" t="str">
            <v>SOUTH MIDDLESEX</v>
          </cell>
          <cell r="C433">
            <v>710.06</v>
          </cell>
          <cell r="D433"/>
          <cell r="E433">
            <v>664.73</v>
          </cell>
          <cell r="F433"/>
          <cell r="G433"/>
          <cell r="H433">
            <v>664.73</v>
          </cell>
          <cell r="I433">
            <v>93.616032447962155</v>
          </cell>
        </row>
        <row r="434">
          <cell r="A434">
            <v>830</v>
          </cell>
          <cell r="B434" t="str">
            <v>MINUTEMAN</v>
          </cell>
          <cell r="C434">
            <v>532.32000000000005</v>
          </cell>
          <cell r="D434"/>
          <cell r="E434">
            <v>514.69000000000005</v>
          </cell>
          <cell r="F434"/>
          <cell r="G434"/>
          <cell r="H434">
            <v>514.69000000000005</v>
          </cell>
          <cell r="I434">
            <v>96.68808235647731</v>
          </cell>
        </row>
        <row r="435">
          <cell r="A435">
            <v>832</v>
          </cell>
          <cell r="B435" t="str">
            <v>MONTACHUSETT</v>
          </cell>
          <cell r="C435">
            <v>1373.92</v>
          </cell>
          <cell r="D435"/>
          <cell r="E435">
            <v>1309.42</v>
          </cell>
          <cell r="F435"/>
          <cell r="G435"/>
          <cell r="H435">
            <v>1309.42</v>
          </cell>
          <cell r="I435">
            <v>95.30540351694421</v>
          </cell>
        </row>
        <row r="436">
          <cell r="A436">
            <v>851</v>
          </cell>
          <cell r="B436" t="str">
            <v>NORTHERN BERKSHIRE</v>
          </cell>
          <cell r="C436">
            <v>441.39</v>
          </cell>
          <cell r="D436"/>
          <cell r="E436">
            <v>412.11</v>
          </cell>
          <cell r="F436"/>
          <cell r="G436"/>
          <cell r="H436">
            <v>412.11</v>
          </cell>
          <cell r="I436">
            <v>93.3664106572419</v>
          </cell>
        </row>
        <row r="437">
          <cell r="A437">
            <v>852</v>
          </cell>
          <cell r="B437" t="str">
            <v>NASHOBA VALLEY</v>
          </cell>
          <cell r="C437">
            <v>677.22</v>
          </cell>
          <cell r="D437"/>
          <cell r="E437">
            <v>653.03</v>
          </cell>
          <cell r="F437"/>
          <cell r="G437"/>
          <cell r="H437">
            <v>653.03</v>
          </cell>
          <cell r="I437">
            <v>96.42804406249077</v>
          </cell>
        </row>
        <row r="438">
          <cell r="A438">
            <v>853</v>
          </cell>
          <cell r="B438" t="str">
            <v>NORTHEAST METROPOLITAN</v>
          </cell>
          <cell r="C438">
            <v>1211.1300000000001</v>
          </cell>
          <cell r="D438"/>
          <cell r="E438">
            <v>1155.27</v>
          </cell>
          <cell r="F438"/>
          <cell r="G438"/>
          <cell r="H438">
            <v>1155.27</v>
          </cell>
          <cell r="I438">
            <v>95.387778355750413</v>
          </cell>
        </row>
        <row r="439">
          <cell r="A439">
            <v>855</v>
          </cell>
          <cell r="B439" t="str">
            <v>OLD COLONY</v>
          </cell>
          <cell r="C439">
            <v>524.66999999999996</v>
          </cell>
          <cell r="D439"/>
          <cell r="E439">
            <v>507.95</v>
          </cell>
          <cell r="F439"/>
          <cell r="G439"/>
          <cell r="H439">
            <v>507.95</v>
          </cell>
          <cell r="I439">
            <v>96.813234985800605</v>
          </cell>
        </row>
        <row r="440">
          <cell r="A440">
            <v>860</v>
          </cell>
          <cell r="B440" t="str">
            <v>PATHFINDER</v>
          </cell>
          <cell r="C440">
            <v>605.07000000000005</v>
          </cell>
          <cell r="D440"/>
          <cell r="E440">
            <v>577.99</v>
          </cell>
          <cell r="F440"/>
          <cell r="G440"/>
          <cell r="H440">
            <v>577.99</v>
          </cell>
          <cell r="I440">
            <v>95.524484770357134</v>
          </cell>
        </row>
        <row r="441">
          <cell r="A441">
            <v>871</v>
          </cell>
          <cell r="B441" t="str">
            <v>SHAWSHEEN VALLEY</v>
          </cell>
          <cell r="C441">
            <v>1274.31</v>
          </cell>
          <cell r="D441"/>
          <cell r="E441">
            <v>1222.95</v>
          </cell>
          <cell r="F441"/>
          <cell r="G441"/>
          <cell r="H441">
            <v>1222.95</v>
          </cell>
          <cell r="I441">
            <v>95.969583539327175</v>
          </cell>
        </row>
        <row r="442">
          <cell r="A442">
            <v>872</v>
          </cell>
          <cell r="B442" t="str">
            <v>SOUTHEASTERN</v>
          </cell>
          <cell r="C442">
            <v>1385.3</v>
          </cell>
          <cell r="D442"/>
          <cell r="E442">
            <v>1323.65</v>
          </cell>
          <cell r="F442"/>
          <cell r="G442"/>
          <cell r="H442">
            <v>1323.65</v>
          </cell>
          <cell r="I442">
            <v>95.549700425900525</v>
          </cell>
        </row>
        <row r="443">
          <cell r="A443">
            <v>873</v>
          </cell>
          <cell r="B443" t="str">
            <v>SOUTH SHORE</v>
          </cell>
          <cell r="C443">
            <v>639.78</v>
          </cell>
          <cell r="D443"/>
          <cell r="E443">
            <v>548.79999999999995</v>
          </cell>
          <cell r="F443"/>
          <cell r="G443"/>
          <cell r="H443">
            <v>548.79999999999995</v>
          </cell>
          <cell r="I443">
            <v>85.779486698552617</v>
          </cell>
        </row>
        <row r="444">
          <cell r="A444">
            <v>876</v>
          </cell>
          <cell r="B444" t="str">
            <v>SOUTHERN WORCESTER</v>
          </cell>
          <cell r="C444">
            <v>1085.5899999999999</v>
          </cell>
          <cell r="D444"/>
          <cell r="E444">
            <v>1034.6400000000001</v>
          </cell>
          <cell r="F444"/>
          <cell r="G444"/>
          <cell r="H444">
            <v>1034.6400000000001</v>
          </cell>
          <cell r="I444">
            <v>95.30669958271541</v>
          </cell>
        </row>
        <row r="445">
          <cell r="A445">
            <v>878</v>
          </cell>
          <cell r="B445" t="str">
            <v>TRI COUNTY</v>
          </cell>
          <cell r="C445">
            <v>978.09</v>
          </cell>
          <cell r="D445"/>
          <cell r="E445">
            <v>920.77</v>
          </cell>
          <cell r="F445"/>
          <cell r="G445"/>
          <cell r="H445">
            <v>920.77</v>
          </cell>
          <cell r="I445">
            <v>94.1395986054453</v>
          </cell>
        </row>
        <row r="446">
          <cell r="A446">
            <v>879</v>
          </cell>
          <cell r="B446" t="str">
            <v>UPPER CAPE COD</v>
          </cell>
          <cell r="C446">
            <v>703.52</v>
          </cell>
          <cell r="D446"/>
          <cell r="E446">
            <v>675.1</v>
          </cell>
          <cell r="F446"/>
          <cell r="G446"/>
          <cell r="H446">
            <v>675.1</v>
          </cell>
          <cell r="I446">
            <v>95.96031385035252</v>
          </cell>
        </row>
        <row r="447">
          <cell r="A447">
            <v>885</v>
          </cell>
          <cell r="B447" t="str">
            <v>WHITTIER</v>
          </cell>
          <cell r="C447">
            <v>1216.67</v>
          </cell>
          <cell r="D447"/>
          <cell r="E447">
            <v>1169.3699999999999</v>
          </cell>
          <cell r="F447"/>
          <cell r="G447"/>
          <cell r="H447">
            <v>1169.3699999999999</v>
          </cell>
          <cell r="I447">
            <v>96.112339418248155</v>
          </cell>
        </row>
        <row r="448">
          <cell r="A448">
            <v>910</v>
          </cell>
          <cell r="B448" t="str">
            <v>BRISTOL COUNTY</v>
          </cell>
          <cell r="C448">
            <v>456.52</v>
          </cell>
          <cell r="D448"/>
          <cell r="E448">
            <v>454.38</v>
          </cell>
          <cell r="F448"/>
          <cell r="G448"/>
          <cell r="H448">
            <v>454.38</v>
          </cell>
          <cell r="I448">
            <v>99.531236309471666</v>
          </cell>
        </row>
        <row r="449">
          <cell r="A449">
            <v>915</v>
          </cell>
          <cell r="B449" t="str">
            <v>NORFOLK COUNTY</v>
          </cell>
          <cell r="C449">
            <v>534.71</v>
          </cell>
          <cell r="D449"/>
          <cell r="E449">
            <v>504.29</v>
          </cell>
          <cell r="F449"/>
          <cell r="G449"/>
          <cell r="H449">
            <v>504.29</v>
          </cell>
          <cell r="I449">
            <v>94.310934899291198</v>
          </cell>
        </row>
        <row r="450">
          <cell r="A450">
            <v>999</v>
          </cell>
          <cell r="B450" t="str">
            <v>STATE TOTAL</v>
          </cell>
          <cell r="C450">
            <v>907101.96000000031</v>
          </cell>
          <cell r="D450">
            <v>0</v>
          </cell>
          <cell r="E450">
            <v>858770.70000000042</v>
          </cell>
          <cell r="F450">
            <v>0</v>
          </cell>
          <cell r="G450">
            <v>0</v>
          </cell>
          <cell r="H450">
            <v>858770.70000000042</v>
          </cell>
          <cell r="I450">
            <v>94.671904357918066</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53"/>
  <sheetViews>
    <sheetView showGridLines="0" tabSelected="1" zoomScaleNormal="100" workbookViewId="0">
      <pane ySplit="7" topLeftCell="A9" activePane="bottomLeft" state="frozen"/>
      <selection pane="bottomLeft" activeCell="A9" sqref="A9"/>
    </sheetView>
  </sheetViews>
  <sheetFormatPr defaultRowHeight="15"/>
  <cols>
    <col min="1" max="1" width="3.5703125" customWidth="1"/>
    <col min="2" max="2" width="5.5703125" customWidth="1"/>
    <col min="3" max="3" width="57.5703125" customWidth="1"/>
    <col min="6" max="6" width="12.5703125" bestFit="1" customWidth="1"/>
    <col min="8" max="8" width="32.42578125" bestFit="1" customWidth="1"/>
    <col min="10" max="10" width="10.140625" bestFit="1" customWidth="1"/>
  </cols>
  <sheetData>
    <row r="1" spans="2:13" ht="18.75">
      <c r="B1" s="40" t="s">
        <v>1</v>
      </c>
      <c r="C1" s="40"/>
      <c r="D1" s="40"/>
      <c r="E1" s="40"/>
      <c r="F1" s="40"/>
      <c r="G1" s="40"/>
    </row>
    <row r="2" spans="2:13" ht="18.75">
      <c r="B2" s="40" t="s">
        <v>103</v>
      </c>
      <c r="C2" s="40"/>
      <c r="D2" s="40"/>
      <c r="E2" s="40"/>
      <c r="F2" s="40"/>
      <c r="G2" s="40"/>
    </row>
    <row r="4" spans="2:13" ht="18.75">
      <c r="B4" s="40" t="s">
        <v>125</v>
      </c>
      <c r="C4" s="40"/>
      <c r="D4" s="40"/>
      <c r="E4" s="40"/>
      <c r="F4" s="40"/>
      <c r="G4" s="40"/>
    </row>
    <row r="6" spans="2:13">
      <c r="F6" s="7" t="s">
        <v>101</v>
      </c>
    </row>
    <row r="7" spans="2:13">
      <c r="B7" s="6" t="s">
        <v>5</v>
      </c>
      <c r="C7" s="6" t="s">
        <v>2</v>
      </c>
      <c r="D7" s="7" t="s">
        <v>117</v>
      </c>
      <c r="E7" s="7" t="s">
        <v>126</v>
      </c>
      <c r="F7" s="7" t="s">
        <v>127</v>
      </c>
      <c r="G7" s="7" t="s">
        <v>102</v>
      </c>
    </row>
    <row r="8" spans="2:13" hidden="1">
      <c r="B8" t="s">
        <v>9</v>
      </c>
      <c r="C8" t="s">
        <v>10</v>
      </c>
      <c r="D8" s="31">
        <v>0</v>
      </c>
      <c r="E8" s="8" t="e">
        <f t="shared" ref="E8" si="0">VLOOKUP(B8,rates,2,FALSE)</f>
        <v>#REF!</v>
      </c>
      <c r="F8" s="9" t="e">
        <f>E8-D8</f>
        <v>#REF!</v>
      </c>
      <c r="G8" s="14">
        <f>IFERROR(F8/D8,0%)</f>
        <v>0</v>
      </c>
      <c r="J8" s="13"/>
      <c r="K8" s="26"/>
    </row>
    <row r="9" spans="2:13">
      <c r="B9" t="s">
        <v>11</v>
      </c>
      <c r="C9" t="s">
        <v>12</v>
      </c>
      <c r="D9" s="31">
        <v>11175.629786544903</v>
      </c>
      <c r="E9" s="38">
        <v>12739.807170540325</v>
      </c>
      <c r="F9" s="38">
        <v>1564.1773839954221</v>
      </c>
      <c r="G9" s="14">
        <v>0.13996324268710486</v>
      </c>
      <c r="J9" s="37"/>
      <c r="K9" s="26"/>
      <c r="M9" s="31"/>
    </row>
    <row r="10" spans="2:13">
      <c r="B10" t="s">
        <v>14</v>
      </c>
      <c r="C10" t="s">
        <v>15</v>
      </c>
      <c r="D10" s="31">
        <v>10234.003454816229</v>
      </c>
      <c r="E10" s="38">
        <v>8998.382402055453</v>
      </c>
      <c r="F10" s="38">
        <v>-1235.6210527607764</v>
      </c>
      <c r="G10" s="14">
        <v>-0.12073682193054959</v>
      </c>
      <c r="J10" s="37"/>
      <c r="K10" s="26"/>
      <c r="M10" s="31"/>
    </row>
    <row r="11" spans="2:13">
      <c r="B11" t="s">
        <v>90</v>
      </c>
      <c r="C11" t="s">
        <v>91</v>
      </c>
      <c r="D11" s="31">
        <v>12314.381861172977</v>
      </c>
      <c r="E11" s="38">
        <v>10406.511486787402</v>
      </c>
      <c r="F11" s="38">
        <v>-1907.8703743855749</v>
      </c>
      <c r="G11" s="14">
        <v>-0.15493025926060128</v>
      </c>
      <c r="J11" s="37"/>
      <c r="K11" s="26"/>
      <c r="M11" s="31"/>
    </row>
    <row r="12" spans="2:13">
      <c r="B12" t="s">
        <v>16</v>
      </c>
      <c r="C12" t="s">
        <v>17</v>
      </c>
      <c r="D12" s="31">
        <v>18679</v>
      </c>
      <c r="E12" s="38">
        <v>19622</v>
      </c>
      <c r="F12" s="38">
        <v>943</v>
      </c>
      <c r="G12" s="36">
        <v>5.0484501311633387E-2</v>
      </c>
      <c r="J12" s="37"/>
      <c r="K12" s="26"/>
      <c r="M12" s="31"/>
    </row>
    <row r="13" spans="2:13">
      <c r="B13" t="s">
        <v>18</v>
      </c>
      <c r="C13" t="s">
        <v>19</v>
      </c>
      <c r="D13" s="31">
        <v>13088.152447547996</v>
      </c>
      <c r="E13" s="38">
        <v>14036.518768048341</v>
      </c>
      <c r="F13" s="38">
        <v>948.36632050034495</v>
      </c>
      <c r="G13" s="14">
        <v>7.2459907867134979E-2</v>
      </c>
      <c r="J13" s="37"/>
      <c r="K13" s="26"/>
      <c r="M13" s="31"/>
    </row>
    <row r="14" spans="2:13">
      <c r="B14" t="s">
        <v>20</v>
      </c>
      <c r="C14" t="s">
        <v>21</v>
      </c>
      <c r="D14" s="31">
        <v>12234.882337677507</v>
      </c>
      <c r="E14" s="38">
        <v>12791.151530135883</v>
      </c>
      <c r="F14" s="38">
        <v>556.26919245837598</v>
      </c>
      <c r="G14" s="33">
        <v>4.5465839156077249E-2</v>
      </c>
      <c r="J14" s="37"/>
      <c r="K14" s="26"/>
      <c r="M14" s="31"/>
    </row>
    <row r="15" spans="2:13">
      <c r="B15" t="s">
        <v>22</v>
      </c>
      <c r="C15" t="s">
        <v>23</v>
      </c>
      <c r="D15" s="31">
        <v>18267.080711824998</v>
      </c>
      <c r="E15" s="38">
        <v>18836.322809375011</v>
      </c>
      <c r="F15" s="38">
        <v>569.24209755001357</v>
      </c>
      <c r="G15" s="14">
        <v>3.1162182207993466E-2</v>
      </c>
      <c r="J15" s="37"/>
      <c r="K15" s="26"/>
      <c r="M15" s="31"/>
    </row>
    <row r="16" spans="2:13" hidden="1">
      <c r="B16" t="s">
        <v>24</v>
      </c>
      <c r="C16" t="s">
        <v>25</v>
      </c>
      <c r="D16" s="31">
        <v>0</v>
      </c>
      <c r="E16" s="38">
        <v>0</v>
      </c>
      <c r="F16" s="38">
        <v>0</v>
      </c>
      <c r="G16" s="14">
        <v>0</v>
      </c>
      <c r="J16" s="37"/>
      <c r="K16" s="26"/>
      <c r="M16" s="31"/>
    </row>
    <row r="17" spans="2:13">
      <c r="B17" t="s">
        <v>26</v>
      </c>
      <c r="C17" t="s">
        <v>27</v>
      </c>
      <c r="D17" s="31">
        <v>18679</v>
      </c>
      <c r="E17" s="38">
        <v>19622</v>
      </c>
      <c r="F17" s="38">
        <v>943</v>
      </c>
      <c r="G17" s="14">
        <v>5.0484501311633387E-2</v>
      </c>
      <c r="J17" s="37"/>
      <c r="K17" s="26"/>
      <c r="M17" s="31"/>
    </row>
    <row r="18" spans="2:13">
      <c r="B18" t="s">
        <v>28</v>
      </c>
      <c r="C18" t="s">
        <v>29</v>
      </c>
      <c r="D18" s="31">
        <v>18679</v>
      </c>
      <c r="E18" s="38">
        <v>19622</v>
      </c>
      <c r="F18" s="38">
        <v>943</v>
      </c>
      <c r="G18" s="14">
        <v>5.0484501311633387E-2</v>
      </c>
      <c r="J18" s="37"/>
      <c r="K18" s="26"/>
      <c r="M18" s="31"/>
    </row>
    <row r="19" spans="2:13">
      <c r="B19" t="s">
        <v>30</v>
      </c>
      <c r="C19" t="s">
        <v>31</v>
      </c>
      <c r="D19" s="31">
        <v>12933.771171346063</v>
      </c>
      <c r="E19" s="38">
        <v>10793.874389792134</v>
      </c>
      <c r="F19" s="38">
        <v>-2139.896781553929</v>
      </c>
      <c r="G19" s="14">
        <v>-0.16545033565266196</v>
      </c>
      <c r="H19" s="30"/>
      <c r="J19" s="37"/>
      <c r="K19" s="26"/>
      <c r="M19" s="31"/>
    </row>
    <row r="20" spans="2:13">
      <c r="B20" t="s">
        <v>32</v>
      </c>
      <c r="C20" t="s">
        <v>33</v>
      </c>
      <c r="D20" s="31">
        <v>11759.047109845138</v>
      </c>
      <c r="E20" s="38">
        <v>10845.416504454013</v>
      </c>
      <c r="F20" s="38">
        <v>-913.63060539112485</v>
      </c>
      <c r="G20" s="36">
        <v>-7.7695972884248191E-2</v>
      </c>
      <c r="J20" s="37"/>
      <c r="K20" s="26"/>
      <c r="M20" s="31"/>
    </row>
    <row r="21" spans="2:13">
      <c r="B21" t="s">
        <v>34</v>
      </c>
      <c r="C21" t="s">
        <v>35</v>
      </c>
      <c r="D21" s="31">
        <v>17069.745016966193</v>
      </c>
      <c r="E21" s="38">
        <v>17233.935178184554</v>
      </c>
      <c r="F21" s="38">
        <v>164.19016121836103</v>
      </c>
      <c r="G21" s="14">
        <v>9.6187822990423649E-3</v>
      </c>
      <c r="J21" s="37"/>
      <c r="K21" s="26"/>
      <c r="M21" s="31"/>
    </row>
    <row r="22" spans="2:13">
      <c r="B22" t="s">
        <v>36</v>
      </c>
      <c r="C22" t="s">
        <v>37</v>
      </c>
      <c r="D22" s="31">
        <v>17708.12048793834</v>
      </c>
      <c r="E22" s="38">
        <v>18574.784375148782</v>
      </c>
      <c r="F22" s="38">
        <v>866.66388721044132</v>
      </c>
      <c r="G22" s="33">
        <v>4.8941607766942764E-2</v>
      </c>
      <c r="J22" s="37"/>
      <c r="K22" s="26"/>
      <c r="M22" s="31"/>
    </row>
    <row r="23" spans="2:13">
      <c r="B23" t="s">
        <v>38</v>
      </c>
      <c r="C23" t="s">
        <v>39</v>
      </c>
      <c r="D23" s="31">
        <v>18679</v>
      </c>
      <c r="E23" s="38">
        <v>19622</v>
      </c>
      <c r="F23" s="38">
        <v>943</v>
      </c>
      <c r="G23" s="14">
        <v>5.0484501311633387E-2</v>
      </c>
      <c r="J23" s="37"/>
      <c r="K23" s="26"/>
      <c r="M23" s="31"/>
    </row>
    <row r="24" spans="2:13">
      <c r="B24" t="s">
        <v>40</v>
      </c>
      <c r="C24" t="s">
        <v>41</v>
      </c>
      <c r="D24" s="31">
        <v>14850.889641419255</v>
      </c>
      <c r="E24" s="38">
        <v>15490.402509776561</v>
      </c>
      <c r="F24" s="38">
        <v>639.51286835730571</v>
      </c>
      <c r="G24" s="14">
        <v>4.3062259824064614E-2</v>
      </c>
      <c r="J24" s="37"/>
      <c r="K24" s="26"/>
      <c r="M24" s="31"/>
    </row>
    <row r="25" spans="2:13">
      <c r="B25" t="s">
        <v>42</v>
      </c>
      <c r="C25" t="s">
        <v>43</v>
      </c>
      <c r="D25" s="31">
        <v>18679</v>
      </c>
      <c r="E25" s="38">
        <v>19622</v>
      </c>
      <c r="F25" s="38">
        <v>943</v>
      </c>
      <c r="G25" s="14">
        <v>5.0484501311633387E-2</v>
      </c>
      <c r="J25" s="37"/>
      <c r="K25" s="26"/>
      <c r="M25" s="31"/>
    </row>
    <row r="26" spans="2:13">
      <c r="B26" t="s">
        <v>44</v>
      </c>
      <c r="C26" t="s">
        <v>131</v>
      </c>
      <c r="D26" s="31">
        <v>18619.576376840887</v>
      </c>
      <c r="E26" s="38">
        <v>16091.988314799159</v>
      </c>
      <c r="F26" s="38">
        <v>-2527.5880620417283</v>
      </c>
      <c r="G26" s="14">
        <v>-0.13574895641479545</v>
      </c>
      <c r="J26" s="37"/>
      <c r="K26" s="26"/>
      <c r="M26" s="31"/>
    </row>
    <row r="27" spans="2:13">
      <c r="B27" t="s">
        <v>44</v>
      </c>
      <c r="C27" t="s">
        <v>132</v>
      </c>
      <c r="D27" s="31">
        <v>17539.331043819584</v>
      </c>
      <c r="E27" s="38">
        <v>17341.486246737102</v>
      </c>
      <c r="F27" s="38">
        <v>-197.84479708248182</v>
      </c>
      <c r="G27" s="33">
        <v>-1.1280065162587675E-2</v>
      </c>
      <c r="J27" s="37"/>
      <c r="K27" s="26"/>
      <c r="M27" s="31"/>
    </row>
    <row r="28" spans="2:13">
      <c r="B28" t="s">
        <v>46</v>
      </c>
      <c r="C28" t="s">
        <v>47</v>
      </c>
      <c r="D28" s="31">
        <v>18679</v>
      </c>
      <c r="E28" s="38">
        <v>19622</v>
      </c>
      <c r="F28" s="38">
        <v>943</v>
      </c>
      <c r="G28" s="33">
        <v>5.0484501311633387E-2</v>
      </c>
      <c r="J28" s="37"/>
      <c r="K28" s="26"/>
      <c r="M28" s="31"/>
    </row>
    <row r="29" spans="2:13">
      <c r="B29" t="s">
        <v>48</v>
      </c>
      <c r="C29" t="s">
        <v>49</v>
      </c>
      <c r="D29" s="31">
        <v>17146.35950542206</v>
      </c>
      <c r="E29" s="38">
        <v>18625.299477631954</v>
      </c>
      <c r="F29" s="38">
        <v>1478.9399722098933</v>
      </c>
      <c r="G29" s="14">
        <v>8.6253876325305068E-2</v>
      </c>
      <c r="J29" s="37"/>
      <c r="K29" s="26"/>
      <c r="M29" s="31"/>
    </row>
    <row r="30" spans="2:13">
      <c r="B30" t="s">
        <v>50</v>
      </c>
      <c r="C30" t="s">
        <v>51</v>
      </c>
      <c r="D30" s="31">
        <v>18679</v>
      </c>
      <c r="E30" s="38">
        <v>18923.182237122594</v>
      </c>
      <c r="F30" s="38">
        <v>244.18223712259351</v>
      </c>
      <c r="G30" s="14">
        <v>1.3072554051212245E-2</v>
      </c>
      <c r="J30" s="37"/>
      <c r="K30" s="26"/>
      <c r="M30" s="31"/>
    </row>
    <row r="31" spans="2:13">
      <c r="B31" t="s">
        <v>52</v>
      </c>
      <c r="C31" t="s">
        <v>53</v>
      </c>
      <c r="D31" s="31">
        <v>18679</v>
      </c>
      <c r="E31" s="38">
        <v>19622</v>
      </c>
      <c r="F31" s="38">
        <v>943</v>
      </c>
      <c r="G31" s="14">
        <v>5.0484501311633387E-2</v>
      </c>
      <c r="J31" s="37"/>
      <c r="K31" s="26"/>
      <c r="M31" s="31"/>
    </row>
    <row r="32" spans="2:13">
      <c r="B32" t="s">
        <v>54</v>
      </c>
      <c r="C32" t="s">
        <v>55</v>
      </c>
      <c r="D32" s="31">
        <v>17569.961898778769</v>
      </c>
      <c r="E32" s="38">
        <v>18318.435867982447</v>
      </c>
      <c r="F32" s="38">
        <v>748.47396920367828</v>
      </c>
      <c r="G32" s="14">
        <v>4.2599635304599169E-2</v>
      </c>
      <c r="J32" s="37"/>
      <c r="K32" s="26"/>
      <c r="M32" s="31"/>
    </row>
    <row r="33" spans="2:13">
      <c r="B33" t="s">
        <v>56</v>
      </c>
      <c r="C33" t="s">
        <v>57</v>
      </c>
      <c r="D33" s="31">
        <v>18679</v>
      </c>
      <c r="E33" s="38">
        <v>19622</v>
      </c>
      <c r="F33" s="38">
        <v>943</v>
      </c>
      <c r="G33" s="14">
        <v>5.0484501311633387E-2</v>
      </c>
      <c r="J33" s="37"/>
      <c r="K33" s="26"/>
      <c r="M33" s="31"/>
    </row>
    <row r="34" spans="2:13">
      <c r="B34" t="s">
        <v>58</v>
      </c>
      <c r="C34" t="s">
        <v>118</v>
      </c>
      <c r="D34" s="31">
        <v>18679</v>
      </c>
      <c r="E34" s="38">
        <v>19622</v>
      </c>
      <c r="F34" s="38">
        <v>943</v>
      </c>
      <c r="G34" s="14">
        <v>5.0484501311633387E-2</v>
      </c>
      <c r="J34" s="37"/>
      <c r="K34" s="26"/>
      <c r="M34" s="31"/>
    </row>
    <row r="35" spans="2:13">
      <c r="B35" t="s">
        <v>60</v>
      </c>
      <c r="C35" t="s">
        <v>61</v>
      </c>
      <c r="D35" s="31">
        <v>17264.594682345582</v>
      </c>
      <c r="E35" s="38">
        <v>18648.440662708137</v>
      </c>
      <c r="F35" s="38">
        <v>1383.8459803625556</v>
      </c>
      <c r="G35" s="14">
        <v>8.0155138642070065E-2</v>
      </c>
      <c r="J35" s="37"/>
      <c r="K35" s="26"/>
      <c r="M35" s="31"/>
    </row>
    <row r="36" spans="2:13">
      <c r="B36" t="s">
        <v>62</v>
      </c>
      <c r="C36" t="s">
        <v>63</v>
      </c>
      <c r="D36" s="31">
        <v>18679</v>
      </c>
      <c r="E36" s="38">
        <v>19622</v>
      </c>
      <c r="F36" s="38">
        <v>943</v>
      </c>
      <c r="G36" s="14">
        <v>5.0484501311633387E-2</v>
      </c>
      <c r="J36" s="37"/>
      <c r="K36" s="26"/>
      <c r="M36" s="31"/>
    </row>
    <row r="37" spans="2:13">
      <c r="B37" t="s">
        <v>64</v>
      </c>
      <c r="C37" t="s">
        <v>65</v>
      </c>
      <c r="D37" s="31">
        <v>18142.508362612964</v>
      </c>
      <c r="E37" s="38">
        <v>18083.703587537631</v>
      </c>
      <c r="F37" s="38">
        <v>-58.804775075332145</v>
      </c>
      <c r="G37" s="14">
        <v>-3.2412703855500841E-3</v>
      </c>
      <c r="J37" s="37"/>
      <c r="K37" s="26"/>
      <c r="M37" s="31"/>
    </row>
    <row r="38" spans="2:13">
      <c r="B38" t="s">
        <v>66</v>
      </c>
      <c r="C38" t="s">
        <v>67</v>
      </c>
      <c r="D38" s="31">
        <v>18152.383317154254</v>
      </c>
      <c r="E38" s="38">
        <v>18046.485680955986</v>
      </c>
      <c r="F38" s="38">
        <v>-105.89763619826772</v>
      </c>
      <c r="G38" s="14">
        <v>-5.8338144555482689E-3</v>
      </c>
      <c r="J38" s="37"/>
      <c r="K38" s="26"/>
      <c r="M38" s="31"/>
    </row>
    <row r="39" spans="2:13">
      <c r="B39" t="s">
        <v>68</v>
      </c>
      <c r="C39" t="s">
        <v>69</v>
      </c>
      <c r="D39" s="31">
        <v>18679</v>
      </c>
      <c r="E39" s="38">
        <v>19622</v>
      </c>
      <c r="F39" s="38">
        <v>943</v>
      </c>
      <c r="G39" s="14">
        <v>5.0484501311633387E-2</v>
      </c>
      <c r="J39" s="37"/>
      <c r="K39" s="26"/>
      <c r="M39" s="31"/>
    </row>
    <row r="40" spans="2:13">
      <c r="B40" t="s">
        <v>70</v>
      </c>
      <c r="C40" t="s">
        <v>71</v>
      </c>
      <c r="D40" s="31">
        <v>18679</v>
      </c>
      <c r="E40" s="38">
        <v>19622</v>
      </c>
      <c r="F40" s="38">
        <v>943</v>
      </c>
      <c r="G40" s="14">
        <v>5.0484501311633387E-2</v>
      </c>
      <c r="J40" s="37"/>
      <c r="K40" s="26"/>
      <c r="M40" s="31"/>
    </row>
    <row r="41" spans="2:13">
      <c r="B41" t="s">
        <v>72</v>
      </c>
      <c r="C41" t="s">
        <v>73</v>
      </c>
      <c r="D41" s="31">
        <v>18679</v>
      </c>
      <c r="E41" s="38">
        <v>19622</v>
      </c>
      <c r="F41" s="38">
        <v>943</v>
      </c>
      <c r="G41" s="14">
        <v>5.0484501311633387E-2</v>
      </c>
      <c r="J41" s="37"/>
      <c r="K41" s="26"/>
      <c r="M41" s="31"/>
    </row>
    <row r="42" spans="2:13">
      <c r="B42" t="s">
        <v>74</v>
      </c>
      <c r="C42" t="s">
        <v>75</v>
      </c>
      <c r="D42" s="31">
        <v>15419.707775729647</v>
      </c>
      <c r="E42" s="38">
        <v>14816.61504902538</v>
      </c>
      <c r="F42" s="38">
        <v>-603.09272670426617</v>
      </c>
      <c r="G42" s="14">
        <v>-3.9111812978292866E-2</v>
      </c>
      <c r="H42" t="s">
        <v>100</v>
      </c>
      <c r="J42" s="37"/>
      <c r="K42" s="26"/>
      <c r="M42" s="31"/>
    </row>
    <row r="43" spans="2:13">
      <c r="B43" t="s">
        <v>76</v>
      </c>
      <c r="C43" t="s">
        <v>77</v>
      </c>
      <c r="D43" s="31">
        <v>16998.067794603499</v>
      </c>
      <c r="E43" s="38">
        <v>17991.989757687617</v>
      </c>
      <c r="F43" s="38">
        <v>993.92196308411803</v>
      </c>
      <c r="G43" s="14">
        <v>5.847264377893973E-2</v>
      </c>
      <c r="J43" s="37"/>
      <c r="K43" s="26"/>
      <c r="M43" s="31"/>
    </row>
    <row r="44" spans="2:13">
      <c r="B44" t="s">
        <v>78</v>
      </c>
      <c r="C44" t="s">
        <v>79</v>
      </c>
      <c r="D44" s="31">
        <v>16129.168044539347</v>
      </c>
      <c r="E44" s="38">
        <v>17969.37782502536</v>
      </c>
      <c r="F44" s="38">
        <v>1840.2097804860132</v>
      </c>
      <c r="G44" s="14">
        <v>0.11409204587641644</v>
      </c>
      <c r="J44" s="37"/>
      <c r="K44" s="26"/>
      <c r="M44" s="31"/>
    </row>
    <row r="45" spans="2:13">
      <c r="B45" t="s">
        <v>80</v>
      </c>
      <c r="C45" t="s">
        <v>81</v>
      </c>
      <c r="D45" s="31">
        <v>17776.490800856671</v>
      </c>
      <c r="E45" s="38">
        <v>18362.771324364559</v>
      </c>
      <c r="F45" s="38">
        <v>586.28052350788857</v>
      </c>
      <c r="G45" s="14">
        <v>3.298066699866517E-2</v>
      </c>
      <c r="J45" s="37"/>
      <c r="K45" s="26"/>
      <c r="M45" s="31"/>
    </row>
    <row r="46" spans="2:13">
      <c r="B46" t="s">
        <v>82</v>
      </c>
      <c r="C46" t="s">
        <v>83</v>
      </c>
      <c r="D46" s="31">
        <v>18679</v>
      </c>
      <c r="E46" s="38">
        <v>19622</v>
      </c>
      <c r="F46" s="38">
        <v>943</v>
      </c>
      <c r="G46" s="14">
        <v>5.0484501311633387E-2</v>
      </c>
      <c r="J46" s="37"/>
      <c r="K46" s="26"/>
      <c r="M46" s="31"/>
    </row>
    <row r="47" spans="2:13">
      <c r="B47" t="s">
        <v>84</v>
      </c>
      <c r="C47" t="s">
        <v>85</v>
      </c>
      <c r="D47" s="31">
        <v>17908.564415813707</v>
      </c>
      <c r="E47" s="38">
        <v>18506.761115329398</v>
      </c>
      <c r="F47" s="38">
        <v>598.19669951569085</v>
      </c>
      <c r="G47" s="14">
        <v>3.3402828145592076E-2</v>
      </c>
      <c r="J47" s="37"/>
      <c r="K47" s="26"/>
      <c r="M47" s="31"/>
    </row>
    <row r="48" spans="2:13">
      <c r="B48" t="s">
        <v>86</v>
      </c>
      <c r="C48" t="s">
        <v>87</v>
      </c>
      <c r="D48" s="31">
        <v>21187.87</v>
      </c>
      <c r="E48" s="38">
        <v>21609.57</v>
      </c>
      <c r="F48" s="38">
        <v>421.70000000000073</v>
      </c>
      <c r="G48" s="33">
        <v>1.9902897270938549E-2</v>
      </c>
      <c r="H48" s="30"/>
      <c r="J48" s="37"/>
      <c r="K48" s="26"/>
      <c r="M48" s="31"/>
    </row>
    <row r="49" spans="2:13" ht="14.45" customHeight="1">
      <c r="B49" t="s">
        <v>88</v>
      </c>
      <c r="C49" t="s">
        <v>89</v>
      </c>
      <c r="D49" s="31">
        <v>24100</v>
      </c>
      <c r="E49" s="38">
        <v>24572</v>
      </c>
      <c r="F49" s="38">
        <v>472</v>
      </c>
      <c r="G49" s="14">
        <v>1.9585062240663899E-2</v>
      </c>
      <c r="J49" s="37"/>
      <c r="K49" s="26"/>
      <c r="M49" s="31"/>
    </row>
    <row r="50" spans="2:13">
      <c r="D50" s="31"/>
      <c r="E50" s="31"/>
    </row>
    <row r="51" spans="2:13">
      <c r="B51" s="41">
        <f>'rate summary'!B27</f>
        <v>44872</v>
      </c>
      <c r="C51" s="42"/>
      <c r="D51" s="31"/>
      <c r="E51" s="31"/>
    </row>
    <row r="52" spans="2:13" ht="43.5" customHeight="1">
      <c r="B52" s="39" t="s">
        <v>128</v>
      </c>
      <c r="C52" s="39"/>
      <c r="D52" s="39"/>
      <c r="E52" s="39"/>
      <c r="F52" s="39"/>
      <c r="G52" s="39"/>
    </row>
    <row r="53" spans="2:13" ht="43.5" customHeight="1">
      <c r="B53" s="39" t="s">
        <v>129</v>
      </c>
      <c r="C53" s="39"/>
      <c r="D53" s="39"/>
      <c r="E53" s="39"/>
      <c r="F53" s="39"/>
      <c r="G53" s="39"/>
    </row>
  </sheetData>
  <mergeCells count="6">
    <mergeCell ref="B53:G53"/>
    <mergeCell ref="B1:G1"/>
    <mergeCell ref="B2:G2"/>
    <mergeCell ref="B4:G4"/>
    <mergeCell ref="B51:C51"/>
    <mergeCell ref="B52:G52"/>
  </mergeCells>
  <pageMargins left="0.7" right="0.7" top="0.75" bottom="0.75" header="0.3" footer="0.3"/>
  <pageSetup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H27"/>
  <sheetViews>
    <sheetView showGridLines="0" topLeftCell="A3" zoomScaleNormal="100" workbookViewId="0">
      <selection activeCell="B6" sqref="B6"/>
    </sheetView>
  </sheetViews>
  <sheetFormatPr defaultColWidth="8.5703125" defaultRowHeight="15"/>
  <cols>
    <col min="1" max="1" width="5.5703125" customWidth="1"/>
    <col min="2" max="2" width="49" customWidth="1"/>
    <col min="3" max="3" width="12.42578125" customWidth="1"/>
    <col min="4" max="4" width="12" customWidth="1"/>
    <col min="6" max="6" width="11.140625" hidden="1" customWidth="1"/>
  </cols>
  <sheetData>
    <row r="1" spans="1:8" ht="18.75">
      <c r="A1" s="40" t="s">
        <v>1</v>
      </c>
      <c r="B1" s="40"/>
      <c r="C1" s="40"/>
      <c r="D1" s="40"/>
      <c r="E1" s="40"/>
      <c r="F1" s="2"/>
      <c r="G1" s="2"/>
      <c r="H1" s="2"/>
    </row>
    <row r="2" spans="1:8" ht="18.75">
      <c r="A2" s="40" t="s">
        <v>103</v>
      </c>
      <c r="B2" s="40"/>
      <c r="C2" s="40"/>
      <c r="D2" s="40"/>
      <c r="E2" s="40"/>
      <c r="F2" s="2"/>
      <c r="G2" s="2"/>
      <c r="H2" s="2"/>
    </row>
    <row r="4" spans="1:8" ht="15.75">
      <c r="A4" s="44" t="s">
        <v>122</v>
      </c>
      <c r="B4" s="44"/>
      <c r="C4" s="44"/>
      <c r="D4" s="44"/>
      <c r="E4" s="44"/>
      <c r="F4" s="2"/>
      <c r="G4" s="2"/>
      <c r="H4" s="2"/>
    </row>
    <row r="5" spans="1:8" ht="15.75">
      <c r="A5" s="5"/>
      <c r="B5" s="17"/>
      <c r="C5" s="17"/>
      <c r="D5" s="17"/>
      <c r="F5" s="3"/>
      <c r="G5" s="3"/>
      <c r="H5" s="3"/>
    </row>
    <row r="6" spans="1:8">
      <c r="A6" s="4"/>
      <c r="B6" s="25" t="s">
        <v>6</v>
      </c>
      <c r="D6" s="1"/>
      <c r="E6" s="1"/>
      <c r="F6" s="19" t="str">
        <f>VLOOKUP(B6,lealookup,2,FALSE)</f>
        <v>LEA</v>
      </c>
      <c r="G6" s="3"/>
      <c r="H6" s="3"/>
    </row>
    <row r="7" spans="1:8" ht="15.75">
      <c r="A7" s="4"/>
      <c r="B7" s="11"/>
      <c r="D7" s="1"/>
      <c r="E7" s="1"/>
      <c r="F7" s="10"/>
      <c r="G7" s="3"/>
      <c r="H7" s="3"/>
    </row>
    <row r="8" spans="1:8">
      <c r="B8" s="6" t="s">
        <v>93</v>
      </c>
      <c r="C8" s="8"/>
      <c r="D8" s="8"/>
    </row>
    <row r="9" spans="1:8">
      <c r="B9" t="s">
        <v>94</v>
      </c>
      <c r="C9" s="8" t="str">
        <f>IF(ISNA(VLOOKUP($F$6,dataout,4,FALSE)),"",VLOOKUP($F$6,dataout,4,FALSE))</f>
        <v/>
      </c>
      <c r="D9" s="8"/>
      <c r="F9" s="24">
        <v>0</v>
      </c>
    </row>
    <row r="10" spans="1:8">
      <c r="B10" t="s">
        <v>95</v>
      </c>
      <c r="C10" s="8" t="str">
        <f>IF(ISNA(VLOOKUP($F$6,dataout,5,FALSE)),"",VLOOKUP($F$6,dataout,5,FALSE))</f>
        <v/>
      </c>
      <c r="D10" s="8"/>
    </row>
    <row r="11" spans="1:8">
      <c r="B11" t="s">
        <v>96</v>
      </c>
      <c r="C11" s="8" t="str">
        <f>IF(ISNA(VLOOKUP($F$6,dataout,6,FALSE)),"",VLOOKUP($F$6,dataout,6,FALSE))</f>
        <v/>
      </c>
      <c r="D11" s="8"/>
    </row>
    <row r="12" spans="1:8">
      <c r="B12" t="s">
        <v>97</v>
      </c>
      <c r="C12" s="8" t="str">
        <f>IF(ISNA(VLOOKUP($F$6,dataout,7,FALSE)),"",VLOOKUP($F$6,dataout,7,FALSE))</f>
        <v/>
      </c>
      <c r="D12" s="12"/>
    </row>
    <row r="13" spans="1:8" hidden="1">
      <c r="B13" t="s">
        <v>114</v>
      </c>
      <c r="C13" s="27" t="str">
        <f>IFERROR(VLOOKUP($F$6,dataout!$A$10:$N$50,18,FALSE),"")</f>
        <v/>
      </c>
      <c r="D13" s="12"/>
    </row>
    <row r="14" spans="1:8" hidden="1">
      <c r="B14" t="s">
        <v>116</v>
      </c>
      <c r="C14" s="27" t="str">
        <f>IFERROR(VLOOKUP($F$6,dataout!$A$10:$N$50,19,FALSE),"")</f>
        <v/>
      </c>
      <c r="D14" s="12"/>
    </row>
    <row r="15" spans="1:8" hidden="1">
      <c r="B15" t="s">
        <v>115</v>
      </c>
      <c r="C15" s="27" t="str">
        <f>IFERROR(VLOOKUP($F$6,dataout!$A$10:$N$50,20,FALSE),"")</f>
        <v/>
      </c>
      <c r="D15" s="12"/>
    </row>
    <row r="16" spans="1:8" hidden="1">
      <c r="B16" t="s">
        <v>97</v>
      </c>
      <c r="C16" s="27" t="str">
        <f>IFERROR(VLOOKUP($F$6,dataout!$A$10:$N$50,21,FALSE),"")</f>
        <v/>
      </c>
      <c r="D16" s="12"/>
    </row>
    <row r="17" spans="1:4">
      <c r="C17" s="8"/>
      <c r="D17" s="8"/>
    </row>
    <row r="18" spans="1:4">
      <c r="B18" s="6" t="s">
        <v>112</v>
      </c>
      <c r="C18" s="12" t="str">
        <f>IF(ISNA(VLOOKUP($F$6,dataout,3,FALSE)),"",VLOOKUP($F$6,dataout,3,FALSE))</f>
        <v/>
      </c>
      <c r="D18" s="8"/>
    </row>
    <row r="19" spans="1:4">
      <c r="C19" s="9"/>
    </row>
    <row r="20" spans="1:4">
      <c r="B20" t="s">
        <v>4</v>
      </c>
      <c r="C20" s="8" t="str">
        <f>IF(ISNA(VLOOKUP($F$6,dataout,8,FALSE)),"",VLOOKUP($F$6,dataout,8,FALSE))</f>
        <v/>
      </c>
      <c r="D20" s="8"/>
    </row>
    <row r="21" spans="1:4">
      <c r="B21" t="s">
        <v>98</v>
      </c>
      <c r="C21" s="8" t="str">
        <f>IF(ISNA(VLOOKUP($F$6,dataout,10,FALSE)),"",VLOOKUP($F$6,dataout,10,FALSE))</f>
        <v/>
      </c>
      <c r="D21" s="8"/>
    </row>
    <row r="22" spans="1:4">
      <c r="B22" s="6" t="s">
        <v>99</v>
      </c>
      <c r="C22" s="8" t="str">
        <f>IF(ISNA(VLOOKUP($F$6,dataout,13,FALSE)),"",VLOOKUP($F$6,dataout,13,FALSE))</f>
        <v/>
      </c>
      <c r="D22" s="8"/>
    </row>
    <row r="23" spans="1:4">
      <c r="B23" t="s">
        <v>100</v>
      </c>
    </row>
    <row r="24" spans="1:4" ht="14.45" customHeight="1">
      <c r="A24" s="21" t="s">
        <v>110</v>
      </c>
      <c r="B24" t="s">
        <v>123</v>
      </c>
    </row>
    <row r="25" spans="1:4" ht="57.95" customHeight="1">
      <c r="A25" s="21" t="s">
        <v>111</v>
      </c>
      <c r="B25" s="43" t="s">
        <v>124</v>
      </c>
      <c r="C25" s="43"/>
      <c r="D25" s="43"/>
    </row>
    <row r="26" spans="1:4">
      <c r="B26" s="18"/>
    </row>
    <row r="27" spans="1:4">
      <c r="B27" s="23">
        <v>44872</v>
      </c>
    </row>
  </sheetData>
  <dataConsolidate/>
  <mergeCells count="4">
    <mergeCell ref="B25:D25"/>
    <mergeCell ref="A1:E1"/>
    <mergeCell ref="A4:E4"/>
    <mergeCell ref="A2:E2"/>
  </mergeCells>
  <phoneticPr fontId="6" type="noConversion"/>
  <dataValidations count="1">
    <dataValidation type="list" allowBlank="1" showInputMessage="1" showErrorMessage="1" sqref="B6" xr:uid="{00000000-0002-0000-0300-000000000000}">
      <formula1>distlist</formula1>
    </dataValidation>
  </dataValidations>
  <pageMargins left="0.75" right="0.75" top="1" bottom="1"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0"/>
  <sheetViews>
    <sheetView showGridLines="0" zoomScaleNormal="100" workbookViewId="0">
      <pane xSplit="2" ySplit="9" topLeftCell="C10" activePane="bottomRight" state="frozen"/>
      <selection pane="topRight" activeCell="C1" sqref="C1"/>
      <selection pane="bottomLeft" activeCell="A10" sqref="A10"/>
      <selection pane="bottomRight" activeCell="C10" sqref="C10"/>
    </sheetView>
  </sheetViews>
  <sheetFormatPr defaultRowHeight="15"/>
  <cols>
    <col min="2" max="2" width="44.42578125" customWidth="1"/>
    <col min="3" max="3" width="9" bestFit="1" customWidth="1"/>
    <col min="4" max="8" width="12.5703125" customWidth="1"/>
    <col min="9" max="9" width="8.5703125" customWidth="1"/>
    <col min="10" max="13" width="12.5703125" customWidth="1"/>
    <col min="15" max="15" width="9.85546875" bestFit="1" customWidth="1"/>
  </cols>
  <sheetData>
    <row r="1" spans="1:15">
      <c r="C1">
        <v>18</v>
      </c>
      <c r="D1">
        <v>43</v>
      </c>
      <c r="E1">
        <v>44</v>
      </c>
      <c r="F1">
        <v>45</v>
      </c>
      <c r="G1">
        <v>46</v>
      </c>
      <c r="H1">
        <v>47</v>
      </c>
      <c r="I1">
        <v>48</v>
      </c>
      <c r="J1">
        <v>49</v>
      </c>
      <c r="K1">
        <v>50</v>
      </c>
      <c r="L1">
        <v>53</v>
      </c>
      <c r="M1">
        <v>54</v>
      </c>
    </row>
    <row r="7" spans="1:15">
      <c r="C7" s="45" t="s">
        <v>109</v>
      </c>
      <c r="D7" s="45"/>
      <c r="E7" s="45"/>
      <c r="F7" s="45"/>
      <c r="G7" s="45"/>
      <c r="H7" s="45"/>
      <c r="I7" s="45"/>
      <c r="J7" s="45"/>
      <c r="K7" s="45"/>
      <c r="L7" s="45"/>
      <c r="M7" s="45"/>
    </row>
    <row r="8" spans="1:15">
      <c r="C8" s="16"/>
      <c r="D8" s="45" t="s">
        <v>100</v>
      </c>
      <c r="E8" s="45"/>
      <c r="F8" s="45"/>
      <c r="G8" s="45"/>
      <c r="H8" s="45"/>
      <c r="I8" s="16" t="s">
        <v>100</v>
      </c>
      <c r="J8" s="28">
        <v>4.4999999999999998E-2</v>
      </c>
      <c r="K8" s="29">
        <v>19622</v>
      </c>
      <c r="L8" s="16"/>
      <c r="M8" s="16"/>
    </row>
    <row r="9" spans="1:15" ht="30">
      <c r="A9" s="6" t="s">
        <v>7</v>
      </c>
      <c r="B9" s="6" t="s">
        <v>8</v>
      </c>
      <c r="C9" s="35" t="s">
        <v>105</v>
      </c>
      <c r="D9" s="35" t="s">
        <v>104</v>
      </c>
      <c r="E9" s="35" t="s">
        <v>3</v>
      </c>
      <c r="F9" s="35" t="s">
        <v>113</v>
      </c>
      <c r="G9" s="35" t="s">
        <v>0</v>
      </c>
      <c r="H9" s="35" t="s">
        <v>4</v>
      </c>
      <c r="I9" s="34" t="s">
        <v>92</v>
      </c>
      <c r="J9" s="35" t="s">
        <v>107</v>
      </c>
      <c r="K9" s="34" t="s">
        <v>106</v>
      </c>
      <c r="L9" s="35" t="s">
        <v>108</v>
      </c>
      <c r="M9" s="34" t="s">
        <v>130</v>
      </c>
    </row>
    <row r="10" spans="1:15">
      <c r="A10" t="s">
        <v>9</v>
      </c>
      <c r="B10" t="s">
        <v>10</v>
      </c>
      <c r="C10" s="12">
        <v>1193.4944705882376</v>
      </c>
      <c r="D10" s="8">
        <v>6153876.0200000051</v>
      </c>
      <c r="E10" s="8">
        <v>2081161.5424297091</v>
      </c>
      <c r="F10" s="8">
        <v>2964726.9167992398</v>
      </c>
      <c r="G10" s="8">
        <v>11199764.479228955</v>
      </c>
      <c r="H10" s="8">
        <v>9384.0103622004444</v>
      </c>
      <c r="I10" s="8" t="s">
        <v>121</v>
      </c>
      <c r="J10" s="8">
        <v>0</v>
      </c>
      <c r="K10" s="8">
        <v>0</v>
      </c>
      <c r="L10" s="8">
        <v>0</v>
      </c>
      <c r="M10" s="22">
        <v>0</v>
      </c>
    </row>
    <row r="11" spans="1:15">
      <c r="A11" t="s">
        <v>11</v>
      </c>
      <c r="B11" t="s">
        <v>12</v>
      </c>
      <c r="C11" s="32">
        <v>521.7731176470586</v>
      </c>
      <c r="D11" s="31">
        <v>2960526.98</v>
      </c>
      <c r="E11" s="31">
        <v>1761070.5872314144</v>
      </c>
      <c r="F11" s="31">
        <v>1639444.447692201</v>
      </c>
      <c r="G11" s="31">
        <v>6361042.0149236154</v>
      </c>
      <c r="H11" s="31">
        <v>12191.203034009881</v>
      </c>
      <c r="I11" s="31" t="s">
        <v>119</v>
      </c>
      <c r="J11" s="31">
        <v>12739.807170540325</v>
      </c>
      <c r="K11" s="31">
        <v>12739.807170540325</v>
      </c>
      <c r="L11" s="31">
        <v>0</v>
      </c>
      <c r="M11" s="22">
        <v>12739.807170540325</v>
      </c>
      <c r="O11" s="9"/>
    </row>
    <row r="12" spans="1:15">
      <c r="A12" t="s">
        <v>14</v>
      </c>
      <c r="B12" t="s">
        <v>15</v>
      </c>
      <c r="C12" s="32">
        <v>641.97058823529846</v>
      </c>
      <c r="D12" s="31">
        <v>3158032.9630541899</v>
      </c>
      <c r="E12" s="31">
        <v>576003.30387513351</v>
      </c>
      <c r="F12" s="31">
        <v>1793903.2965287599</v>
      </c>
      <c r="G12" s="31">
        <v>5527939.5634580832</v>
      </c>
      <c r="H12" s="31">
        <v>8610.8922507707684</v>
      </c>
      <c r="I12" s="31" t="s">
        <v>119</v>
      </c>
      <c r="J12" s="31">
        <v>8998.382402055453</v>
      </c>
      <c r="K12" s="31">
        <v>8998.382402055453</v>
      </c>
      <c r="L12" s="31">
        <v>0</v>
      </c>
      <c r="M12" s="22">
        <v>8998.382402055453</v>
      </c>
    </row>
    <row r="13" spans="1:15">
      <c r="A13" t="s">
        <v>90</v>
      </c>
      <c r="B13" t="s">
        <v>91</v>
      </c>
      <c r="C13" s="32">
        <v>519.55535294117647</v>
      </c>
      <c r="D13" s="31">
        <v>2813306</v>
      </c>
      <c r="E13" s="31">
        <v>772258.61720175412</v>
      </c>
      <c r="F13" s="31">
        <v>1588367.1994530172</v>
      </c>
      <c r="G13" s="31">
        <v>5173931.8166547716</v>
      </c>
      <c r="H13" s="31">
        <v>9958.3841978826822</v>
      </c>
      <c r="I13" s="31" t="s">
        <v>119</v>
      </c>
      <c r="J13" s="31">
        <v>10406.511486787402</v>
      </c>
      <c r="K13" s="31">
        <v>10406.511486787402</v>
      </c>
      <c r="L13" s="31">
        <v>0</v>
      </c>
      <c r="M13" s="22">
        <v>10406.511486787402</v>
      </c>
    </row>
    <row r="14" spans="1:15">
      <c r="A14" t="s">
        <v>16</v>
      </c>
      <c r="B14" t="s">
        <v>17</v>
      </c>
      <c r="C14" s="32">
        <v>367.85199999999941</v>
      </c>
      <c r="D14" s="31">
        <v>3949478.4867853872</v>
      </c>
      <c r="E14" s="31">
        <v>367072.43929079926</v>
      </c>
      <c r="F14" s="31">
        <v>2772671.9634917192</v>
      </c>
      <c r="G14" s="31">
        <v>7089222.889567906</v>
      </c>
      <c r="H14" s="31">
        <v>19271.943307547375</v>
      </c>
      <c r="I14" s="31" t="s">
        <v>119</v>
      </c>
      <c r="J14" s="31">
        <v>20139.180756387006</v>
      </c>
      <c r="K14" s="31">
        <v>19622</v>
      </c>
      <c r="L14" s="31">
        <v>0</v>
      </c>
      <c r="M14" s="22">
        <v>19622</v>
      </c>
    </row>
    <row r="15" spans="1:15">
      <c r="A15" t="s">
        <v>18</v>
      </c>
      <c r="B15" t="s">
        <v>19</v>
      </c>
      <c r="C15" s="32">
        <v>548.53094117647061</v>
      </c>
      <c r="D15" s="31">
        <v>3945139.0941881193</v>
      </c>
      <c r="E15" s="31">
        <v>1232165.2498109879</v>
      </c>
      <c r="F15" s="31">
        <v>2190604.6040188363</v>
      </c>
      <c r="G15" s="31">
        <v>7367908.9480179437</v>
      </c>
      <c r="H15" s="31">
        <v>13432.075376122815</v>
      </c>
      <c r="I15" s="31" t="s">
        <v>119</v>
      </c>
      <c r="J15" s="31">
        <v>14036.518768048341</v>
      </c>
      <c r="K15" s="31">
        <v>14036.518768048341</v>
      </c>
      <c r="L15" s="31">
        <v>0</v>
      </c>
      <c r="M15" s="22">
        <v>14036.518768048341</v>
      </c>
    </row>
    <row r="16" spans="1:15">
      <c r="A16" s="15" t="s">
        <v>20</v>
      </c>
      <c r="B16" t="s">
        <v>21</v>
      </c>
      <c r="C16" s="32">
        <v>1277.3835294117623</v>
      </c>
      <c r="D16" s="31">
        <v>9086347.7303516157</v>
      </c>
      <c r="E16" s="31">
        <v>1570038.2620259398</v>
      </c>
      <c r="F16" s="31">
        <v>4979218.109828799</v>
      </c>
      <c r="G16" s="31">
        <v>15635604.102206353</v>
      </c>
      <c r="H16" s="31">
        <v>12240.33639247453</v>
      </c>
      <c r="I16" s="31" t="s">
        <v>119</v>
      </c>
      <c r="J16" s="31">
        <v>12791.151530135883</v>
      </c>
      <c r="K16" s="31">
        <v>12791.151530135883</v>
      </c>
      <c r="L16" s="31">
        <v>0</v>
      </c>
      <c r="M16" s="22">
        <v>12791.151530135883</v>
      </c>
    </row>
    <row r="17" spans="1:13">
      <c r="A17" t="s">
        <v>22</v>
      </c>
      <c r="B17" t="s">
        <v>23</v>
      </c>
      <c r="C17" s="32">
        <v>450.01529411764761</v>
      </c>
      <c r="D17" s="31">
        <v>4931812.118816928</v>
      </c>
      <c r="E17" s="31">
        <v>514923.09416459879</v>
      </c>
      <c r="F17" s="31">
        <v>2664875.647454693</v>
      </c>
      <c r="G17" s="31">
        <v>8111610.8604362197</v>
      </c>
      <c r="H17" s="31">
        <v>18025.189291267954</v>
      </c>
      <c r="I17" s="31" t="s">
        <v>119</v>
      </c>
      <c r="J17" s="31">
        <v>18836.322809375011</v>
      </c>
      <c r="K17" s="31">
        <v>18836.322809375011</v>
      </c>
      <c r="L17" s="31">
        <v>0</v>
      </c>
      <c r="M17" s="22">
        <v>18836.322809375011</v>
      </c>
    </row>
    <row r="18" spans="1:13">
      <c r="A18" t="s">
        <v>24</v>
      </c>
      <c r="B18" t="s">
        <v>25</v>
      </c>
      <c r="C18" s="32">
        <v>355.14035294117531</v>
      </c>
      <c r="D18" s="31">
        <v>1690679</v>
      </c>
      <c r="E18" s="31">
        <v>327984.75344230124</v>
      </c>
      <c r="F18" s="31">
        <v>871880.96704616724</v>
      </c>
      <c r="G18" s="31">
        <v>2890544.7204884682</v>
      </c>
      <c r="H18" s="31">
        <v>8139.1615921698758</v>
      </c>
      <c r="I18" s="31" t="s">
        <v>121</v>
      </c>
      <c r="J18" s="31">
        <v>0</v>
      </c>
      <c r="K18" s="31">
        <v>0</v>
      </c>
      <c r="L18" s="31">
        <v>0</v>
      </c>
      <c r="M18" s="22">
        <v>0</v>
      </c>
    </row>
    <row r="19" spans="1:13">
      <c r="A19" t="s">
        <v>26</v>
      </c>
      <c r="B19" t="s">
        <v>27</v>
      </c>
      <c r="C19" s="32">
        <v>476.40235294117537</v>
      </c>
      <c r="D19" s="31">
        <v>5028573.5690600919</v>
      </c>
      <c r="E19" s="31">
        <v>821036.51828263863</v>
      </c>
      <c r="F19" s="31">
        <v>3198223.500423457</v>
      </c>
      <c r="G19" s="31">
        <v>9047833.5877661873</v>
      </c>
      <c r="H19" s="31">
        <v>18992.000211391452</v>
      </c>
      <c r="I19" s="31" t="s">
        <v>119</v>
      </c>
      <c r="J19" s="31">
        <v>19846.640220904068</v>
      </c>
      <c r="K19" s="31">
        <v>19622</v>
      </c>
      <c r="L19" s="31">
        <v>0</v>
      </c>
      <c r="M19" s="22">
        <v>19622</v>
      </c>
    </row>
    <row r="20" spans="1:13">
      <c r="A20" t="s">
        <v>28</v>
      </c>
      <c r="B20" t="s">
        <v>29</v>
      </c>
      <c r="C20" s="32">
        <v>42.313647058823534</v>
      </c>
      <c r="D20" s="31">
        <v>473597.4102029386</v>
      </c>
      <c r="E20" s="31">
        <v>67890.037979809422</v>
      </c>
      <c r="F20" s="31">
        <v>353008.16240000864</v>
      </c>
      <c r="G20" s="31">
        <v>894495.61058275669</v>
      </c>
      <c r="H20" s="31">
        <v>21139.648145650219</v>
      </c>
      <c r="I20" s="31" t="s">
        <v>119</v>
      </c>
      <c r="J20" s="31">
        <v>22090.932312204477</v>
      </c>
      <c r="K20" s="31">
        <v>19622</v>
      </c>
      <c r="L20" s="31">
        <v>0</v>
      </c>
      <c r="M20" s="22">
        <v>19622</v>
      </c>
    </row>
    <row r="21" spans="1:13">
      <c r="A21" t="s">
        <v>30</v>
      </c>
      <c r="B21" t="s">
        <v>31</v>
      </c>
      <c r="C21" s="32">
        <v>294.64964705882335</v>
      </c>
      <c r="D21" s="31">
        <v>1834990.9391205113</v>
      </c>
      <c r="E21" s="31">
        <v>210505.80453357345</v>
      </c>
      <c r="F21" s="31">
        <v>997959.02605837886</v>
      </c>
      <c r="G21" s="31">
        <v>3043455.769712464</v>
      </c>
      <c r="H21" s="31">
        <v>10329.066401714961</v>
      </c>
      <c r="I21" s="31" t="s">
        <v>119</v>
      </c>
      <c r="J21" s="31">
        <v>10793.874389792134</v>
      </c>
      <c r="K21" s="31">
        <v>10793.874389792134</v>
      </c>
      <c r="L21" s="31">
        <v>0</v>
      </c>
      <c r="M21" s="22">
        <v>10793.874389792134</v>
      </c>
    </row>
    <row r="22" spans="1:13">
      <c r="A22" t="s">
        <v>32</v>
      </c>
      <c r="B22" t="s">
        <v>33</v>
      </c>
      <c r="C22" s="32">
        <v>474.73835294117623</v>
      </c>
      <c r="D22" s="31">
        <v>2922914.8118536868</v>
      </c>
      <c r="E22" s="31">
        <v>504475.85748276219</v>
      </c>
      <c r="F22" s="31">
        <v>1499628.6304583328</v>
      </c>
      <c r="G22" s="31">
        <v>4927019.299794782</v>
      </c>
      <c r="H22" s="31">
        <v>10378.388999477525</v>
      </c>
      <c r="I22" s="31" t="s">
        <v>119</v>
      </c>
      <c r="J22" s="31">
        <v>10845.416504454013</v>
      </c>
      <c r="K22" s="31">
        <v>10845.416504454013</v>
      </c>
      <c r="L22" s="31">
        <v>0</v>
      </c>
      <c r="M22" s="22">
        <v>10845.416504454013</v>
      </c>
    </row>
    <row r="23" spans="1:13">
      <c r="A23" t="s">
        <v>34</v>
      </c>
      <c r="B23" t="s">
        <v>35</v>
      </c>
      <c r="C23" s="32">
        <v>1082.1098823529467</v>
      </c>
      <c r="D23" s="31">
        <v>11347718.885489926</v>
      </c>
      <c r="E23" s="31">
        <v>922543.73483891645</v>
      </c>
      <c r="F23" s="31">
        <v>5575681.4640191002</v>
      </c>
      <c r="G23" s="31">
        <v>17845944.084347941</v>
      </c>
      <c r="H23" s="31">
        <v>16491.803998262734</v>
      </c>
      <c r="I23" s="31" t="s">
        <v>119</v>
      </c>
      <c r="J23" s="31">
        <v>17233.935178184554</v>
      </c>
      <c r="K23" s="31">
        <v>17233.935178184554</v>
      </c>
      <c r="L23" s="31">
        <v>0</v>
      </c>
      <c r="M23" s="22">
        <v>17233.935178184554</v>
      </c>
    </row>
    <row r="24" spans="1:13">
      <c r="A24" t="s">
        <v>36</v>
      </c>
      <c r="B24" t="s">
        <v>37</v>
      </c>
      <c r="C24" s="32">
        <v>1209.9621176470578</v>
      </c>
      <c r="D24" s="31">
        <v>12641134.299239865</v>
      </c>
      <c r="E24" s="31">
        <v>1616414.5380213086</v>
      </c>
      <c r="F24" s="31">
        <v>7249422.8731622715</v>
      </c>
      <c r="G24" s="31">
        <v>21506971.710423447</v>
      </c>
      <c r="H24" s="31">
        <v>17774.913277654337</v>
      </c>
      <c r="I24" s="31" t="s">
        <v>119</v>
      </c>
      <c r="J24" s="31">
        <v>18574.784375148782</v>
      </c>
      <c r="K24" s="31">
        <v>18574.784375148782</v>
      </c>
      <c r="L24" s="31">
        <v>0</v>
      </c>
      <c r="M24" s="22">
        <v>18574.784375148782</v>
      </c>
    </row>
    <row r="25" spans="1:13">
      <c r="A25" t="s">
        <v>38</v>
      </c>
      <c r="B25" t="s">
        <v>39</v>
      </c>
      <c r="C25" s="32">
        <v>833.50729411764553</v>
      </c>
      <c r="D25" s="31">
        <v>8816285.7978101522</v>
      </c>
      <c r="E25" s="31">
        <v>1099233.7959506719</v>
      </c>
      <c r="F25" s="31">
        <v>6525428.5239276923</v>
      </c>
      <c r="G25" s="31">
        <v>16440948.117688516</v>
      </c>
      <c r="H25" s="31">
        <v>19725.02008526869</v>
      </c>
      <c r="I25" s="31" t="s">
        <v>119</v>
      </c>
      <c r="J25" s="31">
        <v>20612.645989105778</v>
      </c>
      <c r="K25" s="31">
        <v>19622</v>
      </c>
      <c r="L25" s="31">
        <v>0</v>
      </c>
      <c r="M25" s="22">
        <v>19622</v>
      </c>
    </row>
    <row r="26" spans="1:13">
      <c r="A26" t="s">
        <v>40</v>
      </c>
      <c r="B26" t="s">
        <v>41</v>
      </c>
      <c r="C26" s="32">
        <v>1266.7028235294174</v>
      </c>
      <c r="D26" s="31">
        <v>11138220</v>
      </c>
      <c r="E26" s="31">
        <v>1037739.446752555</v>
      </c>
      <c r="F26" s="31">
        <v>6600821.9855356207</v>
      </c>
      <c r="G26" s="31">
        <v>18776781.432288177</v>
      </c>
      <c r="H26" s="31">
        <v>14823.351683996711</v>
      </c>
      <c r="I26" s="31" t="s">
        <v>119</v>
      </c>
      <c r="J26" s="31">
        <v>15490.402509776561</v>
      </c>
      <c r="K26" s="31">
        <v>15490.402509776561</v>
      </c>
      <c r="L26" s="31">
        <v>0</v>
      </c>
      <c r="M26" s="22">
        <v>15490.402509776561</v>
      </c>
    </row>
    <row r="27" spans="1:13">
      <c r="A27" t="s">
        <v>42</v>
      </c>
      <c r="B27" t="s">
        <v>43</v>
      </c>
      <c r="C27" s="32">
        <v>579.1875294117641</v>
      </c>
      <c r="D27" s="31">
        <v>6423995.3999999994</v>
      </c>
      <c r="E27" s="31">
        <v>768059.82051998633</v>
      </c>
      <c r="F27" s="31">
        <v>4432687.6914024213</v>
      </c>
      <c r="G27" s="31">
        <v>11624742.911922406</v>
      </c>
      <c r="H27" s="31">
        <v>20070.775563363317</v>
      </c>
      <c r="I27" s="31" t="s">
        <v>119</v>
      </c>
      <c r="J27" s="31">
        <v>20973.960463714666</v>
      </c>
      <c r="K27" s="31">
        <v>19622</v>
      </c>
      <c r="L27" s="31">
        <v>0</v>
      </c>
      <c r="M27" s="22">
        <v>19622</v>
      </c>
    </row>
    <row r="28" spans="1:13">
      <c r="A28" t="s">
        <v>44</v>
      </c>
      <c r="B28" t="s">
        <v>45</v>
      </c>
      <c r="C28" s="32">
        <v>1048.5</v>
      </c>
      <c r="D28" s="31">
        <v>8960994.2463210039</v>
      </c>
      <c r="E28" s="31">
        <v>1289461.6145550001</v>
      </c>
      <c r="F28" s="31">
        <v>5895429.0655038226</v>
      </c>
      <c r="G28" s="31">
        <v>16145884.926379826</v>
      </c>
      <c r="H28" s="31">
        <v>15399.031880190583</v>
      </c>
      <c r="I28" s="31" t="s">
        <v>119</v>
      </c>
      <c r="J28" s="31">
        <v>16091.988314799159</v>
      </c>
      <c r="K28" s="31">
        <v>16091.988314799159</v>
      </c>
      <c r="L28" s="31">
        <v>0</v>
      </c>
      <c r="M28" s="22">
        <v>16091.988314799159</v>
      </c>
    </row>
    <row r="29" spans="1:13">
      <c r="A29" t="s">
        <v>46</v>
      </c>
      <c r="B29" t="s">
        <v>47</v>
      </c>
      <c r="C29" s="32">
        <v>497.33364705882298</v>
      </c>
      <c r="D29" s="31">
        <v>5212838.967629957</v>
      </c>
      <c r="E29" s="31">
        <v>789300.03680045297</v>
      </c>
      <c r="F29" s="31">
        <v>3839035.1679166206</v>
      </c>
      <c r="G29" s="31">
        <v>9841174.1723470297</v>
      </c>
      <c r="H29" s="31">
        <v>19787.871242065889</v>
      </c>
      <c r="I29" s="31" t="s">
        <v>119</v>
      </c>
      <c r="J29" s="31">
        <v>20678.32544795885</v>
      </c>
      <c r="K29" s="31">
        <v>19622</v>
      </c>
      <c r="L29" s="31">
        <v>0</v>
      </c>
      <c r="M29" s="22">
        <v>19622</v>
      </c>
    </row>
    <row r="30" spans="1:13">
      <c r="A30" t="s">
        <v>48</v>
      </c>
      <c r="B30" t="s">
        <v>49</v>
      </c>
      <c r="C30" s="32">
        <v>1410.5849411764802</v>
      </c>
      <c r="D30" s="31">
        <v>14802334</v>
      </c>
      <c r="E30" s="31">
        <v>1060237.6055588848</v>
      </c>
      <c r="F30" s="31">
        <v>9278640.804058142</v>
      </c>
      <c r="G30" s="31">
        <v>25141212.409617029</v>
      </c>
      <c r="H30" s="31">
        <v>17823.253088643018</v>
      </c>
      <c r="I30" s="31" t="s">
        <v>119</v>
      </c>
      <c r="J30" s="31">
        <v>18625.299477631954</v>
      </c>
      <c r="K30" s="31">
        <v>18625.299477631954</v>
      </c>
      <c r="L30" s="31">
        <v>0</v>
      </c>
      <c r="M30" s="22">
        <v>18625.299477631954</v>
      </c>
    </row>
    <row r="31" spans="1:13">
      <c r="A31" t="s">
        <v>50</v>
      </c>
      <c r="B31" t="s">
        <v>51</v>
      </c>
      <c r="C31" s="32">
        <v>1540.601647058839</v>
      </c>
      <c r="D31" s="31">
        <v>15354599.490000004</v>
      </c>
      <c r="E31" s="31">
        <v>2169853.7662957176</v>
      </c>
      <c r="F31" s="31">
        <v>10373236.429929765</v>
      </c>
      <c r="G31" s="31">
        <v>27897689.686225489</v>
      </c>
      <c r="H31" s="31">
        <v>18108.308360882867</v>
      </c>
      <c r="I31" s="31" t="s">
        <v>119</v>
      </c>
      <c r="J31" s="31">
        <v>18923.182237122594</v>
      </c>
      <c r="K31" s="31">
        <v>18923.182237122594</v>
      </c>
      <c r="L31" s="31">
        <v>0</v>
      </c>
      <c r="M31" s="22">
        <v>18923.182237122594</v>
      </c>
    </row>
    <row r="32" spans="1:13">
      <c r="A32" t="s">
        <v>52</v>
      </c>
      <c r="B32" t="s">
        <v>53</v>
      </c>
      <c r="C32" s="32">
        <v>2015.1254117647156</v>
      </c>
      <c r="D32" s="31">
        <v>20648620.649999995</v>
      </c>
      <c r="E32" s="31">
        <v>2483053.9726009527</v>
      </c>
      <c r="F32" s="31">
        <v>16449071.734707536</v>
      </c>
      <c r="G32" s="31">
        <v>39580746.357308485</v>
      </c>
      <c r="H32" s="31">
        <v>19641.827811920768</v>
      </c>
      <c r="I32" s="31" t="s">
        <v>119</v>
      </c>
      <c r="J32" s="31">
        <v>20525.710063457202</v>
      </c>
      <c r="K32" s="31">
        <v>19622</v>
      </c>
      <c r="L32" s="31">
        <v>0</v>
      </c>
      <c r="M32" s="22">
        <v>19622</v>
      </c>
    </row>
    <row r="33" spans="1:13">
      <c r="A33" t="s">
        <v>54</v>
      </c>
      <c r="B33" t="s">
        <v>55</v>
      </c>
      <c r="C33" s="32">
        <v>2215.2558823529403</v>
      </c>
      <c r="D33" s="31">
        <v>22101599.907742117</v>
      </c>
      <c r="E33" s="31">
        <v>2645330.0398030598</v>
      </c>
      <c r="F33" s="31">
        <v>14085627.767338274</v>
      </c>
      <c r="G33" s="31">
        <v>38832557.714883454</v>
      </c>
      <c r="H33" s="31">
        <v>17529.603701418611</v>
      </c>
      <c r="I33" s="31" t="s">
        <v>119</v>
      </c>
      <c r="J33" s="31">
        <v>18318.435867982447</v>
      </c>
      <c r="K33" s="31">
        <v>18318.435867982447</v>
      </c>
      <c r="L33" s="31">
        <v>0</v>
      </c>
      <c r="M33" s="22">
        <v>18318.435867982447</v>
      </c>
    </row>
    <row r="34" spans="1:13">
      <c r="A34" t="s">
        <v>56</v>
      </c>
      <c r="B34" t="s">
        <v>57</v>
      </c>
      <c r="C34" s="32">
        <v>712.14141176469809</v>
      </c>
      <c r="D34" s="31">
        <v>8149942.0145033412</v>
      </c>
      <c r="E34" s="31">
        <v>1148387.7934580378</v>
      </c>
      <c r="F34" s="31">
        <v>5988609.6550212996</v>
      </c>
      <c r="G34" s="31">
        <v>15286939.462982677</v>
      </c>
      <c r="H34" s="31">
        <v>21466.157157047488</v>
      </c>
      <c r="I34" s="31" t="s">
        <v>119</v>
      </c>
      <c r="J34" s="31">
        <v>22432.134229114625</v>
      </c>
      <c r="K34" s="31">
        <v>19622</v>
      </c>
      <c r="L34" s="31">
        <v>0</v>
      </c>
      <c r="M34" s="22">
        <v>19622</v>
      </c>
    </row>
    <row r="35" spans="1:13">
      <c r="A35" t="s">
        <v>58</v>
      </c>
      <c r="B35" t="s">
        <v>59</v>
      </c>
      <c r="C35" s="32">
        <v>583.33494117647058</v>
      </c>
      <c r="D35" s="31">
        <v>7931789</v>
      </c>
      <c r="E35" s="31">
        <v>1008108.3327569902</v>
      </c>
      <c r="F35" s="31">
        <v>5518188.1715717092</v>
      </c>
      <c r="G35" s="31">
        <v>14458085.5043287</v>
      </c>
      <c r="H35" s="31">
        <v>24785.221120424598</v>
      </c>
      <c r="I35" s="31" t="s">
        <v>119</v>
      </c>
      <c r="J35" s="31">
        <v>25900.556070843704</v>
      </c>
      <c r="K35" s="31">
        <v>19622</v>
      </c>
      <c r="L35" s="31">
        <v>0</v>
      </c>
      <c r="M35" s="22">
        <v>19622</v>
      </c>
    </row>
    <row r="36" spans="1:13">
      <c r="A36" t="s">
        <v>60</v>
      </c>
      <c r="B36" t="s">
        <v>61</v>
      </c>
      <c r="C36" s="32">
        <v>1347.826823529427</v>
      </c>
      <c r="D36" s="31">
        <v>12879919.025519403</v>
      </c>
      <c r="E36" s="31">
        <v>2033274.7235470614</v>
      </c>
      <c r="F36" s="31">
        <v>9139312.0329382364</v>
      </c>
      <c r="G36" s="31">
        <v>24052505.782004699</v>
      </c>
      <c r="H36" s="31">
        <v>17845.397763357068</v>
      </c>
      <c r="I36" s="31" t="s">
        <v>119</v>
      </c>
      <c r="J36" s="31">
        <v>18648.440662708137</v>
      </c>
      <c r="K36" s="31">
        <v>18648.440662708137</v>
      </c>
      <c r="L36" s="31">
        <v>0</v>
      </c>
      <c r="M36" s="22">
        <v>18648.440662708137</v>
      </c>
    </row>
    <row r="37" spans="1:13">
      <c r="A37" t="s">
        <v>62</v>
      </c>
      <c r="B37" t="s">
        <v>63</v>
      </c>
      <c r="C37" s="32">
        <v>449.41388235294056</v>
      </c>
      <c r="D37" s="31">
        <v>4963609.4646016965</v>
      </c>
      <c r="E37" s="31">
        <v>1200664.1809588438</v>
      </c>
      <c r="F37" s="31">
        <v>3120619.1572962482</v>
      </c>
      <c r="G37" s="31">
        <v>9284892.802856788</v>
      </c>
      <c r="H37" s="31">
        <v>20660.004435655228</v>
      </c>
      <c r="I37" s="31" t="s">
        <v>119</v>
      </c>
      <c r="J37" s="31">
        <v>21589.704635259714</v>
      </c>
      <c r="K37" s="31">
        <v>19622</v>
      </c>
      <c r="L37" s="31">
        <v>0</v>
      </c>
      <c r="M37" s="22">
        <v>19622</v>
      </c>
    </row>
    <row r="38" spans="1:13">
      <c r="A38" t="s">
        <v>64</v>
      </c>
      <c r="B38" t="s">
        <v>65</v>
      </c>
      <c r="C38" s="32">
        <v>659.44800000000396</v>
      </c>
      <c r="D38" s="31">
        <v>6459056.1452254448</v>
      </c>
      <c r="E38" s="31">
        <v>1066578.717514327</v>
      </c>
      <c r="F38" s="31">
        <v>3886099.2649105513</v>
      </c>
      <c r="G38" s="31">
        <v>11411734.127650322</v>
      </c>
      <c r="H38" s="31">
        <v>17304.979509605389</v>
      </c>
      <c r="I38" s="31" t="s">
        <v>119</v>
      </c>
      <c r="J38" s="31">
        <v>18083.703587537631</v>
      </c>
      <c r="K38" s="31">
        <v>18083.703587537631</v>
      </c>
      <c r="L38" s="31">
        <v>0</v>
      </c>
      <c r="M38" s="22">
        <v>18083.703587537631</v>
      </c>
    </row>
    <row r="39" spans="1:13">
      <c r="A39" t="s">
        <v>66</v>
      </c>
      <c r="B39" t="s">
        <v>67</v>
      </c>
      <c r="C39" s="32">
        <v>1214.9387058823527</v>
      </c>
      <c r="D39" s="31">
        <v>11373284.188291233</v>
      </c>
      <c r="E39" s="31">
        <v>1909517.9579611772</v>
      </c>
      <c r="F39" s="31">
        <v>7698416.9532165574</v>
      </c>
      <c r="G39" s="31">
        <v>20981219.099468969</v>
      </c>
      <c r="H39" s="31">
        <v>17269.364287996159</v>
      </c>
      <c r="I39" s="31" t="s">
        <v>119</v>
      </c>
      <c r="J39" s="31">
        <v>18046.485680955986</v>
      </c>
      <c r="K39" s="31">
        <v>18046.485680955986</v>
      </c>
      <c r="L39" s="31">
        <v>0</v>
      </c>
      <c r="M39" s="22">
        <v>18046.485680955986</v>
      </c>
    </row>
    <row r="40" spans="1:13">
      <c r="A40" t="s">
        <v>68</v>
      </c>
      <c r="B40" t="s">
        <v>69</v>
      </c>
      <c r="C40" s="32">
        <v>529.12870588235205</v>
      </c>
      <c r="D40" s="31">
        <v>5678791.2868965939</v>
      </c>
      <c r="E40" s="31">
        <v>840542.42933829653</v>
      </c>
      <c r="F40" s="31">
        <v>3484182.1930869506</v>
      </c>
      <c r="G40" s="31">
        <v>10003515.909321841</v>
      </c>
      <c r="H40" s="31">
        <v>18905.638265533926</v>
      </c>
      <c r="I40" s="31" t="s">
        <v>119</v>
      </c>
      <c r="J40" s="31">
        <v>19756.391987482952</v>
      </c>
      <c r="K40" s="31">
        <v>19622</v>
      </c>
      <c r="L40" s="31">
        <v>0</v>
      </c>
      <c r="M40" s="22">
        <v>19622</v>
      </c>
    </row>
    <row r="41" spans="1:13">
      <c r="A41" t="s">
        <v>70</v>
      </c>
      <c r="B41" t="s">
        <v>71</v>
      </c>
      <c r="C41" s="32">
        <v>553.65317647058839</v>
      </c>
      <c r="D41" s="31">
        <v>6172529.3100000005</v>
      </c>
      <c r="E41" s="31">
        <v>748526.47786297917</v>
      </c>
      <c r="F41" s="31">
        <v>3595068.1646032357</v>
      </c>
      <c r="G41" s="31">
        <v>10516123.952466216</v>
      </c>
      <c r="H41" s="31">
        <v>18994.064153129377</v>
      </c>
      <c r="I41" s="31" t="s">
        <v>119</v>
      </c>
      <c r="J41" s="31">
        <v>19848.797040020196</v>
      </c>
      <c r="K41" s="31">
        <v>19622</v>
      </c>
      <c r="L41" s="31">
        <v>0</v>
      </c>
      <c r="M41" s="22">
        <v>19622</v>
      </c>
    </row>
    <row r="42" spans="1:13">
      <c r="A42" t="s">
        <v>72</v>
      </c>
      <c r="B42" t="s">
        <v>73</v>
      </c>
      <c r="C42" s="32">
        <v>1186.8990588235358</v>
      </c>
      <c r="D42" s="31">
        <v>15370670</v>
      </c>
      <c r="E42" s="31">
        <v>1740165.9865093597</v>
      </c>
      <c r="F42" s="31">
        <v>8465915.5467897691</v>
      </c>
      <c r="G42" s="31">
        <v>25576751.533299129</v>
      </c>
      <c r="H42" s="31">
        <v>21549.222187985404</v>
      </c>
      <c r="I42" s="31" t="s">
        <v>119</v>
      </c>
      <c r="J42" s="31">
        <v>22518.937186444746</v>
      </c>
      <c r="K42" s="31">
        <v>19622</v>
      </c>
      <c r="L42" s="31">
        <v>0</v>
      </c>
      <c r="M42" s="22">
        <v>19622</v>
      </c>
    </row>
    <row r="43" spans="1:13">
      <c r="A43" t="s">
        <v>74</v>
      </c>
      <c r="B43" t="s">
        <v>75</v>
      </c>
      <c r="C43" s="32">
        <v>1520.5510588235556</v>
      </c>
      <c r="D43" s="31">
        <v>13054102</v>
      </c>
      <c r="E43" s="31">
        <v>1690186.06952288</v>
      </c>
      <c r="F43" s="31">
        <v>6814965.2328470461</v>
      </c>
      <c r="G43" s="31">
        <v>21559253.302369926</v>
      </c>
      <c r="H43" s="31">
        <v>14178.578994282661</v>
      </c>
      <c r="I43" s="31" t="s">
        <v>119</v>
      </c>
      <c r="J43" s="31">
        <v>14816.61504902538</v>
      </c>
      <c r="K43" s="31">
        <v>14816.61504902538</v>
      </c>
      <c r="L43" s="31">
        <v>0</v>
      </c>
      <c r="M43" s="22">
        <v>14816.61504902538</v>
      </c>
    </row>
    <row r="44" spans="1:13">
      <c r="A44" t="s">
        <v>76</v>
      </c>
      <c r="B44" t="s">
        <v>77</v>
      </c>
      <c r="C44" s="32">
        <v>599.39023529411656</v>
      </c>
      <c r="D44" s="31">
        <v>5998935</v>
      </c>
      <c r="E44" s="31">
        <v>766906.5943772319</v>
      </c>
      <c r="F44" s="31">
        <v>3553989.0030100583</v>
      </c>
      <c r="G44" s="31">
        <v>10319830.59738729</v>
      </c>
      <c r="H44" s="31">
        <v>17217.215079126909</v>
      </c>
      <c r="I44" s="31" t="s">
        <v>119</v>
      </c>
      <c r="J44" s="31">
        <v>17991.989757687617</v>
      </c>
      <c r="K44" s="31">
        <v>17991.989757687617</v>
      </c>
      <c r="L44" s="31">
        <v>0</v>
      </c>
      <c r="M44" s="22">
        <v>17991.989757687617</v>
      </c>
    </row>
    <row r="45" spans="1:13">
      <c r="A45" t="s">
        <v>78</v>
      </c>
      <c r="B45" t="s">
        <v>79</v>
      </c>
      <c r="C45" s="32">
        <v>1097.5509411764822</v>
      </c>
      <c r="D45" s="31">
        <v>12259749</v>
      </c>
      <c r="E45" s="31">
        <v>1364551.0342201446</v>
      </c>
      <c r="F45" s="31">
        <v>5248721.5391888423</v>
      </c>
      <c r="G45" s="31">
        <v>18873021.573408987</v>
      </c>
      <c r="H45" s="31">
        <v>17195.576866052976</v>
      </c>
      <c r="I45" s="31" t="s">
        <v>119</v>
      </c>
      <c r="J45" s="31">
        <v>17969.37782502536</v>
      </c>
      <c r="K45" s="31">
        <v>17969.37782502536</v>
      </c>
      <c r="L45" s="31">
        <v>0</v>
      </c>
      <c r="M45" s="22">
        <v>17969.37782502536</v>
      </c>
    </row>
    <row r="46" spans="1:13">
      <c r="A46" t="s">
        <v>80</v>
      </c>
      <c r="B46" t="s">
        <v>81</v>
      </c>
      <c r="C46" s="32">
        <v>892.71341176470389</v>
      </c>
      <c r="D46" s="31">
        <v>9562061.1306859627</v>
      </c>
      <c r="E46" s="31">
        <v>1158751.8727071795</v>
      </c>
      <c r="F46" s="31">
        <v>4965973.8276389688</v>
      </c>
      <c r="G46" s="31">
        <v>15686786.83103211</v>
      </c>
      <c r="H46" s="31">
        <v>17572.029975468478</v>
      </c>
      <c r="I46" s="31" t="s">
        <v>119</v>
      </c>
      <c r="J46" s="31">
        <v>18362.771324364559</v>
      </c>
      <c r="K46" s="31">
        <v>18362.771324364559</v>
      </c>
      <c r="L46" s="31">
        <v>0</v>
      </c>
      <c r="M46" s="22">
        <v>18362.771324364559</v>
      </c>
    </row>
    <row r="47" spans="1:13">
      <c r="A47" t="s">
        <v>82</v>
      </c>
      <c r="B47" t="s">
        <v>83</v>
      </c>
      <c r="C47" s="32">
        <v>691.18941176470457</v>
      </c>
      <c r="D47" s="31">
        <v>7091038</v>
      </c>
      <c r="E47" s="31">
        <v>895152.39520618366</v>
      </c>
      <c r="F47" s="31">
        <v>4993353.2513620937</v>
      </c>
      <c r="G47" s="31">
        <v>12979543.646568276</v>
      </c>
      <c r="H47" s="31">
        <v>18778.56261343712</v>
      </c>
      <c r="I47" s="31" t="s">
        <v>119</v>
      </c>
      <c r="J47" s="31">
        <v>19623.59793104179</v>
      </c>
      <c r="K47" s="31">
        <v>19622</v>
      </c>
      <c r="L47" s="31">
        <v>0</v>
      </c>
      <c r="M47" s="22">
        <v>19622</v>
      </c>
    </row>
    <row r="48" spans="1:13">
      <c r="A48" t="s">
        <v>84</v>
      </c>
      <c r="B48" t="s">
        <v>85</v>
      </c>
      <c r="C48" s="32">
        <v>1170.311999999999</v>
      </c>
      <c r="D48" s="31">
        <v>11407565</v>
      </c>
      <c r="E48" s="31">
        <v>2049871.1760691595</v>
      </c>
      <c r="F48" s="31">
        <v>7268577.8090058258</v>
      </c>
      <c r="G48" s="31">
        <v>20726013.985074986</v>
      </c>
      <c r="H48" s="31">
        <v>17709.819249119042</v>
      </c>
      <c r="I48" s="31" t="s">
        <v>119</v>
      </c>
      <c r="J48" s="31">
        <v>18506.761115329398</v>
      </c>
      <c r="K48" s="31">
        <v>18506.761115329398</v>
      </c>
      <c r="L48" s="31">
        <v>0</v>
      </c>
      <c r="M48" s="22">
        <v>18506.761115329398</v>
      </c>
    </row>
    <row r="49" spans="1:13">
      <c r="A49" t="s">
        <v>86</v>
      </c>
      <c r="B49" t="s">
        <v>87</v>
      </c>
      <c r="C49" s="32">
        <v>424.4945882352938</v>
      </c>
      <c r="D49" s="31">
        <v>2774978.27</v>
      </c>
      <c r="E49" s="31">
        <v>648241.00427674234</v>
      </c>
      <c r="F49" s="31">
        <v>2998238.3419175437</v>
      </c>
      <c r="G49" s="31">
        <v>6421457.6161942855</v>
      </c>
      <c r="H49" s="31">
        <v>15127.301487845883</v>
      </c>
      <c r="I49" s="31" t="s">
        <v>119</v>
      </c>
      <c r="J49" s="31">
        <v>15808.030054798946</v>
      </c>
      <c r="K49" s="31">
        <v>15808.030054798946</v>
      </c>
      <c r="L49" s="31">
        <v>21609.57</v>
      </c>
      <c r="M49" s="22">
        <v>21609.57</v>
      </c>
    </row>
    <row r="50" spans="1:13">
      <c r="A50" t="s">
        <v>88</v>
      </c>
      <c r="B50" t="s">
        <v>89</v>
      </c>
      <c r="C50" s="32">
        <v>542.39764705882146</v>
      </c>
      <c r="D50" s="31">
        <v>5532388.1600000001</v>
      </c>
      <c r="E50" s="31">
        <v>792501.17491661874</v>
      </c>
      <c r="F50" s="31">
        <v>5109834.983739336</v>
      </c>
      <c r="G50" s="31">
        <v>11434724.318655955</v>
      </c>
      <c r="H50" s="31">
        <v>21081.810329859141</v>
      </c>
      <c r="I50" s="31" t="s">
        <v>119</v>
      </c>
      <c r="J50" s="31">
        <v>22030.491794702801</v>
      </c>
      <c r="K50" s="31">
        <v>19622</v>
      </c>
      <c r="L50" s="31">
        <v>24572</v>
      </c>
      <c r="M50" s="22">
        <v>24572</v>
      </c>
    </row>
  </sheetData>
  <mergeCells count="2">
    <mergeCell ref="D8:H8"/>
    <mergeCell ref="C7:M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9:F50"/>
  <sheetViews>
    <sheetView showGridLines="0" zoomScale="85" zoomScaleNormal="85" workbookViewId="0">
      <pane ySplit="9" topLeftCell="A10" activePane="bottomLeft" state="frozen"/>
      <selection pane="bottomLeft" activeCell="B11" sqref="B11:C11"/>
    </sheetView>
  </sheetViews>
  <sheetFormatPr defaultColWidth="8.5703125" defaultRowHeight="15"/>
  <cols>
    <col min="1" max="1" width="49.42578125" bestFit="1" customWidth="1"/>
    <col min="2" max="2" width="5" bestFit="1" customWidth="1"/>
    <col min="3" max="3" width="49.42578125" bestFit="1" customWidth="1"/>
  </cols>
  <sheetData>
    <row r="9" spans="1:6">
      <c r="A9" s="20" t="s">
        <v>6</v>
      </c>
      <c r="B9" s="20" t="s">
        <v>5</v>
      </c>
      <c r="C9" s="20" t="s">
        <v>2</v>
      </c>
      <c r="F9" s="6"/>
    </row>
    <row r="10" spans="1:6">
      <c r="A10" t="s">
        <v>12</v>
      </c>
      <c r="B10" t="s">
        <v>11</v>
      </c>
      <c r="C10" t="s">
        <v>12</v>
      </c>
    </row>
    <row r="11" spans="1:6" s="30" customFormat="1">
      <c r="A11" s="30" t="s">
        <v>120</v>
      </c>
      <c r="B11" s="30" t="s">
        <v>13</v>
      </c>
      <c r="C11" s="30" t="s">
        <v>120</v>
      </c>
    </row>
    <row r="12" spans="1:6">
      <c r="A12" t="s">
        <v>15</v>
      </c>
      <c r="B12" t="s">
        <v>14</v>
      </c>
      <c r="C12" t="s">
        <v>15</v>
      </c>
    </row>
    <row r="13" spans="1:6">
      <c r="A13" t="s">
        <v>91</v>
      </c>
      <c r="B13" t="s">
        <v>90</v>
      </c>
      <c r="C13" t="s">
        <v>91</v>
      </c>
    </row>
    <row r="14" spans="1:6">
      <c r="A14" t="s">
        <v>17</v>
      </c>
      <c r="B14" t="s">
        <v>16</v>
      </c>
      <c r="C14" t="s">
        <v>17</v>
      </c>
    </row>
    <row r="15" spans="1:6">
      <c r="A15" t="s">
        <v>19</v>
      </c>
      <c r="B15" t="s">
        <v>18</v>
      </c>
      <c r="C15" t="s">
        <v>19</v>
      </c>
    </row>
    <row r="16" spans="1:6">
      <c r="A16" t="s">
        <v>21</v>
      </c>
      <c r="B16" s="15" t="s">
        <v>20</v>
      </c>
      <c r="C16" t="s">
        <v>21</v>
      </c>
    </row>
    <row r="17" spans="1:3">
      <c r="A17" t="s">
        <v>23</v>
      </c>
      <c r="B17" t="s">
        <v>22</v>
      </c>
      <c r="C17" t="s">
        <v>23</v>
      </c>
    </row>
    <row r="18" spans="1:3">
      <c r="A18" t="s">
        <v>25</v>
      </c>
      <c r="B18" t="s">
        <v>24</v>
      </c>
      <c r="C18" t="s">
        <v>25</v>
      </c>
    </row>
    <row r="19" spans="1:3">
      <c r="A19" t="s">
        <v>27</v>
      </c>
      <c r="B19" t="s">
        <v>26</v>
      </c>
      <c r="C19" t="s">
        <v>27</v>
      </c>
    </row>
    <row r="20" spans="1:3">
      <c r="A20" t="s">
        <v>29</v>
      </c>
      <c r="B20" t="s">
        <v>28</v>
      </c>
      <c r="C20" t="s">
        <v>29</v>
      </c>
    </row>
    <row r="21" spans="1:3">
      <c r="A21" t="s">
        <v>31</v>
      </c>
      <c r="B21" t="s">
        <v>30</v>
      </c>
      <c r="C21" t="s">
        <v>31</v>
      </c>
    </row>
    <row r="22" spans="1:3">
      <c r="A22" t="s">
        <v>33</v>
      </c>
      <c r="B22" t="s">
        <v>32</v>
      </c>
      <c r="C22" t="s">
        <v>33</v>
      </c>
    </row>
    <row r="23" spans="1:3">
      <c r="A23" t="s">
        <v>35</v>
      </c>
      <c r="B23" t="s">
        <v>34</v>
      </c>
      <c r="C23" t="s">
        <v>35</v>
      </c>
    </row>
    <row r="24" spans="1:3">
      <c r="A24" t="s">
        <v>37</v>
      </c>
      <c r="B24" t="s">
        <v>36</v>
      </c>
      <c r="C24" t="s">
        <v>37</v>
      </c>
    </row>
    <row r="25" spans="1:3">
      <c r="A25" t="s">
        <v>39</v>
      </c>
      <c r="B25" t="s">
        <v>38</v>
      </c>
      <c r="C25" t="s">
        <v>39</v>
      </c>
    </row>
    <row r="26" spans="1:3">
      <c r="A26" t="s">
        <v>41</v>
      </c>
      <c r="B26" t="s">
        <v>40</v>
      </c>
      <c r="C26" t="s">
        <v>41</v>
      </c>
    </row>
    <row r="27" spans="1:3">
      <c r="A27" t="s">
        <v>43</v>
      </c>
      <c r="B27" t="s">
        <v>42</v>
      </c>
      <c r="C27" t="s">
        <v>43</v>
      </c>
    </row>
    <row r="28" spans="1:3">
      <c r="A28" t="s">
        <v>45</v>
      </c>
      <c r="B28" t="s">
        <v>44</v>
      </c>
      <c r="C28" t="s">
        <v>45</v>
      </c>
    </row>
    <row r="29" spans="1:3">
      <c r="A29" t="s">
        <v>47</v>
      </c>
      <c r="B29" t="s">
        <v>46</v>
      </c>
      <c r="C29" t="s">
        <v>47</v>
      </c>
    </row>
    <row r="30" spans="1:3">
      <c r="A30" t="s">
        <v>49</v>
      </c>
      <c r="B30" t="s">
        <v>48</v>
      </c>
      <c r="C30" t="s">
        <v>49</v>
      </c>
    </row>
    <row r="31" spans="1:3">
      <c r="A31" t="s">
        <v>51</v>
      </c>
      <c r="B31" t="s">
        <v>50</v>
      </c>
      <c r="C31" t="s">
        <v>51</v>
      </c>
    </row>
    <row r="32" spans="1:3">
      <c r="A32" t="s">
        <v>53</v>
      </c>
      <c r="B32" t="s">
        <v>52</v>
      </c>
      <c r="C32" t="s">
        <v>53</v>
      </c>
    </row>
    <row r="33" spans="1:3">
      <c r="A33" t="s">
        <v>55</v>
      </c>
      <c r="B33" t="s">
        <v>54</v>
      </c>
      <c r="C33" t="s">
        <v>55</v>
      </c>
    </row>
    <row r="34" spans="1:3">
      <c r="A34" t="s">
        <v>57</v>
      </c>
      <c r="B34" t="s">
        <v>56</v>
      </c>
      <c r="C34" t="s">
        <v>57</v>
      </c>
    </row>
    <row r="35" spans="1:3">
      <c r="A35" t="s">
        <v>59</v>
      </c>
      <c r="B35" t="s">
        <v>58</v>
      </c>
      <c r="C35" t="s">
        <v>59</v>
      </c>
    </row>
    <row r="36" spans="1:3">
      <c r="A36" t="s">
        <v>61</v>
      </c>
      <c r="B36" t="s">
        <v>60</v>
      </c>
      <c r="C36" t="s">
        <v>61</v>
      </c>
    </row>
    <row r="37" spans="1:3">
      <c r="A37" t="s">
        <v>63</v>
      </c>
      <c r="B37" t="s">
        <v>62</v>
      </c>
      <c r="C37" t="s">
        <v>63</v>
      </c>
    </row>
    <row r="38" spans="1:3">
      <c r="A38" t="s">
        <v>65</v>
      </c>
      <c r="B38" t="s">
        <v>64</v>
      </c>
      <c r="C38" t="s">
        <v>65</v>
      </c>
    </row>
    <row r="39" spans="1:3">
      <c r="A39" t="s">
        <v>67</v>
      </c>
      <c r="B39" t="s">
        <v>66</v>
      </c>
      <c r="C39" t="s">
        <v>67</v>
      </c>
    </row>
    <row r="40" spans="1:3">
      <c r="A40" t="s">
        <v>69</v>
      </c>
      <c r="B40" t="s">
        <v>68</v>
      </c>
      <c r="C40" t="s">
        <v>69</v>
      </c>
    </row>
    <row r="41" spans="1:3">
      <c r="A41" t="s">
        <v>71</v>
      </c>
      <c r="B41" t="s">
        <v>70</v>
      </c>
      <c r="C41" t="s">
        <v>71</v>
      </c>
    </row>
    <row r="42" spans="1:3">
      <c r="A42" t="s">
        <v>73</v>
      </c>
      <c r="B42" t="s">
        <v>72</v>
      </c>
      <c r="C42" t="s">
        <v>73</v>
      </c>
    </row>
    <row r="43" spans="1:3">
      <c r="A43" t="s">
        <v>75</v>
      </c>
      <c r="B43" t="s">
        <v>74</v>
      </c>
      <c r="C43" t="s">
        <v>75</v>
      </c>
    </row>
    <row r="44" spans="1:3">
      <c r="A44" t="s">
        <v>77</v>
      </c>
      <c r="B44" t="s">
        <v>76</v>
      </c>
      <c r="C44" t="s">
        <v>77</v>
      </c>
    </row>
    <row r="45" spans="1:3">
      <c r="A45" t="s">
        <v>79</v>
      </c>
      <c r="B45" t="s">
        <v>78</v>
      </c>
      <c r="C45" t="s">
        <v>79</v>
      </c>
    </row>
    <row r="46" spans="1:3">
      <c r="A46" t="s">
        <v>81</v>
      </c>
      <c r="B46" t="s">
        <v>80</v>
      </c>
      <c r="C46" t="s">
        <v>81</v>
      </c>
    </row>
    <row r="47" spans="1:3">
      <c r="A47" t="s">
        <v>83</v>
      </c>
      <c r="B47" t="s">
        <v>82</v>
      </c>
      <c r="C47" t="s">
        <v>83</v>
      </c>
    </row>
    <row r="48" spans="1:3">
      <c r="A48" t="s">
        <v>85</v>
      </c>
      <c r="B48" t="s">
        <v>84</v>
      </c>
      <c r="C48" t="s">
        <v>85</v>
      </c>
    </row>
    <row r="49" spans="1:3">
      <c r="A49" t="s">
        <v>87</v>
      </c>
      <c r="B49" t="s">
        <v>86</v>
      </c>
      <c r="C49" t="s">
        <v>87</v>
      </c>
    </row>
    <row r="50" spans="1:3">
      <c r="A50" t="s">
        <v>89</v>
      </c>
      <c r="B50" t="s">
        <v>88</v>
      </c>
      <c r="C50"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listing</vt:lpstr>
      <vt:lpstr>rate summary</vt:lpstr>
      <vt:lpstr>dataout</vt:lpstr>
      <vt:lpstr>distlist</vt:lpstr>
      <vt:lpstr>dataout</vt:lpstr>
      <vt:lpstr>distlist</vt:lpstr>
      <vt:lpstr>lealookup</vt:lpstr>
      <vt:lpstr>listing!Print_Area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 Non-Resident Vocational Tuition Rates</dc:title>
  <dc:creator>DESE</dc:creator>
  <cp:lastModifiedBy>Zou, Dong (EOE)</cp:lastModifiedBy>
  <cp:lastPrinted>2017-04-26T20:48:46Z</cp:lastPrinted>
  <dcterms:created xsi:type="dcterms:W3CDTF">1997-11-13T18:10:11Z</dcterms:created>
  <dcterms:modified xsi:type="dcterms:W3CDTF">2022-11-08T23:57:21Z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8 2022 12:00AM</vt:lpwstr>
  </property>
</Properties>
</file>