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90879\"/>
    </mc:Choice>
  </mc:AlternateContent>
  <xr:revisionPtr revIDLastSave="0" documentId="13_ncr:1_{696082C1-E280-4DB7-8A01-34C857305076}" xr6:coauthVersionLast="45" xr6:coauthVersionMax="47" xr10:uidLastSave="{00000000-0000-0000-0000-000000000000}"/>
  <bookViews>
    <workbookView xWindow="-120" yWindow="-120" windowWidth="29040" windowHeight="15840" xr2:uid="{E3B19D42-E170-4E38-A777-94B24A9813E1}"/>
  </bookViews>
  <sheets>
    <sheet name="Explanation of Chart " sheetId="3" r:id="rId1"/>
    <sheet name="Projections Subject to Change" sheetId="1"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'Projections Subject to Change'!$A$11:$L$300</definedName>
    <definedName name="_Key1" localSheetId="0" hidden="1">[1]CALC!#REF!</definedName>
    <definedName name="_Key1" localSheetId="1" hidden="1">[1]CALC!#REF!</definedName>
    <definedName name="_Key1" hidden="1">[1]CALC!#REF!</definedName>
    <definedName name="_Key2" localSheetId="0" hidden="1">[1]CALC!#REF!</definedName>
    <definedName name="_Key2" localSheetId="1" hidden="1">[1]CALC!#REF!</definedName>
    <definedName name="_Key2" hidden="1">[1]CALC!#REF!</definedName>
    <definedName name="_Order1" hidden="1">255</definedName>
    <definedName name="_Order2" hidden="1">255</definedName>
    <definedName name="charates" localSheetId="0">[2]charates!$A$10:$L$784</definedName>
    <definedName name="charates">[3]charates!$B$10:$L$1072</definedName>
    <definedName name="code436" localSheetId="0">[4]codes!$A$10:$C$449</definedName>
    <definedName name="code436">[3]codes!$A$10:$C$448</definedName>
    <definedName name="codeCHA" localSheetId="0">[4]codes!$E$10:$H$82</definedName>
    <definedName name="codeCHA">[3]codes!$F$10:$H$81</definedName>
    <definedName name="distinfo" localSheetId="0">[2]distinfo!$A$10:$M$449</definedName>
    <definedName name="distinfo">[3]distinfo!$A$10:$R$448</definedName>
    <definedName name="distpiv" localSheetId="0">'[2]piv - dist'!$W$10:$AF$451</definedName>
    <definedName name="distpiv">'[3]piv - dist'!$AA$10:$AI$262</definedName>
    <definedName name="nsscalc">[5]nsscalc!$A$10:$DE$450</definedName>
    <definedName name="nsscheck" localSheetId="0">[2]nsscheck!$C$10:$J$256</definedName>
    <definedName name="nsscheck">[3]nsscheck!$D$10:$K$263</definedName>
    <definedName name="nsscheck2">[4]nsscheck!$C$10:$J$251</definedName>
    <definedName name="_xlnm.Print_Area" localSheetId="0">'Explanation of Chart '!$A$1:$P$71</definedName>
    <definedName name="_xlnm.Print_Area" localSheetId="1">'Projections Subject to Change'!$A$1:$L$300</definedName>
    <definedName name="_xlnm.Print_Titles" localSheetId="1">'Projections Subject to Change'!$11:$11</definedName>
    <definedName name="test">[6]distinfo!$A$10:$O$449</definedName>
    <definedName name="transp" localSheetId="0">[7]transp!$A$10:$B$22</definedName>
    <definedName name="transp">[3]transp!$A$10:$B$22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0" i="1" l="1"/>
  <c r="L294" i="1"/>
  <c r="L61" i="1"/>
  <c r="L202" i="1"/>
  <c r="L188" i="1"/>
  <c r="L97" i="1"/>
  <c r="L244" i="1"/>
  <c r="L90" i="1"/>
  <c r="L104" i="1"/>
  <c r="L15" i="1"/>
  <c r="L298" i="1"/>
  <c r="L203" i="1"/>
  <c r="L258" i="1"/>
  <c r="L276" i="1"/>
  <c r="L210" i="1"/>
  <c r="L100" i="1"/>
  <c r="L185" i="1"/>
  <c r="K200" i="1"/>
  <c r="K294" i="1"/>
  <c r="K61" i="1"/>
  <c r="K202" i="1"/>
  <c r="K188" i="1"/>
  <c r="K97" i="1"/>
  <c r="K244" i="1"/>
  <c r="K90" i="1"/>
  <c r="K104" i="1"/>
  <c r="K15" i="1"/>
  <c r="K298" i="1"/>
  <c r="K140" i="1"/>
  <c r="K85" i="1"/>
  <c r="K47" i="1"/>
  <c r="K203" i="1"/>
  <c r="K258" i="1"/>
  <c r="K87" i="1"/>
  <c r="K121" i="1"/>
  <c r="K180" i="1"/>
  <c r="K276" i="1"/>
  <c r="K129" i="1"/>
  <c r="K210" i="1"/>
  <c r="K57" i="1"/>
  <c r="K100" i="1"/>
  <c r="K185" i="1"/>
  <c r="K24" i="1"/>
  <c r="K160" i="1"/>
  <c r="K101" i="1"/>
  <c r="K81" i="1"/>
  <c r="K39" i="1"/>
  <c r="K257" i="1"/>
  <c r="K247" i="1"/>
  <c r="K107" i="1"/>
  <c r="K246" i="1"/>
  <c r="K75" i="1"/>
  <c r="K25" i="1"/>
  <c r="K34" i="1"/>
  <c r="K22" i="1"/>
  <c r="K142" i="1"/>
  <c r="K95" i="1"/>
  <c r="K12" i="1"/>
  <c r="K175" i="1"/>
  <c r="K99" i="1"/>
  <c r="K133" i="1"/>
  <c r="K280" i="1"/>
  <c r="K120" i="1"/>
  <c r="K14" i="1"/>
  <c r="K223" i="1"/>
  <c r="K171" i="1"/>
  <c r="K242" i="1"/>
  <c r="K289" i="1"/>
  <c r="K283" i="1"/>
  <c r="K131" i="1"/>
  <c r="K31" i="1"/>
  <c r="K235" i="1"/>
  <c r="K94" i="1"/>
  <c r="K220" i="1"/>
  <c r="K139" i="1"/>
  <c r="K176" i="1"/>
  <c r="K23" i="1"/>
  <c r="K191" i="1"/>
  <c r="K128" i="1"/>
  <c r="K272" i="1"/>
  <c r="K71" i="1"/>
  <c r="K28" i="1"/>
  <c r="K115" i="1"/>
  <c r="K207" i="1"/>
  <c r="K267" i="1"/>
  <c r="K284" i="1"/>
  <c r="K118" i="1"/>
  <c r="K296" i="1"/>
  <c r="K56" i="1"/>
  <c r="K177" i="1"/>
  <c r="K59" i="1"/>
  <c r="K215" i="1"/>
  <c r="K187" i="1"/>
  <c r="K162" i="1"/>
  <c r="K165" i="1"/>
  <c r="K123" i="1"/>
  <c r="K103" i="1"/>
  <c r="K204" i="1"/>
  <c r="K224" i="1"/>
  <c r="K262" i="1"/>
  <c r="K237" i="1"/>
  <c r="K163" i="1"/>
  <c r="K232" i="1"/>
  <c r="K255" i="1"/>
  <c r="K239" i="1"/>
  <c r="K281" i="1"/>
  <c r="K109" i="1"/>
  <c r="K268" i="1"/>
  <c r="K159" i="1"/>
  <c r="K161" i="1"/>
  <c r="K72" i="1"/>
  <c r="K112" i="1"/>
  <c r="K102" i="1"/>
  <c r="K186" i="1"/>
  <c r="K206" i="1"/>
  <c r="K256" i="1"/>
  <c r="K13" i="1"/>
  <c r="K29" i="1"/>
  <c r="K238" i="1"/>
  <c r="K216" i="1"/>
  <c r="K45" i="1"/>
  <c r="K144" i="1"/>
  <c r="K17" i="1"/>
  <c r="K66" i="1"/>
  <c r="K291" i="1"/>
  <c r="K266" i="1"/>
  <c r="K182" i="1"/>
  <c r="K76" i="1"/>
  <c r="K287" i="1"/>
  <c r="K250" i="1"/>
  <c r="K251" i="1"/>
  <c r="K221" i="1"/>
  <c r="K189" i="1"/>
  <c r="K55" i="1"/>
  <c r="K252" i="1"/>
  <c r="K279" i="1"/>
  <c r="K275" i="1"/>
  <c r="K82" i="1"/>
  <c r="K192" i="1"/>
  <c r="K42" i="1"/>
  <c r="K127" i="1"/>
  <c r="K78" i="1"/>
  <c r="K196" i="1"/>
  <c r="K264" i="1"/>
  <c r="K184" i="1"/>
  <c r="K54" i="1"/>
  <c r="K212" i="1"/>
  <c r="K138" i="1"/>
  <c r="K77" i="1"/>
  <c r="K231" i="1"/>
  <c r="K113" i="1"/>
  <c r="K38" i="1"/>
  <c r="K172" i="1"/>
  <c r="K105" i="1"/>
  <c r="K218" i="1"/>
  <c r="K33" i="1"/>
  <c r="K217" i="1"/>
  <c r="K37" i="1"/>
  <c r="K149" i="1"/>
  <c r="K151" i="1"/>
  <c r="K156" i="1"/>
  <c r="K43" i="1"/>
  <c r="K86" i="1"/>
  <c r="K199" i="1"/>
  <c r="K93" i="1"/>
  <c r="K259" i="1"/>
  <c r="K26" i="1"/>
  <c r="K194" i="1"/>
  <c r="K195" i="1"/>
  <c r="K270" i="1"/>
  <c r="K79" i="1"/>
  <c r="K64" i="1"/>
  <c r="K193" i="1"/>
  <c r="K21" i="1"/>
  <c r="K190" i="1"/>
  <c r="K164" i="1"/>
  <c r="K36" i="1"/>
  <c r="K148" i="1"/>
  <c r="K282" i="1"/>
  <c r="K70" i="1"/>
  <c r="K166" i="1"/>
  <c r="K243" i="1"/>
  <c r="K92" i="1"/>
  <c r="K30" i="1"/>
  <c r="K117" i="1"/>
  <c r="K153" i="1"/>
  <c r="K141" i="1"/>
  <c r="K261" i="1"/>
  <c r="K137" i="1"/>
  <c r="K16" i="1"/>
  <c r="K233" i="1"/>
  <c r="K122" i="1"/>
  <c r="K110" i="1"/>
  <c r="K67" i="1"/>
  <c r="K254" i="1"/>
  <c r="K197" i="1"/>
  <c r="K234" i="1"/>
  <c r="K295" i="1"/>
  <c r="K273" i="1"/>
  <c r="K147" i="1"/>
  <c r="K62" i="1"/>
  <c r="K74" i="1"/>
  <c r="K168" i="1"/>
  <c r="K288" i="1"/>
  <c r="K209" i="1"/>
  <c r="K88" i="1"/>
  <c r="K98" i="1"/>
  <c r="K96" i="1"/>
  <c r="K126" i="1"/>
  <c r="K19" i="1"/>
  <c r="K155" i="1"/>
  <c r="K170" i="1"/>
  <c r="K50" i="1"/>
  <c r="K271" i="1"/>
  <c r="K146" i="1"/>
  <c r="K108" i="1"/>
  <c r="K27" i="1"/>
  <c r="K297" i="1"/>
  <c r="K174" i="1"/>
  <c r="K52" i="1"/>
  <c r="K53" i="1"/>
  <c r="K18" i="1"/>
  <c r="K293" i="1"/>
  <c r="K63" i="1"/>
  <c r="K169" i="1"/>
  <c r="K44" i="1"/>
  <c r="K135" i="1"/>
  <c r="K73" i="1"/>
  <c r="K157" i="1"/>
  <c r="K125" i="1"/>
  <c r="K277" i="1"/>
  <c r="K245" i="1"/>
  <c r="K68" i="1"/>
  <c r="K130" i="1"/>
  <c r="K20" i="1"/>
  <c r="K154" i="1"/>
  <c r="K167" i="1"/>
  <c r="K183" i="1"/>
  <c r="K136" i="1"/>
  <c r="K152" i="1"/>
  <c r="K286" i="1"/>
  <c r="K179" i="1"/>
  <c r="K225" i="1"/>
  <c r="K274" i="1"/>
  <c r="K35" i="1"/>
  <c r="K49" i="1"/>
  <c r="K1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Hadley Brett Cabral</author>
  </authors>
  <commentList>
    <comment ref="D11" authorId="0" shapeId="0" xr:uid="{A5B6E127-3E09-4A9B-A507-C9C49637F177}">
      <text>
        <r>
          <rPr>
            <b/>
            <sz val="8"/>
            <color indexed="81"/>
            <rFont val="Tahoma"/>
            <family val="2"/>
          </rPr>
          <t>Hadley Brett Cabral:</t>
        </r>
        <r>
          <rPr>
            <sz val="8"/>
            <color indexed="81"/>
            <rFont val="Tahoma"/>
            <family val="2"/>
          </rPr>
          <t xml:space="preserve">
If there is no enrollment at the district, the district's tuition rate is used.   Otherwise the district's unadjusted tuition, excluding facilities and transportation, is divided by their charter enrollment to get a blended rate.</t>
        </r>
      </text>
    </comment>
  </commentList>
</comments>
</file>

<file path=xl/sharedStrings.xml><?xml version="1.0" encoding="utf-8"?>
<sst xmlns="http://schemas.openxmlformats.org/spreadsheetml/2006/main" count="367" uniqueCount="309">
  <si>
    <t>Massachusetts Department of Elementary and Secondary Education</t>
  </si>
  <si>
    <t>Office of School Finance</t>
  </si>
  <si>
    <t>LEA</t>
  </si>
  <si>
    <t>District</t>
  </si>
  <si>
    <t>Operating District 1 = Yes</t>
  </si>
  <si>
    <t>Average PP Rate (Excludes Transp &amp; Facilities)</t>
  </si>
  <si>
    <t>FY24
Projected
Budgeted
NSS</t>
  </si>
  <si>
    <t>FY24
MAX
NSS Cap</t>
  </si>
  <si>
    <t>NSS Pct as of 23Q3</t>
  </si>
  <si>
    <t>Estimated FTE Remaining Under NSS Cap</t>
  </si>
  <si>
    <t>Estimated Total FTE/ Enrollment Available for Award in FY23</t>
  </si>
  <si>
    <t>ABINGTON</t>
  </si>
  <si>
    <t>ACTON BOXBOROUGH</t>
  </si>
  <si>
    <t>ACUSHNET</t>
  </si>
  <si>
    <t>ADAMS CHESHIRE</t>
  </si>
  <si>
    <t>AGAWAM</t>
  </si>
  <si>
    <t>AMESBURY</t>
  </si>
  <si>
    <t>AMHERST</t>
  </si>
  <si>
    <t>AMHERST PELHAM</t>
  </si>
  <si>
    <t>ANDOVER</t>
  </si>
  <si>
    <t>ARLINGTON</t>
  </si>
  <si>
    <t>ASHBURNHAM WESTMINSTER</t>
  </si>
  <si>
    <t>ASHLAND</t>
  </si>
  <si>
    <t>ATHOL ROYALSTON</t>
  </si>
  <si>
    <t>ATTLEBORO</t>
  </si>
  <si>
    <t>AUBURN</t>
  </si>
  <si>
    <t>AVON</t>
  </si>
  <si>
    <t>AYER SHIRLEY</t>
  </si>
  <si>
    <t>BARNSTABLE</t>
  </si>
  <si>
    <t>BEDFORD</t>
  </si>
  <si>
    <t>BELCHERTOWN</t>
  </si>
  <si>
    <t>BELLINGHAM</t>
  </si>
  <si>
    <t>BELMONT</t>
  </si>
  <si>
    <t>BERKLEY</t>
  </si>
  <si>
    <t>BERKSHIRE HILLS</t>
  </si>
  <si>
    <t>BERLIN BOYLSTON</t>
  </si>
  <si>
    <t>BEVERLY</t>
  </si>
  <si>
    <t>BILLERICA</t>
  </si>
  <si>
    <t>BLACKSTONE MILLVILLE</t>
  </si>
  <si>
    <t>BOSTON</t>
  </si>
  <si>
    <t>BOURNE</t>
  </si>
  <si>
    <t>BOXFORD</t>
  </si>
  <si>
    <t>BRAINTREE</t>
  </si>
  <si>
    <t>BREWSTER</t>
  </si>
  <si>
    <t>BRIDGEWATER RAYNHAM</t>
  </si>
  <si>
    <t>BRIMFIELD</t>
  </si>
  <si>
    <t>BROCKTON</t>
  </si>
  <si>
    <t>BROOKFIELD</t>
  </si>
  <si>
    <t>BROOKLINE</t>
  </si>
  <si>
    <t>BURLINGTON</t>
  </si>
  <si>
    <t>CAMBRIDGE</t>
  </si>
  <si>
    <t>CANTON</t>
  </si>
  <si>
    <t>CARLISLE</t>
  </si>
  <si>
    <t>CARVER</t>
  </si>
  <si>
    <t>CENTRAL BERKSHIRE</t>
  </si>
  <si>
    <t>CHELMSFORD</t>
  </si>
  <si>
    <t>CHELSEA</t>
  </si>
  <si>
    <t>CHESTERFIELD GOSHEN</t>
  </si>
  <si>
    <t>CHICOPEE</t>
  </si>
  <si>
    <t>CLARKSBURG</t>
  </si>
  <si>
    <t>CLINTON</t>
  </si>
  <si>
    <t>COHASSET</t>
  </si>
  <si>
    <t>CONCORD</t>
  </si>
  <si>
    <t>CONCORD CARLISLE</t>
  </si>
  <si>
    <t>CONWAY</t>
  </si>
  <si>
    <t>DANVERS</t>
  </si>
  <si>
    <t>DARTMOUTH</t>
  </si>
  <si>
    <t>DEDHAM</t>
  </si>
  <si>
    <t>DEERFIELD</t>
  </si>
  <si>
    <t>DENNIS YARMOUTH</t>
  </si>
  <si>
    <t>DIGHTON REHOBOTH</t>
  </si>
  <si>
    <t>DOUGLAS</t>
  </si>
  <si>
    <t>DOVER</t>
  </si>
  <si>
    <t>DOVER SHERBORN</t>
  </si>
  <si>
    <t>DRACUT</t>
  </si>
  <si>
    <t>DUDLEY CHARLTON</t>
  </si>
  <si>
    <t>DUXBURY</t>
  </si>
  <si>
    <t>EAST BRIDGEWATER</t>
  </si>
  <si>
    <t>EAST LONGMEADOW</t>
  </si>
  <si>
    <t>EASTHAM</t>
  </si>
  <si>
    <t>EASTHAMPTON</t>
  </si>
  <si>
    <t>EASTON</t>
  </si>
  <si>
    <t>EDGARTOWN</t>
  </si>
  <si>
    <t>ERVING</t>
  </si>
  <si>
    <t>EVERETT</t>
  </si>
  <si>
    <t>FAIRHAVEN</t>
  </si>
  <si>
    <t>FALL RIVER</t>
  </si>
  <si>
    <t>FALMOUTH</t>
  </si>
  <si>
    <t>FARMINGTON RIVER</t>
  </si>
  <si>
    <t>FITCHBURG</t>
  </si>
  <si>
    <t>FLORIDA</t>
  </si>
  <si>
    <t>FOXBOROUGH</t>
  </si>
  <si>
    <t>FRAMINGHAM</t>
  </si>
  <si>
    <t>FRANKLIN</t>
  </si>
  <si>
    <t>FREETOWN LAKEVILLE</t>
  </si>
  <si>
    <t>FRONTIER</t>
  </si>
  <si>
    <t>GARDNER</t>
  </si>
  <si>
    <t>GATEWAY</t>
  </si>
  <si>
    <t>GEORGETOWN</t>
  </si>
  <si>
    <t>GILL MONTAGUE</t>
  </si>
  <si>
    <t>GLOUCESTER</t>
  </si>
  <si>
    <t>GRAFTON</t>
  </si>
  <si>
    <t>GRANBY</t>
  </si>
  <si>
    <t>GREENFIELD</t>
  </si>
  <si>
    <t>GROTON DUNSTABLE</t>
  </si>
  <si>
    <t>HADLEY</t>
  </si>
  <si>
    <t>HALIFAX</t>
  </si>
  <si>
    <t>HAMILTON WENHAM</t>
  </si>
  <si>
    <t>HAMPDEN WILBRAHAM</t>
  </si>
  <si>
    <t>HAMPSHIRE</t>
  </si>
  <si>
    <t>HANCOCK</t>
  </si>
  <si>
    <t>HANOVER</t>
  </si>
  <si>
    <t>HARVARD</t>
  </si>
  <si>
    <t>HATFIELD</t>
  </si>
  <si>
    <t>HAVERHILL</t>
  </si>
  <si>
    <t>HAWLEMONT</t>
  </si>
  <si>
    <t>HINGHAM</t>
  </si>
  <si>
    <t>HOLBROOK</t>
  </si>
  <si>
    <t>HOLLAND</t>
  </si>
  <si>
    <t>HOLLISTON</t>
  </si>
  <si>
    <t>HOLYOKE</t>
  </si>
  <si>
    <t>HOPEDALE</t>
  </si>
  <si>
    <t>HOPKINTON</t>
  </si>
  <si>
    <t>HUDSON</t>
  </si>
  <si>
    <t>HULL</t>
  </si>
  <si>
    <t>IPSWICH</t>
  </si>
  <si>
    <t>KING PHILIP</t>
  </si>
  <si>
    <t>KINGSTON</t>
  </si>
  <si>
    <t>LAWRENCE</t>
  </si>
  <si>
    <t>LEE</t>
  </si>
  <si>
    <t>LEICESTER</t>
  </si>
  <si>
    <t>LENOX</t>
  </si>
  <si>
    <t>LEOMINSTER</t>
  </si>
  <si>
    <t>LEVERETT</t>
  </si>
  <si>
    <t>LEXINGTON</t>
  </si>
  <si>
    <t>LINCOLN</t>
  </si>
  <si>
    <t>LINCOLN SUDBURY</t>
  </si>
  <si>
    <t>LITTLETON</t>
  </si>
  <si>
    <t>LONGMEADOW</t>
  </si>
  <si>
    <t>LOWELL</t>
  </si>
  <si>
    <t>LUDLOW</t>
  </si>
  <si>
    <t>LUNENBURG</t>
  </si>
  <si>
    <t>LYNN</t>
  </si>
  <si>
    <t>LYNNFIELD</t>
  </si>
  <si>
    <t>MALDEN</t>
  </si>
  <si>
    <t>MANCHESTER ESSEX</t>
  </si>
  <si>
    <t>MANSFIELD</t>
  </si>
  <si>
    <t>MARBLEHEAD</t>
  </si>
  <si>
    <t>MARION</t>
  </si>
  <si>
    <t>MARLBOROUGH</t>
  </si>
  <si>
    <t>MARSHFIELD</t>
  </si>
  <si>
    <t>MARTHAS VINEYARD</t>
  </si>
  <si>
    <t>MASCONOMET</t>
  </si>
  <si>
    <t>MASHPEE</t>
  </si>
  <si>
    <t>MATTAPOISETT</t>
  </si>
  <si>
    <t>MAYNARD</t>
  </si>
  <si>
    <t>MEDFIELD</t>
  </si>
  <si>
    <t>MEDFORD</t>
  </si>
  <si>
    <t>MEDWAY</t>
  </si>
  <si>
    <t>MELROSE</t>
  </si>
  <si>
    <t>MENDON UPTON</t>
  </si>
  <si>
    <t>METHUEN</t>
  </si>
  <si>
    <t>MIDDLEBOROUGH</t>
  </si>
  <si>
    <t>MIDDLETON</t>
  </si>
  <si>
    <t>MILFORD</t>
  </si>
  <si>
    <t>MILLBURY</t>
  </si>
  <si>
    <t>MILLIS</t>
  </si>
  <si>
    <t>MILTON</t>
  </si>
  <si>
    <t>MOHAWK TRAIL</t>
  </si>
  <si>
    <t>MONOMOY</t>
  </si>
  <si>
    <t>MONSON</t>
  </si>
  <si>
    <t>MOUNT GREYLOCK</t>
  </si>
  <si>
    <t>NAHANT</t>
  </si>
  <si>
    <t>NANTUCKET</t>
  </si>
  <si>
    <t>NARRAGANSETT</t>
  </si>
  <si>
    <t>NASHOBA</t>
  </si>
  <si>
    <t>NATICK</t>
  </si>
  <si>
    <t>NAUSET</t>
  </si>
  <si>
    <t>NEEDHAM</t>
  </si>
  <si>
    <t>NEW BEDFORD</t>
  </si>
  <si>
    <t>NEW SALEM WENDELL</t>
  </si>
  <si>
    <t>NEWBURYPORT</t>
  </si>
  <si>
    <t>NEWTON</t>
  </si>
  <si>
    <t>NORFOLK</t>
  </si>
  <si>
    <t>NORTH ADAMS</t>
  </si>
  <si>
    <t>NORTH ANDOVER</t>
  </si>
  <si>
    <t>NORTH ATTLEBOROUGH</t>
  </si>
  <si>
    <t>NORTH BROOKFIELD</t>
  </si>
  <si>
    <t>NORTH MIDDLESEX</t>
  </si>
  <si>
    <t>NORTH READING</t>
  </si>
  <si>
    <t>NORTHAMPTON</t>
  </si>
  <si>
    <t>NORTHBORO SOUTHBORO</t>
  </si>
  <si>
    <t>NORTHBOROUGH</t>
  </si>
  <si>
    <t>NORTHBRIDGE</t>
  </si>
  <si>
    <t>NORTON</t>
  </si>
  <si>
    <t>NORWELL</t>
  </si>
  <si>
    <t>NORWOOD</t>
  </si>
  <si>
    <t>OAK BLUFFS</t>
  </si>
  <si>
    <t>OLD ROCHESTER</t>
  </si>
  <si>
    <t>ORANGE</t>
  </si>
  <si>
    <t>ORLEANS</t>
  </si>
  <si>
    <t>OXFORD</t>
  </si>
  <si>
    <t>PALMER</t>
  </si>
  <si>
    <t>PEABODY</t>
  </si>
  <si>
    <t>PELHAM</t>
  </si>
  <si>
    <t>PEMBROKE</t>
  </si>
  <si>
    <t>PENTUCKET</t>
  </si>
  <si>
    <t>PETERSHAM</t>
  </si>
  <si>
    <t>PIONEER</t>
  </si>
  <si>
    <t>PITTSFIELD</t>
  </si>
  <si>
    <t>PLAINVILLE</t>
  </si>
  <si>
    <t>PLYMOUTH</t>
  </si>
  <si>
    <t>PLYMPTON</t>
  </si>
  <si>
    <t>PROVINCETOWN</t>
  </si>
  <si>
    <t>QUABBIN</t>
  </si>
  <si>
    <t>QUABOAG</t>
  </si>
  <si>
    <t>QUINCY</t>
  </si>
  <si>
    <t>RALPH C MAHAR</t>
  </si>
  <si>
    <t>RANDOLPH</t>
  </si>
  <si>
    <t>READING</t>
  </si>
  <si>
    <t>REVERE</t>
  </si>
  <si>
    <t>RICHMOND</t>
  </si>
  <si>
    <t>ROCHESTER</t>
  </si>
  <si>
    <t>ROCKLAND</t>
  </si>
  <si>
    <t>ROCKPORT</t>
  </si>
  <si>
    <t>ROWE</t>
  </si>
  <si>
    <t>SALEM</t>
  </si>
  <si>
    <t>SANDWICH</t>
  </si>
  <si>
    <t>SAUGUS</t>
  </si>
  <si>
    <t>SAVOY</t>
  </si>
  <si>
    <t>SCITUATE</t>
  </si>
  <si>
    <t>SEEKONK</t>
  </si>
  <si>
    <t>SHARON</t>
  </si>
  <si>
    <t>SHERBORN</t>
  </si>
  <si>
    <t>SHREWSBURY</t>
  </si>
  <si>
    <t>SHUTESBURY</t>
  </si>
  <si>
    <t>SILVER LAKE</t>
  </si>
  <si>
    <t>SOMERSET</t>
  </si>
  <si>
    <t>SOMERSET BERKLEY</t>
  </si>
  <si>
    <t>SOMERVILLE</t>
  </si>
  <si>
    <t>SOUTH HADLEY</t>
  </si>
  <si>
    <t>SOUTHAMPTON</t>
  </si>
  <si>
    <t>SOUTHBOROUGH</t>
  </si>
  <si>
    <t>SOUTHBRIDGE</t>
  </si>
  <si>
    <t>SOUTHERN BERKSHIRE</t>
  </si>
  <si>
    <t>SOUTHWICK TOLLAND GRANVILLE</t>
  </si>
  <si>
    <t>SPENCER EAST BROOKFIELD</t>
  </si>
  <si>
    <t>SPRINGFIELD</t>
  </si>
  <si>
    <t>STONEHAM</t>
  </si>
  <si>
    <t>STOUGHTON</t>
  </si>
  <si>
    <t>STURBRIDGE</t>
  </si>
  <si>
    <t>SUDBURY</t>
  </si>
  <si>
    <t>SUNDERLAND</t>
  </si>
  <si>
    <t>SUTTON</t>
  </si>
  <si>
    <t>SWAMPSCOTT</t>
  </si>
  <si>
    <t>SWANSEA</t>
  </si>
  <si>
    <t>TANTASQUA</t>
  </si>
  <si>
    <t>TAUNTON</t>
  </si>
  <si>
    <t>TEWKSBURY</t>
  </si>
  <si>
    <t>TISBURY</t>
  </si>
  <si>
    <t>TOPSFIELD</t>
  </si>
  <si>
    <t>TRITON</t>
  </si>
  <si>
    <t>TRURO</t>
  </si>
  <si>
    <t>TYNGSBOROUGH</t>
  </si>
  <si>
    <t>UPISLAND</t>
  </si>
  <si>
    <t>UXBRIDGE</t>
  </si>
  <si>
    <t>WACHUSETT</t>
  </si>
  <si>
    <t>WAKEFIELD</t>
  </si>
  <si>
    <t>WALES</t>
  </si>
  <si>
    <t>WALPOLE</t>
  </si>
  <si>
    <t>WALTHAM</t>
  </si>
  <si>
    <t>WARE</t>
  </si>
  <si>
    <t>WAREHAM</t>
  </si>
  <si>
    <t>WATERTOWN</t>
  </si>
  <si>
    <t>WAYLAND</t>
  </si>
  <si>
    <t>WEBSTER</t>
  </si>
  <si>
    <t>WELLESLEY</t>
  </si>
  <si>
    <t>WELLFLEET</t>
  </si>
  <si>
    <t>WEST BOYLSTON</t>
  </si>
  <si>
    <t>WEST BRIDGEWATER</t>
  </si>
  <si>
    <t>WEST SPRINGFIELD</t>
  </si>
  <si>
    <t>WESTBOROUGH</t>
  </si>
  <si>
    <t>WESTFIELD</t>
  </si>
  <si>
    <t>WESTFORD</t>
  </si>
  <si>
    <t>WESTHAMPTON</t>
  </si>
  <si>
    <t>WESTON</t>
  </si>
  <si>
    <t>WESTPORT</t>
  </si>
  <si>
    <t>WESTWOOD</t>
  </si>
  <si>
    <t>WEYMOUTH</t>
  </si>
  <si>
    <t>WHATELY</t>
  </si>
  <si>
    <t>WHITMAN HANSON</t>
  </si>
  <si>
    <t>WILLIAMSBURG</t>
  </si>
  <si>
    <t>WILMINGTON</t>
  </si>
  <si>
    <t>WINCHENDON</t>
  </si>
  <si>
    <t>WINCHESTER</t>
  </si>
  <si>
    <t>WINTHROP</t>
  </si>
  <si>
    <t>WOBURN</t>
  </si>
  <si>
    <t>WORCESTER</t>
  </si>
  <si>
    <t>WORTHINGTON</t>
  </si>
  <si>
    <t>WRENTHAM</t>
  </si>
  <si>
    <t>These projections are made available to assist applicants in planning for the submission of a charter application or charter expansion but do not guarantee the number of seats available for award in any district in FY2024. The actual number of seats that may be available for award in any district in any particular year cannot be predicted with certainty and is dependent on several factors, including district enrollment, district spending levels, student enrollment for existing charter schools, and changes in the net school spending (NSS) caps of individual districts. The availability of seats in any district is subject to change. The Department will discuss adjustments to projections with applicant groups when updated FY2024 net school spending and enrollment is available.</t>
  </si>
  <si>
    <t xml:space="preserve">18% NSS Cap Applies   </t>
  </si>
  <si>
    <r>
      <t xml:space="preserve">Charter Enrollment as a Function of Net School Spending (NSS),  May 2023 </t>
    </r>
    <r>
      <rPr>
        <i/>
        <sz val="11"/>
        <color indexed="23"/>
        <rFont val="Calibri"/>
        <family val="2"/>
      </rPr>
      <t>(FY24)(MAXa)</t>
    </r>
  </si>
  <si>
    <r>
      <rPr>
        <sz val="9"/>
        <rFont val="Calibri"/>
        <family val="2"/>
      </rPr>
      <t xml:space="preserve">Not all of the projected enrollment under 18% NSS cap may be available if a district exits the lowest 10% in a subsequent year. </t>
    </r>
    <r>
      <rPr>
        <u/>
        <sz val="9"/>
        <rFont val="Calibri"/>
        <family val="2"/>
      </rPr>
      <t>Please see: http://www.doe.mass.edu/bese/docs/fy2018/2018-02/item9.html and contact DESE for additional information.</t>
    </r>
  </si>
  <si>
    <t>District Closed to                                   New Signficant Growth</t>
  </si>
  <si>
    <t>Estimated FTE/Enrollment Available            under 9% NSS Cap in Districts Capped                     at 18% NSS Cap</t>
  </si>
  <si>
    <t>At Cap, Near Cap, or Approaching Cap Districts Closed to Substantial New Growth</t>
  </si>
  <si>
    <t>MAX                   Enrollment Estimate</t>
  </si>
  <si>
    <t>NSS Pct
at MAX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</si>
</sst>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0"/>
      <name val="Arial"/>
      <family val="2"/>
    </font>
    <font>
      <b/>
      <sz val="26"/>
      <name val="Calibri"/>
      <family val="2"/>
    </font>
    <font>
      <i/>
      <sz val="12"/>
      <name val="Calibri"/>
      <family val="2"/>
    </font>
    <font>
      <sz val="12"/>
      <name val="Calibri"/>
      <family val="2"/>
    </font>
    <font>
      <sz val="11"/>
      <name val="Calibri"/>
      <family val="2"/>
    </font>
    <font>
      <sz val="9"/>
      <name val="Calibri"/>
      <family val="2"/>
    </font>
    <font>
      <sz val="24"/>
      <name val="Calibri"/>
      <family val="2"/>
    </font>
    <font>
      <i/>
      <sz val="14"/>
      <name val="Calibri"/>
      <family val="2"/>
    </font>
    <font>
      <sz val="9"/>
      <name val="Arial"/>
      <family val="2"/>
    </font>
    <font>
      <sz val="8"/>
      <name val="Arial"/>
      <family val="2"/>
    </font>
    <font>
      <b/>
      <sz val="8"/>
      <color indexed="81"/>
      <name val="Tahoma"/>
      <family val="2"/>
    </font>
    <font>
      <sz val="8"/>
      <color indexed="81"/>
      <name val="Tahoma"/>
      <family val="2"/>
    </font>
    <font>
      <i/>
      <sz val="11"/>
      <color rgb="FF7F7F7F"/>
      <name val="Calibri"/>
      <family val="2"/>
      <scheme val="minor"/>
    </font>
    <font>
      <i/>
      <sz val="11"/>
      <name val="Calibri"/>
      <family val="2"/>
    </font>
    <font>
      <b/>
      <i/>
      <sz val="10"/>
      <color theme="0"/>
      <name val="Calibri"/>
      <family val="2"/>
    </font>
    <font>
      <u/>
      <sz val="11"/>
      <color theme="10"/>
      <name val="Calibri"/>
      <family val="2"/>
    </font>
    <font>
      <b/>
      <sz val="12"/>
      <name val="Calibri"/>
      <family val="2"/>
    </font>
    <font>
      <i/>
      <sz val="11"/>
      <color indexed="23"/>
      <name val="Calibri"/>
      <family val="2"/>
    </font>
    <font>
      <u/>
      <sz val="9"/>
      <name val="Calibri"/>
      <family val="2"/>
    </font>
    <font>
      <i/>
      <sz val="10"/>
      <color theme="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CC0000"/>
        <bgColor indexed="64"/>
      </patternFill>
    </fill>
  </fills>
  <borders count="10">
    <border>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7">
    <xf numFmtId="0" fontId="0" fillId="0" borderId="0"/>
    <xf numFmtId="9" fontId="5"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cellStyleXfs>
  <cellXfs count="78">
    <xf numFmtId="0" fontId="0" fillId="0" borderId="0" xfId="0"/>
    <xf numFmtId="0" fontId="2" fillId="0" borderId="0" xfId="2" applyFont="1" applyAlignment="1">
      <alignment horizontal="left"/>
    </xf>
    <xf numFmtId="2" fontId="3" fillId="0" borderId="0" xfId="2" applyNumberFormat="1" applyFont="1"/>
    <xf numFmtId="2" fontId="3" fillId="0" borderId="0" xfId="2" applyNumberFormat="1" applyFont="1" applyAlignment="1">
      <alignment horizontal="center"/>
    </xf>
    <xf numFmtId="3" fontId="4" fillId="0" borderId="0" xfId="2" applyNumberFormat="1" applyFont="1" applyAlignment="1">
      <alignment horizontal="center"/>
    </xf>
    <xf numFmtId="0" fontId="4" fillId="0" borderId="0" xfId="3" applyFont="1" applyAlignment="1">
      <alignment horizontal="center"/>
    </xf>
    <xf numFmtId="0" fontId="4" fillId="0" borderId="0" xfId="3" applyFont="1"/>
    <xf numFmtId="0" fontId="6" fillId="0" borderId="0" xfId="3" applyFont="1"/>
    <xf numFmtId="0" fontId="6" fillId="0" borderId="0" xfId="3" applyFont="1" applyAlignment="1">
      <alignment horizontal="center"/>
    </xf>
    <xf numFmtId="0" fontId="7" fillId="0" borderId="0" xfId="2" applyFont="1" applyAlignment="1">
      <alignment horizontal="left"/>
    </xf>
    <xf numFmtId="3" fontId="4" fillId="0" borderId="0" xfId="2" applyNumberFormat="1" applyFont="1"/>
    <xf numFmtId="14" fontId="4" fillId="0" borderId="0" xfId="3" applyNumberFormat="1" applyFont="1" applyAlignment="1">
      <alignment horizontal="center"/>
    </xf>
    <xf numFmtId="0" fontId="8" fillId="0" borderId="0" xfId="2" applyFont="1" applyAlignment="1">
      <alignment horizontal="left" vertical="center"/>
    </xf>
    <xf numFmtId="49" fontId="4" fillId="0" borderId="0" xfId="2" applyNumberFormat="1" applyFont="1" applyAlignment="1">
      <alignment horizontal="left"/>
    </xf>
    <xf numFmtId="49" fontId="4" fillId="0" borderId="0" xfId="2" applyNumberFormat="1" applyFont="1" applyAlignment="1">
      <alignment horizontal="center"/>
    </xf>
    <xf numFmtId="0" fontId="4" fillId="0" borderId="0" xfId="2" applyFont="1" applyAlignment="1">
      <alignment horizontal="center"/>
    </xf>
    <xf numFmtId="49" fontId="4" fillId="0" borderId="0" xfId="2" applyNumberFormat="1" applyFont="1" applyAlignment="1">
      <alignment horizontal="center" wrapText="1"/>
    </xf>
    <xf numFmtId="49" fontId="4" fillId="0" borderId="0" xfId="2" applyNumberFormat="1" applyFont="1" applyAlignment="1">
      <alignment horizontal="left" wrapText="1"/>
    </xf>
    <xf numFmtId="0" fontId="4" fillId="0" borderId="0" xfId="2" applyFont="1" applyAlignment="1">
      <alignment horizontal="center" wrapText="1"/>
    </xf>
    <xf numFmtId="0" fontId="4" fillId="0" borderId="0" xfId="3" applyFont="1" applyAlignment="1">
      <alignment wrapText="1"/>
    </xf>
    <xf numFmtId="0" fontId="6" fillId="0" borderId="0" xfId="3" applyFont="1" applyAlignment="1">
      <alignment wrapText="1"/>
    </xf>
    <xf numFmtId="0" fontId="5" fillId="0" borderId="0" xfId="3"/>
    <xf numFmtId="0" fontId="5" fillId="0" borderId="1" xfId="2" applyFont="1" applyBorder="1" applyAlignment="1">
      <alignment horizontal="center"/>
    </xf>
    <xf numFmtId="38" fontId="5" fillId="0" borderId="1" xfId="2" applyNumberFormat="1" applyFont="1" applyBorder="1" applyAlignment="1">
      <alignment horizontal="center"/>
    </xf>
    <xf numFmtId="40" fontId="5" fillId="0" borderId="1" xfId="2" applyNumberFormat="1" applyFont="1" applyBorder="1" applyAlignment="1">
      <alignment horizontal="center"/>
    </xf>
    <xf numFmtId="164" fontId="5" fillId="0" borderId="1" xfId="1" applyNumberFormat="1" applyFont="1" applyBorder="1" applyAlignment="1">
      <alignment horizontal="center"/>
    </xf>
    <xf numFmtId="40" fontId="5" fillId="0" borderId="2" xfId="2" applyNumberFormat="1" applyFont="1" applyBorder="1" applyAlignment="1">
      <alignment horizontal="center"/>
    </xf>
    <xf numFmtId="40" fontId="6" fillId="0" borderId="0" xfId="3" applyNumberFormat="1" applyFont="1"/>
    <xf numFmtId="40" fontId="6" fillId="0" borderId="0" xfId="3" applyNumberFormat="1" applyFont="1" applyAlignment="1">
      <alignment horizontal="center" vertical="top"/>
    </xf>
    <xf numFmtId="0" fontId="5" fillId="0" borderId="3" xfId="2" applyFont="1" applyBorder="1" applyAlignment="1">
      <alignment horizontal="center"/>
    </xf>
    <xf numFmtId="0" fontId="5" fillId="0" borderId="3" xfId="2" applyFont="1" applyBorder="1"/>
    <xf numFmtId="40" fontId="6" fillId="0" borderId="0" xfId="3" applyNumberFormat="1" applyFont="1" applyAlignment="1">
      <alignment horizontal="center"/>
    </xf>
    <xf numFmtId="0" fontId="0" fillId="0" borderId="3" xfId="2" applyFont="1" applyBorder="1"/>
    <xf numFmtId="0" fontId="6" fillId="0" borderId="0" xfId="0" applyFont="1" applyAlignment="1">
      <alignment horizontal="center"/>
    </xf>
    <xf numFmtId="0" fontId="6" fillId="0" borderId="0" xfId="0" applyFont="1"/>
    <xf numFmtId="0" fontId="9" fillId="0" borderId="0" xfId="3" applyFont="1"/>
    <xf numFmtId="0" fontId="10" fillId="0" borderId="0" xfId="3" applyFont="1"/>
    <xf numFmtId="0" fontId="4" fillId="0" borderId="0" xfId="2" applyFont="1"/>
    <xf numFmtId="38" fontId="4" fillId="0" borderId="0" xfId="2" applyNumberFormat="1" applyFont="1" applyAlignment="1">
      <alignment horizontal="center"/>
    </xf>
    <xf numFmtId="0" fontId="6" fillId="0" borderId="0" xfId="2" applyFont="1"/>
    <xf numFmtId="0" fontId="13" fillId="0" borderId="0" xfId="5" applyProtection="1">
      <protection locked="0"/>
    </xf>
    <xf numFmtId="40" fontId="6" fillId="0" borderId="4" xfId="3" applyNumberFormat="1" applyFont="1" applyBorder="1" applyAlignment="1">
      <alignment horizontal="center" vertical="top"/>
    </xf>
    <xf numFmtId="40" fontId="5" fillId="0" borderId="4" xfId="3" applyNumberFormat="1" applyBorder="1"/>
    <xf numFmtId="0" fontId="14" fillId="0" borderId="0" xfId="2" applyFont="1" applyAlignment="1">
      <alignment horizontal="left" vertical="center"/>
    </xf>
    <xf numFmtId="49" fontId="5" fillId="0" borderId="0" xfId="2" applyNumberFormat="1" applyFont="1" applyAlignment="1">
      <alignment horizontal="left"/>
    </xf>
    <xf numFmtId="0" fontId="5" fillId="0" borderId="0" xfId="2" applyFont="1" applyAlignment="1">
      <alignment horizontal="center"/>
    </xf>
    <xf numFmtId="0" fontId="5" fillId="4" borderId="3" xfId="2" applyFont="1" applyFill="1" applyBorder="1" applyAlignment="1">
      <alignment horizontal="center"/>
    </xf>
    <xf numFmtId="0" fontId="5" fillId="4" borderId="3" xfId="2" applyFont="1" applyFill="1" applyBorder="1"/>
    <xf numFmtId="38" fontId="5" fillId="4" borderId="1" xfId="2" applyNumberFormat="1" applyFont="1" applyFill="1" applyBorder="1" applyAlignment="1">
      <alignment horizontal="center"/>
    </xf>
    <xf numFmtId="40" fontId="5" fillId="4" borderId="1" xfId="2" applyNumberFormat="1" applyFont="1" applyFill="1" applyBorder="1" applyAlignment="1">
      <alignment horizontal="center"/>
    </xf>
    <xf numFmtId="164" fontId="5" fillId="4" borderId="1" xfId="1" applyNumberFormat="1" applyFont="1" applyFill="1" applyBorder="1" applyAlignment="1">
      <alignment horizontal="center"/>
    </xf>
    <xf numFmtId="40" fontId="5" fillId="4" borderId="2" xfId="2" applyNumberFormat="1" applyFont="1" applyFill="1" applyBorder="1" applyAlignment="1">
      <alignment horizontal="center"/>
    </xf>
    <xf numFmtId="40" fontId="5" fillId="4" borderId="4" xfId="3" applyNumberFormat="1" applyFill="1" applyBorder="1"/>
    <xf numFmtId="40" fontId="5" fillId="4" borderId="4" xfId="3" applyNumberFormat="1" applyFill="1" applyBorder="1" applyAlignment="1">
      <alignment horizontal="center" vertical="top"/>
    </xf>
    <xf numFmtId="0" fontId="5" fillId="5" borderId="3" xfId="2" applyFont="1" applyFill="1" applyBorder="1" applyAlignment="1">
      <alignment horizontal="center"/>
    </xf>
    <xf numFmtId="0" fontId="5" fillId="5" borderId="3" xfId="2" applyFont="1" applyFill="1" applyBorder="1"/>
    <xf numFmtId="0" fontId="5" fillId="5" borderId="1" xfId="2" applyFont="1" applyFill="1" applyBorder="1" applyAlignment="1">
      <alignment horizontal="center"/>
    </xf>
    <xf numFmtId="38" fontId="5" fillId="5" borderId="1" xfId="2" applyNumberFormat="1" applyFont="1" applyFill="1" applyBorder="1" applyAlignment="1">
      <alignment horizontal="center"/>
    </xf>
    <xf numFmtId="40" fontId="5" fillId="5" borderId="1" xfId="2" applyNumberFormat="1" applyFont="1" applyFill="1" applyBorder="1" applyAlignment="1">
      <alignment horizontal="center"/>
    </xf>
    <xf numFmtId="164" fontId="5" fillId="5" borderId="1" xfId="1" applyNumberFormat="1" applyFont="1" applyFill="1" applyBorder="1" applyAlignment="1">
      <alignment horizontal="center"/>
    </xf>
    <xf numFmtId="40" fontId="5" fillId="5" borderId="2" xfId="2" applyNumberFormat="1" applyFont="1" applyFill="1" applyBorder="1" applyAlignment="1">
      <alignment horizontal="center"/>
    </xf>
    <xf numFmtId="0" fontId="5" fillId="6" borderId="3" xfId="2" applyFont="1" applyFill="1" applyBorder="1"/>
    <xf numFmtId="40" fontId="5" fillId="5" borderId="4" xfId="3" applyNumberFormat="1" applyFill="1" applyBorder="1"/>
    <xf numFmtId="40" fontId="5" fillId="5" borderId="4" xfId="3" applyNumberFormat="1" applyFill="1" applyBorder="1" applyAlignment="1">
      <alignment horizontal="center" vertical="top"/>
    </xf>
    <xf numFmtId="164" fontId="5" fillId="5" borderId="1" xfId="1" applyNumberFormat="1" applyFont="1" applyFill="1" applyBorder="1" applyAlignment="1">
      <alignment horizontal="left"/>
    </xf>
    <xf numFmtId="0" fontId="17" fillId="2" borderId="6" xfId="2" applyFont="1" applyFill="1" applyBorder="1" applyAlignment="1">
      <alignment horizontal="center" vertical="center"/>
    </xf>
    <xf numFmtId="0" fontId="17" fillId="2" borderId="7" xfId="2" applyFont="1" applyFill="1" applyBorder="1" applyAlignment="1">
      <alignment horizontal="center" vertical="center"/>
    </xf>
    <xf numFmtId="0" fontId="17" fillId="2" borderId="7" xfId="2" applyFont="1" applyFill="1" applyBorder="1" applyAlignment="1">
      <alignment horizontal="center" vertical="center" wrapText="1"/>
    </xf>
    <xf numFmtId="3" fontId="17" fillId="2" borderId="7" xfId="2" applyNumberFormat="1" applyFont="1" applyFill="1" applyBorder="1" applyAlignment="1">
      <alignment horizontal="center" vertical="center" wrapText="1"/>
    </xf>
    <xf numFmtId="3" fontId="17" fillId="2" borderId="8" xfId="2" applyNumberFormat="1" applyFont="1" applyFill="1" applyBorder="1" applyAlignment="1">
      <alignment horizontal="center" vertical="center" wrapText="1"/>
    </xf>
    <xf numFmtId="4" fontId="17" fillId="2" borderId="6" xfId="4" applyNumberFormat="1"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5" borderId="5" xfId="3" applyFont="1" applyFill="1" applyBorder="1" applyAlignment="1">
      <alignment horizontal="center" vertical="center" wrapText="1"/>
    </xf>
    <xf numFmtId="0" fontId="19" fillId="3" borderId="5" xfId="6" applyFont="1" applyFill="1" applyBorder="1" applyAlignment="1">
      <alignment horizontal="left" vertical="center" wrapText="1"/>
    </xf>
    <xf numFmtId="0" fontId="16" fillId="3" borderId="5" xfId="6" applyFill="1" applyBorder="1" applyAlignment="1">
      <alignment horizontal="left" vertical="center" wrapText="1"/>
    </xf>
    <xf numFmtId="0" fontId="17" fillId="3" borderId="5" xfId="3" applyFont="1" applyFill="1" applyBorder="1" applyAlignment="1">
      <alignment horizontal="center" vertical="center" wrapText="1"/>
    </xf>
    <xf numFmtId="0" fontId="15" fillId="7" borderId="0" xfId="2" applyFont="1" applyFill="1" applyAlignment="1">
      <alignment horizontal="left" vertical="center" wrapText="1"/>
    </xf>
    <xf numFmtId="0" fontId="20" fillId="7" borderId="0" xfId="2" applyFont="1" applyFill="1" applyAlignment="1">
      <alignment horizontal="center" vertical="center" wrapText="1"/>
    </xf>
  </cellXfs>
  <cellStyles count="7">
    <cellStyle name="Comma" xfId="4" builtinId="3"/>
    <cellStyle name="Explanatory Text" xfId="5" builtinId="53"/>
    <cellStyle name="Hyperlink" xfId="6" builtinId="8"/>
    <cellStyle name="Normal" xfId="0" builtinId="0"/>
    <cellStyle name="Normal_03 - nss caps" xfId="2" xr:uid="{FC7AADD6-B6A7-49AE-BD21-0B45C7E629E0}"/>
    <cellStyle name="Normal_06 - PROJc  calc" xfId="3" xr:uid="{0ECDCBE6-C55A-42A9-8107-FD572A806A24}"/>
    <cellStyle name="Percent" xfId="1" builtinId="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642055</xdr:colOff>
      <xdr:row>80</xdr:row>
      <xdr:rowOff>35277</xdr:rowOff>
    </xdr:to>
    <xdr:sp macro="" textlink="">
      <xdr:nvSpPr>
        <xdr:cNvPr id="2" name="TextBox 1" descr="District Information on Enrollment Projections &#10;  &#10;Enrollment Projections by District&#10;Applicant groups must consider four key factors in planning and preparing a charter application or charter amendment to increase maximum enrollment: &#10;-the Net School Spending (NSS) cap of each sending district, &#10;-whether the district is in the lowest 10 percent of statewide performance on the state assessment test [shaded blue on chart], &#10;-the charter school tuition rate, and &#10;-estimated full-time equivalent (FTE) remaining under the applicable NSS cap  (the number of students who can still be served from each sending district). &#10; &#10;1) NSS—No payment to Commonwealth charter schools from any one school district can exceed 9 percent of the district’s NSS, unless it has been determined that the district is in the lowest 10 percent of all of districts deemed underperforming in statewide student performance measures for two consecutive prior years. In the lowest 10 percent districts, the school district’s total charter school tuition payment to Commonwealth charter schools may not exceed18 percent of the district’s NSS.  The lowest 10 percent ranking is updated annually resulting in changes to NSS caps. &#10; &#10;2) Lowest 10 percent — The analysis contained in this spreadsheet indicates the school districts determined to be in the lowest 10 percent on the MCAS in the two previous consecutive years with blue shading.  The lowest 10 percent ranking is updated annually resulting in changes to NSS caps. &#10; &#10;3) Average Charter School Rate Per Pupil - The analysis below uses a projected  “blended” tuition rate for each district. For districts that are not represented as a sending district on the 2018-2019 Pre-Enrollment Report (http://www.doe.mass.edu/charter/enrollment/fy2019/), the tuition rate has been determined by taking the sending district's per pupil foundation budget rate and increasing it by the percentage that the sending district is spending above its foundation budget rate. Please note that the funding mechanism for charter schools is subject to legislative action and may change. &#10; &#10;4) FTE(Full Time Equivalent) remaining under NSS cap- This analysis provides an estimate of the maximum number of additional students who can be served by charter schools under the 9 percent NSS cap or projected 18 percent cap. Estimates are subject to change.&#10;&#10;The actual number of seats that will be available in any district in any particular year cannot be predicted with certainty and is dependent on several factors, including identification as a district performing in the lowest 10 percent, district enrollment, district spending levels, and student enrollment for existing charter schools. The number of available seats published in this year’s application is estimated and subject to change. &#10;&#10;The analysis presented in the table assumes the following about existing Commonwealth charter schools: &#10;&#10;They are operational and expanded to full capacity as allowed by their charters or subsequent amendments or actions taken by the Board of Elementary and Secondary Education.&#10;&#10;They will continue to draw from their sending districts in the same proportions as reported on the 2018-2019 Pre-Enrollment Report.  &#10; &#10;These assumptions are not guaranteed. This chart indicates that various districts are approaching or have gone beyond their cap for charter tuition spending. However, as stated above, the analysis presented assumes that the existing Commonwealth charter schools are fully operational and expanded to full capacity, but in reality many of these seats have not yet been actualized. In most cases, this is due to the fact that not all existing Commonwealth charter schools are expanded to full capacity due to deliberate and slow growth plans. &#10; &#10;Finally, please note that, as projections, these numbers are subject to change and the Department cannot guarantee that future analyses will continue to show the same number of seats available in any given district. Also remember that the calculation of districts in the lowest 10 percent of MCAS performance is subject to recalculation after MCAS scores are released and the districts subject to the higher NSS are subject to change year to year.&#10; &#10;District Information on Charter School Enrollment&#10;The spreadsheet on tab 'Charter Seat Availability' provides information about the projected enrollment capacity available for new Commonwealth charter schools. The ten columns in the table include the following:&#10; &#10;-Local Education Agency (LEA): School district code.&#10;-District: Operating districts are included in alphabetical order.&#10;-Average Charter School Tuition Rate Per Pupil (Excluding Facilities and Transportation): Charter school tuition rate estimates.&#10;-Projected FY19 Budgeted Net School Spending (NSS) Projected budget for each district.&#10;-MAX Enrollment Estimate: Projected maximum FTE enrollment based on historical trends of enrollment and enrollment (at full capacity) of current Commonwealth charters&#10;-NSS Cap: Indicates cap of either 9 percent or 18 percent NSS based on the applicable lowest 10 percent ranking, with a few exceptions due to exiting the lowest 10 percent&#10;-NSS Percent as of FY18 Q3: Percent of net school spending as of the third quarter of FY2018. &#10;-NSS Percent at MAX Enrollment: Estimated total percent of NSS cap in use by charter schools previously granted enrollment. &#10;-Estimated FTE/Seats Remaining Under NSS Cap: Estimated number of additional students from that district who can potentially be served by charter schools under the relevant NSS  cap without any holdback.&#10;-Estimated FTE/Seats Available for Award under NSS Cap: Estimated number of additional students from that district who can potentially be served by charter schools under the relevant NSS  cap with a 5 percent hold back. &#10;-[NEW] Estimated FTE/Enrollment Available under 9% NSS Cap in Districts Capped at 18% NSS Cap: Estimated number of additional students from that districtunder the 9% NSS cap who can potentially be served by charter schools. Requests for enrollment under the 9% NSS cap of a district capped at 18% of NSS do not require proven provider unless the combination of multiple requests exceeds 9% NSS cap.&#10; &#10;The seats remaining under the NSS caps (columns J and K) are calculated as follows: the district’s projected FY19 NSS (column E) is multiplied by the respective cap (9 percent or 18 percent in the majority of instances), and then divided by the average per pupil tuition rate (column D) to obtain the total estimated number of seats available under that cap. The number of seats currently chartered/in use (column G) is subtracted from that total number of seats to determine the number of seats available. Again, this is based on the assumption that these Commonwealth charter schools are fully operational and expanded to full capacity and reflects that maximum enrollment.  Tuition rates for sending districts with pupils at Commonwealth charter schools are “blended” because there is a separate tuition rate for each Commonwealth charter school to which that district sends students. The “blended” tuition rate for each district is a function of the number of pupils that the district sends to all Commonwealth charter schools and the total tuition assessment.&#10;&#10;*In the case of closed districts, applications cannot be considered. Any remaining seats under the relevant NSS cap will be reserved to accommodate future fluctuations in the NSS caps. Please contact the Department directly  with any questions regarding districts closed to applications and amendments, or near their NSS cap. (charterschools@doe.mass.edu, 781-338-3227).&#10;" title="Explanation of Chart">
          <a:extLst>
            <a:ext uri="{FF2B5EF4-FFF2-40B4-BE49-F238E27FC236}">
              <a16:creationId xmlns:a16="http://schemas.microsoft.com/office/drawing/2014/main" id="{BDBAFCA0-E4FC-4F43-B343-56BCFD6933F9}"/>
            </a:ext>
          </a:extLst>
        </xdr:cNvPr>
        <xdr:cNvSpPr txBox="1"/>
      </xdr:nvSpPr>
      <xdr:spPr>
        <a:xfrm>
          <a:off x="0" y="0"/>
          <a:ext cx="10357555" cy="147672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u="sng" cap="small">
              <a:solidFill>
                <a:schemeClr val="dk1"/>
              </a:solidFill>
              <a:latin typeface="+mn-lt"/>
              <a:ea typeface="+mn-ea"/>
              <a:cs typeface="+mn-cs"/>
            </a:rPr>
            <a:t>District Information on Enrollment Projections</a:t>
          </a:r>
          <a:r>
            <a:rPr lang="en-US" sz="1800" b="1" cap="small">
              <a:solidFill>
                <a:schemeClr val="dk1"/>
              </a:solidFill>
              <a:latin typeface="+mn-lt"/>
              <a:ea typeface="+mn-ea"/>
              <a:cs typeface="+mn-cs"/>
            </a:rPr>
            <a:t> </a:t>
          </a:r>
        </a:p>
        <a:p>
          <a:r>
            <a:rPr lang="en-US" sz="1100">
              <a:solidFill>
                <a:schemeClr val="dk1"/>
              </a:solidFill>
              <a:latin typeface="+mn-lt"/>
              <a:ea typeface="+mn-ea"/>
              <a:cs typeface="+mn-cs"/>
            </a:rPr>
            <a:t> </a:t>
          </a:r>
          <a:r>
            <a:rPr lang="en-US" sz="1100" b="1" u="none" strike="noStrike">
              <a:solidFill>
                <a:schemeClr val="dk1"/>
              </a:solidFill>
              <a:latin typeface="+mn-lt"/>
              <a:ea typeface="+mn-ea"/>
              <a:cs typeface="+mn-cs"/>
            </a:rPr>
            <a:t> </a:t>
          </a:r>
        </a:p>
        <a:p>
          <a:r>
            <a:rPr lang="en-US" sz="1400" b="1" u="sng">
              <a:solidFill>
                <a:schemeClr val="dk1"/>
              </a:solidFill>
              <a:latin typeface="+mn-lt"/>
              <a:ea typeface="+mn-ea"/>
              <a:cs typeface="+mn-cs"/>
            </a:rPr>
            <a:t>Enrollment Projections by District</a:t>
          </a:r>
          <a:endParaRPr lang="en-US" sz="1400">
            <a:solidFill>
              <a:schemeClr val="dk1"/>
            </a:solidFill>
            <a:latin typeface="+mn-lt"/>
            <a:ea typeface="+mn-ea"/>
            <a:cs typeface="+mn-cs"/>
          </a:endParaRPr>
        </a:p>
        <a:p>
          <a:r>
            <a:rPr lang="en-US" sz="1100">
              <a:solidFill>
                <a:schemeClr val="dk1"/>
              </a:solidFill>
              <a:latin typeface="+mn-lt"/>
              <a:ea typeface="+mn-ea"/>
              <a:cs typeface="+mn-cs"/>
            </a:rPr>
            <a:t>Applicant groups must consider </a:t>
          </a:r>
          <a:r>
            <a:rPr lang="en-US" sz="1100" b="1">
              <a:solidFill>
                <a:srgbClr val="CC0000"/>
              </a:solidFill>
              <a:latin typeface="+mn-lt"/>
              <a:ea typeface="+mn-ea"/>
              <a:cs typeface="+mn-cs"/>
            </a:rPr>
            <a:t>four key factors </a:t>
          </a:r>
          <a:r>
            <a:rPr lang="en-US" sz="1100">
              <a:solidFill>
                <a:schemeClr val="dk1"/>
              </a:solidFill>
              <a:latin typeface="+mn-lt"/>
              <a:ea typeface="+mn-ea"/>
              <a:cs typeface="+mn-cs"/>
            </a:rPr>
            <a:t>in planning and preparing a charter application or charter amendment to increase maximum enrollment: </a:t>
          </a:r>
        </a:p>
        <a:p>
          <a:pPr lvl="1"/>
          <a:r>
            <a:rPr lang="en-US" sz="1100">
              <a:solidFill>
                <a:schemeClr val="dk1"/>
              </a:solidFill>
              <a:latin typeface="+mn-lt"/>
              <a:ea typeface="+mn-ea"/>
              <a:cs typeface="+mn-cs"/>
            </a:rPr>
            <a:t>-the Net</a:t>
          </a:r>
          <a:r>
            <a:rPr lang="en-US" sz="1100" baseline="0">
              <a:solidFill>
                <a:schemeClr val="dk1"/>
              </a:solidFill>
              <a:latin typeface="+mn-lt"/>
              <a:ea typeface="+mn-ea"/>
              <a:cs typeface="+mn-cs"/>
            </a:rPr>
            <a:t> School Spending (NSS) cap </a:t>
          </a:r>
          <a:r>
            <a:rPr lang="en-US" sz="1100">
              <a:solidFill>
                <a:schemeClr val="dk1"/>
              </a:solidFill>
              <a:latin typeface="+mn-lt"/>
              <a:ea typeface="+mn-ea"/>
              <a:cs typeface="+mn-cs"/>
            </a:rPr>
            <a:t>of each sending district, </a:t>
          </a:r>
        </a:p>
        <a:p>
          <a:pPr lvl="1"/>
          <a:r>
            <a:rPr lang="en-US" sz="1100">
              <a:solidFill>
                <a:schemeClr val="dk1"/>
              </a:solidFill>
              <a:latin typeface="+mn-lt"/>
              <a:ea typeface="+mn-ea"/>
              <a:cs typeface="+mn-cs"/>
            </a:rPr>
            <a:t>-whether the district is in the lowest 10 percent of statewide performance on the state assessment test [shaded blue on chart], </a:t>
          </a:r>
        </a:p>
        <a:p>
          <a:pPr lvl="1"/>
          <a:r>
            <a:rPr lang="en-US" sz="1100">
              <a:solidFill>
                <a:schemeClr val="dk1"/>
              </a:solidFill>
              <a:latin typeface="+mn-lt"/>
              <a:ea typeface="+mn-ea"/>
              <a:cs typeface="+mn-cs"/>
            </a:rPr>
            <a:t>-the charter school tuition rate, and </a:t>
          </a:r>
        </a:p>
        <a:p>
          <a:pPr lvl="1"/>
          <a:r>
            <a:rPr lang="en-US" sz="1100">
              <a:solidFill>
                <a:schemeClr val="dk1"/>
              </a:solidFill>
              <a:latin typeface="+mn-lt"/>
              <a:ea typeface="+mn-ea"/>
              <a:cs typeface="+mn-cs"/>
            </a:rPr>
            <a:t>-estimated full-time equivalent (FTE) remaining under the applicable NSS cap (the number of students who can still be served from each sending district). </a:t>
          </a:r>
        </a:p>
        <a:p>
          <a:r>
            <a:rPr lang="en-US" sz="1100">
              <a:solidFill>
                <a:schemeClr val="dk1"/>
              </a:solidFill>
              <a:latin typeface="+mn-lt"/>
              <a:ea typeface="+mn-ea"/>
              <a:cs typeface="+mn-cs"/>
            </a:rPr>
            <a:t> </a:t>
          </a:r>
        </a:p>
        <a:p>
          <a:r>
            <a:rPr lang="en-US" sz="1100">
              <a:solidFill>
                <a:schemeClr val="dk1"/>
              </a:solidFill>
              <a:latin typeface="+mn-lt"/>
              <a:ea typeface="+mn-ea"/>
              <a:cs typeface="+mn-cs"/>
            </a:rPr>
            <a:t>1)</a:t>
          </a:r>
          <a:r>
            <a:rPr lang="en-US" sz="1100" i="1">
              <a:solidFill>
                <a:schemeClr val="dk1"/>
              </a:solidFill>
              <a:latin typeface="+mn-lt"/>
              <a:ea typeface="+mn-ea"/>
              <a:cs typeface="+mn-cs"/>
            </a:rPr>
            <a:t> NSS—</a:t>
          </a:r>
          <a:r>
            <a:rPr lang="en-US" sz="1100">
              <a:solidFill>
                <a:schemeClr val="dk1"/>
              </a:solidFill>
              <a:latin typeface="+mn-lt"/>
              <a:ea typeface="+mn-ea"/>
              <a:cs typeface="+mn-cs"/>
            </a:rPr>
            <a:t>No payment to Commonwealth charter schools from any one school district can exceed 9 percent of the district’s NSS, unless it has been determined that the district is in the lowest 10 percent of all </a:t>
          </a:r>
          <a:r>
            <a:rPr lang="en-US" sz="1100"/>
            <a:t>of districts deemed underperforming in statewide student performance measures </a:t>
          </a:r>
          <a:r>
            <a:rPr lang="en-US" sz="1100">
              <a:solidFill>
                <a:schemeClr val="dk1"/>
              </a:solidFill>
              <a:latin typeface="+mn-lt"/>
              <a:ea typeface="+mn-ea"/>
              <a:cs typeface="+mn-cs"/>
            </a:rPr>
            <a:t>for two consecutive prior years. In the lowest 10 percent districts, the school district’s total charter school tuition payment to Commonwealth charter schools may not exceed 18 percent of the district’s NSS.  </a:t>
          </a:r>
        </a:p>
        <a:p>
          <a:r>
            <a:rPr lang="en-US" sz="110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2)</a:t>
          </a:r>
          <a:r>
            <a:rPr lang="en-US" sz="1100" i="1">
              <a:solidFill>
                <a:schemeClr val="dk1"/>
              </a:solidFill>
              <a:latin typeface="+mn-lt"/>
              <a:ea typeface="+mn-ea"/>
              <a:cs typeface="+mn-cs"/>
            </a:rPr>
            <a:t> Lowest 10 percent — </a:t>
          </a:r>
          <a:r>
            <a:rPr lang="en-US" sz="1100">
              <a:solidFill>
                <a:schemeClr val="dk1"/>
              </a:solidFill>
              <a:latin typeface="+mn-lt"/>
              <a:ea typeface="+mn-ea"/>
              <a:cs typeface="+mn-cs"/>
            </a:rPr>
            <a:t>The analysis contained in this spreadsheet indicates the school districts determined to be in the lowest 10 percent on the MCAS in the two previous consecutive years with blue shading. </a:t>
          </a:r>
          <a:r>
            <a:rPr lang="en-US" sz="1100" b="1">
              <a:solidFill>
                <a:srgbClr val="CC0000"/>
              </a:solidFill>
              <a:effectLst/>
              <a:latin typeface="+mn-lt"/>
              <a:ea typeface="+mn-ea"/>
              <a:cs typeface="+mn-cs"/>
            </a:rPr>
            <a:t>The districts shaded blue</a:t>
          </a:r>
          <a:r>
            <a:rPr lang="en-US" sz="1100" b="1" baseline="0">
              <a:solidFill>
                <a:srgbClr val="CC0000"/>
              </a:solidFill>
              <a:effectLst/>
              <a:latin typeface="+mn-lt"/>
              <a:ea typeface="+mn-ea"/>
              <a:cs typeface="+mn-cs"/>
            </a:rPr>
            <a:t> represent districts with enrollment caps of 18 percent of the district's NSS for FY21 through FY25. </a:t>
          </a:r>
          <a:r>
            <a:rPr lang="en-US" sz="1100">
              <a:solidFill>
                <a:srgbClr val="CC0000"/>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r>
            <a:rPr lang="en-US" sz="1100">
              <a:solidFill>
                <a:sysClr val="windowText" lastClr="000000"/>
              </a:solidFill>
              <a:latin typeface="+mn-lt"/>
              <a:ea typeface="+mn-ea"/>
              <a:cs typeface="+mn-cs"/>
            </a:rPr>
            <a:t>3) </a:t>
          </a:r>
          <a:r>
            <a:rPr lang="en-US" sz="1100" i="1">
              <a:solidFill>
                <a:sysClr val="windowText" lastClr="000000"/>
              </a:solidFill>
              <a:latin typeface="+mn-lt"/>
              <a:ea typeface="+mn-ea"/>
              <a:cs typeface="+mn-cs"/>
            </a:rPr>
            <a:t>Average Charter School Rate Per Pupil</a:t>
          </a:r>
          <a:r>
            <a:rPr lang="en-US" sz="1100">
              <a:solidFill>
                <a:sysClr val="windowText" lastClr="000000"/>
              </a:solidFill>
              <a:latin typeface="+mn-lt"/>
              <a:ea typeface="+mn-ea"/>
              <a:cs typeface="+mn-cs"/>
            </a:rPr>
            <a:t> - The analysis below uses a </a:t>
          </a:r>
          <a:r>
            <a:rPr lang="en-US" sz="1100" i="1">
              <a:solidFill>
                <a:sysClr val="windowText" lastClr="000000"/>
              </a:solidFill>
              <a:latin typeface="+mn-lt"/>
              <a:ea typeface="+mn-ea"/>
              <a:cs typeface="+mn-cs"/>
            </a:rPr>
            <a:t>projected</a:t>
          </a:r>
          <a:r>
            <a:rPr lang="en-US" sz="1100">
              <a:solidFill>
                <a:sysClr val="windowText" lastClr="000000"/>
              </a:solidFill>
              <a:latin typeface="+mn-lt"/>
              <a:ea typeface="+mn-ea"/>
              <a:cs typeface="+mn-cs"/>
            </a:rPr>
            <a:t>  “blended” tuition rate for each district. For districts that are</a:t>
          </a:r>
          <a:r>
            <a:rPr lang="en-US" sz="1100" u="none">
              <a:solidFill>
                <a:sysClr val="windowText" lastClr="000000"/>
              </a:solidFill>
              <a:latin typeface="+mn-lt"/>
              <a:ea typeface="+mn-ea"/>
              <a:cs typeface="+mn-cs"/>
            </a:rPr>
            <a:t> </a:t>
          </a:r>
          <a:r>
            <a:rPr lang="en-US" sz="1100" b="1" i="1" u="none">
              <a:solidFill>
                <a:sysClr val="windowText" lastClr="000000"/>
              </a:solidFill>
              <a:latin typeface="+mn-lt"/>
              <a:ea typeface="+mn-ea"/>
              <a:cs typeface="+mn-cs"/>
            </a:rPr>
            <a:t>not</a:t>
          </a:r>
          <a:r>
            <a:rPr lang="en-US" sz="1100" u="none">
              <a:solidFill>
                <a:sysClr val="windowText" lastClr="000000"/>
              </a:solidFill>
              <a:latin typeface="+mn-lt"/>
              <a:ea typeface="+mn-ea"/>
              <a:cs typeface="+mn-cs"/>
            </a:rPr>
            <a:t> </a:t>
          </a:r>
          <a:r>
            <a:rPr lang="en-US" sz="1100">
              <a:solidFill>
                <a:sysClr val="windowText" lastClr="000000"/>
              </a:solidFill>
              <a:latin typeface="+mn-lt"/>
              <a:ea typeface="+mn-ea"/>
              <a:cs typeface="+mn-cs"/>
            </a:rPr>
            <a:t>represented as a sending district on the </a:t>
          </a:r>
          <a:r>
            <a:rPr lang="en-US" u="none">
              <a:solidFill>
                <a:sysClr val="windowText" lastClr="000000"/>
              </a:solidFill>
              <a:hlinkClick xmlns:r="http://schemas.openxmlformats.org/officeDocument/2006/relationships" r:id="">
                <a:extLst>
                  <a:ext uri="{A12FA001-AC4F-418D-AE19-62706E023703}">
                    <ahyp:hlinkClr xmlns:ahyp="http://schemas.microsoft.com/office/drawing/2018/hyperlinkcolor" val="tx"/>
                  </a:ext>
                </a:extLst>
              </a:hlinkClick>
            </a:rPr>
            <a:t>2023-2024 Charter School Pre-Enrollment Report - Massachusetts Charter Schools</a:t>
          </a:r>
          <a:r>
            <a:rPr lang="en-US" u="none">
              <a:solidFill>
                <a:sysClr val="windowText" lastClr="000000"/>
              </a:solidFill>
            </a:rPr>
            <a:t> (https://www.doe.mass.edu/charter/enrollment/fy2024/)</a:t>
          </a:r>
          <a:r>
            <a:rPr lang="en-US" sz="1100" u="none">
              <a:solidFill>
                <a:sysClr val="windowText" lastClr="000000"/>
              </a:solidFill>
              <a:latin typeface="+mn-lt"/>
              <a:ea typeface="+mn-ea"/>
              <a:cs typeface="+mn-cs"/>
            </a:rPr>
            <a:t>, </a:t>
          </a:r>
          <a:r>
            <a:rPr lang="en-US" sz="1100">
              <a:solidFill>
                <a:sysClr val="windowText" lastClr="000000"/>
              </a:solidFill>
              <a:latin typeface="+mn-lt"/>
              <a:ea typeface="+mn-ea"/>
              <a:cs typeface="+mn-cs"/>
            </a:rPr>
            <a:t>the tuition rate has been determined by taking the sending district's per pupil foundation budget rate and increasing it by the percentage that the sending district is spending above its foundation budget rate. </a:t>
          </a:r>
          <a:r>
            <a:rPr lang="en-US" sz="1100" b="1">
              <a:solidFill>
                <a:sysClr val="windowText" lastClr="000000"/>
              </a:solidFill>
              <a:latin typeface="+mn-lt"/>
              <a:ea typeface="+mn-ea"/>
              <a:cs typeface="+mn-cs"/>
            </a:rPr>
            <a:t>Please note that the funding mechanism for charter schools is subject to legislative action and may change. Projected "blended</a:t>
          </a:r>
          <a:r>
            <a:rPr lang="en-US" sz="1100" b="1" baseline="0">
              <a:solidFill>
                <a:sysClr val="windowText" lastClr="000000"/>
              </a:solidFill>
              <a:latin typeface="+mn-lt"/>
              <a:ea typeface="+mn-ea"/>
              <a:cs typeface="+mn-cs"/>
            </a:rPr>
            <a:t>" tuition rates are based on information available in May 2023.</a:t>
          </a:r>
          <a:endParaRPr lang="en-US" sz="1100">
            <a:solidFill>
              <a:sysClr val="windowText" lastClr="00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a:t>
          </a:r>
          <a:r>
            <a:rPr lang="en-US" sz="1100" i="1">
              <a:solidFill>
                <a:schemeClr val="dk1"/>
              </a:solidFill>
              <a:latin typeface="+mn-lt"/>
              <a:ea typeface="+mn-ea"/>
              <a:cs typeface="+mn-cs"/>
            </a:rPr>
            <a:t> FTE(Full Time Equivalent) remaining under NSS cap</a:t>
          </a:r>
          <a:r>
            <a:rPr lang="en-US" sz="1100">
              <a:solidFill>
                <a:schemeClr val="dk1"/>
              </a:solidFill>
              <a:latin typeface="+mn-lt"/>
              <a:ea typeface="+mn-ea"/>
              <a:cs typeface="+mn-cs"/>
            </a:rPr>
            <a:t>- This analysis provides an </a:t>
          </a:r>
          <a:r>
            <a:rPr lang="en-US" sz="1100" u="sng">
              <a:solidFill>
                <a:schemeClr val="dk1"/>
              </a:solidFill>
              <a:latin typeface="+mn-lt"/>
              <a:ea typeface="+mn-ea"/>
              <a:cs typeface="+mn-cs"/>
            </a:rPr>
            <a:t>estimate</a:t>
          </a:r>
          <a:r>
            <a:rPr lang="en-US" sz="1100">
              <a:solidFill>
                <a:schemeClr val="dk1"/>
              </a:solidFill>
              <a:latin typeface="+mn-lt"/>
              <a:ea typeface="+mn-ea"/>
              <a:cs typeface="+mn-cs"/>
            </a:rPr>
            <a:t> of the maximum number of additional students who can be served by charter schools under the 9 percent NSS cap or projected 18 percent cap. </a:t>
          </a:r>
          <a:r>
            <a:rPr lang="en-US" sz="1100" b="1">
              <a:solidFill>
                <a:srgbClr val="CC0000"/>
              </a:solidFill>
              <a:latin typeface="+mn-lt"/>
              <a:ea typeface="+mn-ea"/>
              <a:cs typeface="+mn-cs"/>
            </a:rPr>
            <a:t>Estimates are subject to change.</a:t>
          </a:r>
        </a:p>
        <a:p>
          <a:endParaRPr lang="en-US" sz="1100">
            <a:solidFill>
              <a:srgbClr val="CC0000"/>
            </a:solidFill>
            <a:latin typeface="+mn-lt"/>
            <a:ea typeface="+mn-ea"/>
            <a:cs typeface="+mn-cs"/>
          </a:endParaRPr>
        </a:p>
        <a:p>
          <a:r>
            <a:rPr lang="en-US" sz="1100" b="1">
              <a:solidFill>
                <a:srgbClr val="CC0000"/>
              </a:solidFill>
              <a:effectLst/>
              <a:latin typeface="+mn-lt"/>
              <a:ea typeface="+mn-ea"/>
              <a:cs typeface="+mn-cs"/>
            </a:rPr>
            <a:t>These projections are made available to assist applicants in planning for the submission of a charter application or charter expansion but do not guarantee the number of seats available for award in any district in FY24. The actual number of seats that may be available for award in any district in any particular year cannot be predicted with certainty and is dependent on several factors, including district enrollment, district spending levels, student enrollment for existing charter schools, and changes in the net school spending (NSS) caps of individual districts. The availability of seats in any district is subject to change.</a:t>
          </a:r>
          <a:r>
            <a:rPr lang="en-US" sz="1100" b="1" baseline="0">
              <a:solidFill>
                <a:srgbClr val="CC0000"/>
              </a:solidFill>
              <a:effectLst/>
              <a:latin typeface="+mn-lt"/>
              <a:ea typeface="+mn-ea"/>
              <a:cs typeface="+mn-cs"/>
            </a:rPr>
            <a:t> </a:t>
          </a:r>
          <a:r>
            <a:rPr lang="en-US" sz="1100" b="1">
              <a:solidFill>
                <a:srgbClr val="CC0000"/>
              </a:solidFill>
              <a:effectLst/>
              <a:latin typeface="+mn-lt"/>
              <a:ea typeface="+mn-ea"/>
              <a:cs typeface="+mn-cs"/>
            </a:rPr>
            <a:t>The Department will discuss adjustments to projections with applicant groups when updated FY24 net school spending is available.</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analysis presented in the table </a:t>
          </a:r>
          <a:r>
            <a:rPr lang="en-US" sz="1100" u="sng">
              <a:solidFill>
                <a:schemeClr val="dk1"/>
              </a:solidFill>
              <a:latin typeface="+mn-lt"/>
              <a:ea typeface="+mn-ea"/>
              <a:cs typeface="+mn-cs"/>
            </a:rPr>
            <a:t>assumes</a:t>
          </a:r>
          <a:r>
            <a:rPr lang="en-US" sz="1100">
              <a:solidFill>
                <a:schemeClr val="dk1"/>
              </a:solidFill>
              <a:latin typeface="+mn-lt"/>
              <a:ea typeface="+mn-ea"/>
              <a:cs typeface="+mn-cs"/>
            </a:rPr>
            <a:t> the following about existing Commonwealth charter schools: </a:t>
          </a:r>
        </a:p>
        <a:p>
          <a:endParaRPr lang="en-US" sz="1100">
            <a:solidFill>
              <a:schemeClr val="dk1"/>
            </a:solidFill>
            <a:latin typeface="+mn-lt"/>
            <a:ea typeface="+mn-ea"/>
            <a:cs typeface="+mn-cs"/>
          </a:endParaRPr>
        </a:p>
        <a:p>
          <a:pPr lvl="1"/>
          <a:r>
            <a:rPr lang="en-US" sz="1100" i="1">
              <a:solidFill>
                <a:schemeClr val="dk1"/>
              </a:solidFill>
              <a:latin typeface="+mn-lt"/>
              <a:ea typeface="+mn-ea"/>
              <a:cs typeface="+mn-cs"/>
            </a:rPr>
            <a:t>They are operational and expanded to full capacity as allowed by their charters or subsequent amendments or actions taken by the Board of Elementary and Secondary Education.</a:t>
          </a:r>
        </a:p>
        <a:p>
          <a:pPr lvl="1"/>
          <a:endParaRPr lang="en-US" sz="1100" i="1">
            <a:solidFill>
              <a:schemeClr val="dk1"/>
            </a:solidFill>
            <a:latin typeface="+mn-lt"/>
            <a:ea typeface="+mn-ea"/>
            <a:cs typeface="+mn-cs"/>
          </a:endParaRPr>
        </a:p>
        <a:p>
          <a:pPr lvl="1"/>
          <a:r>
            <a:rPr lang="en-US" sz="1100" i="1">
              <a:solidFill>
                <a:schemeClr val="dk1"/>
              </a:solidFill>
              <a:latin typeface="+mn-lt"/>
              <a:ea typeface="+mn-ea"/>
              <a:cs typeface="+mn-cs"/>
            </a:rPr>
            <a:t>They will continue to draw from their sending districts in the same proportions as reported on the 2023-2024</a:t>
          </a:r>
          <a:r>
            <a:rPr lang="en-US" sz="1100" i="1" baseline="0">
              <a:solidFill>
                <a:schemeClr val="dk1"/>
              </a:solidFill>
              <a:latin typeface="+mn-lt"/>
              <a:ea typeface="+mn-ea"/>
              <a:cs typeface="+mn-cs"/>
            </a:rPr>
            <a:t> </a:t>
          </a:r>
          <a:r>
            <a:rPr lang="en-US" sz="1100" i="1">
              <a:solidFill>
                <a:schemeClr val="dk1"/>
              </a:solidFill>
              <a:latin typeface="+mn-lt"/>
              <a:ea typeface="+mn-ea"/>
              <a:cs typeface="+mn-cs"/>
            </a:rPr>
            <a:t>Pre-Enrollment Report.</a:t>
          </a:r>
          <a:r>
            <a:rPr lang="en-US" sz="1100" i="1" baseline="0">
              <a:solidFill>
                <a:schemeClr val="dk1"/>
              </a:solidFill>
              <a:latin typeface="+mn-lt"/>
              <a:ea typeface="+mn-ea"/>
              <a:cs typeface="+mn-cs"/>
            </a:rPr>
            <a:t> </a:t>
          </a:r>
          <a:r>
            <a:rPr lang="en-US" sz="1100" i="1">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These assumptions</a:t>
          </a:r>
          <a:r>
            <a:rPr lang="en-US" sz="1100" baseline="0">
              <a:solidFill>
                <a:schemeClr val="dk1"/>
              </a:solidFill>
              <a:latin typeface="+mn-lt"/>
              <a:ea typeface="+mn-ea"/>
              <a:cs typeface="+mn-cs"/>
            </a:rPr>
            <a:t> are not guaranteed. This</a:t>
          </a:r>
          <a:r>
            <a:rPr lang="en-US" sz="1100">
              <a:solidFill>
                <a:schemeClr val="dk1"/>
              </a:solidFill>
              <a:latin typeface="+mn-lt"/>
              <a:ea typeface="+mn-ea"/>
              <a:cs typeface="+mn-cs"/>
            </a:rPr>
            <a:t> chart indicates that various districts are approaching or at their cap for charter tuition spending. However, as stated above, the analysis presented assumes that the existing Commonwealth charter schools are fully operational and expanded to</a:t>
          </a:r>
          <a:r>
            <a:rPr lang="en-US" sz="1100" baseline="0">
              <a:solidFill>
                <a:schemeClr val="dk1"/>
              </a:solidFill>
              <a:latin typeface="+mn-lt"/>
              <a:ea typeface="+mn-ea"/>
              <a:cs typeface="+mn-cs"/>
            </a:rPr>
            <a:t> full </a:t>
          </a:r>
          <a:r>
            <a:rPr lang="en-US" sz="1100">
              <a:solidFill>
                <a:schemeClr val="dk1"/>
              </a:solidFill>
              <a:latin typeface="+mn-lt"/>
              <a:ea typeface="+mn-ea"/>
              <a:cs typeface="+mn-cs"/>
            </a:rPr>
            <a:t>capacity, but in reality many of</a:t>
          </a:r>
          <a:r>
            <a:rPr lang="en-US" sz="1100" baseline="0">
              <a:solidFill>
                <a:schemeClr val="dk1"/>
              </a:solidFill>
              <a:latin typeface="+mn-lt"/>
              <a:ea typeface="+mn-ea"/>
              <a:cs typeface="+mn-cs"/>
            </a:rPr>
            <a:t> these</a:t>
          </a:r>
          <a:r>
            <a:rPr lang="en-US" sz="1100">
              <a:solidFill>
                <a:schemeClr val="dk1"/>
              </a:solidFill>
              <a:latin typeface="+mn-lt"/>
              <a:ea typeface="+mn-ea"/>
              <a:cs typeface="+mn-cs"/>
            </a:rPr>
            <a:t> seats have not yet been actualized. In most cases, this is due to the fact that not all existing Commonwealth charter schools are expanded to full capacity due</a:t>
          </a:r>
          <a:r>
            <a:rPr lang="en-US" sz="1100" baseline="0">
              <a:solidFill>
                <a:schemeClr val="dk1"/>
              </a:solidFill>
              <a:latin typeface="+mn-lt"/>
              <a:ea typeface="+mn-ea"/>
              <a:cs typeface="+mn-cs"/>
            </a:rPr>
            <a:t> to deliberate</a:t>
          </a:r>
          <a:r>
            <a:rPr lang="en-US" sz="1100">
              <a:solidFill>
                <a:schemeClr val="dk1"/>
              </a:solidFill>
              <a:latin typeface="+mn-lt"/>
              <a:ea typeface="+mn-ea"/>
              <a:cs typeface="+mn-cs"/>
            </a:rPr>
            <a:t> and slow growth plans. Additionally,</a:t>
          </a:r>
          <a:r>
            <a:rPr lang="en-US" sz="1100" baseline="0">
              <a:solidFill>
                <a:schemeClr val="dk1"/>
              </a:solidFill>
              <a:latin typeface="+mn-lt"/>
              <a:ea typeface="+mn-ea"/>
              <a:cs typeface="+mn-cs"/>
            </a:rPr>
            <a:t> residents of Massachusetts may apply and enroll at any Commonwealth charter school, subject to enrollment preferences and an admissions lottery,</a:t>
          </a:r>
          <a:r>
            <a:rPr lang="en-US" sz="1100">
              <a:solidFill>
                <a:schemeClr val="dk1"/>
              </a:solidFill>
              <a:latin typeface="+mn-lt"/>
              <a:ea typeface="+mn-ea"/>
              <a:cs typeface="+mn-cs"/>
            </a:rPr>
            <a:t> and enrolled students may change residency without impacting their</a:t>
          </a:r>
          <a:r>
            <a:rPr lang="en-US" sz="1100" baseline="0">
              <a:solidFill>
                <a:schemeClr val="dk1"/>
              </a:solidFill>
              <a:latin typeface="+mn-lt"/>
              <a:ea typeface="+mn-ea"/>
              <a:cs typeface="+mn-cs"/>
            </a:rPr>
            <a:t> existing enrollment at any Commonwealth charter school.</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rgbClr val="CC0000"/>
              </a:solidFill>
              <a:latin typeface="+mn-lt"/>
              <a:ea typeface="+mn-ea"/>
              <a:cs typeface="+mn-cs"/>
            </a:rPr>
            <a:t>Finally, please note that, as projections, these numbers are subject to change and the Department cannot guarantee that future</a:t>
          </a:r>
          <a:r>
            <a:rPr lang="en-US" sz="1100" b="1" baseline="0">
              <a:solidFill>
                <a:srgbClr val="CC0000"/>
              </a:solidFill>
              <a:latin typeface="+mn-lt"/>
              <a:ea typeface="+mn-ea"/>
              <a:cs typeface="+mn-cs"/>
            </a:rPr>
            <a:t> </a:t>
          </a:r>
          <a:r>
            <a:rPr lang="en-US" sz="1100" b="1">
              <a:solidFill>
                <a:srgbClr val="CC0000"/>
              </a:solidFill>
              <a:latin typeface="+mn-lt"/>
              <a:ea typeface="+mn-ea"/>
              <a:cs typeface="+mn-cs"/>
            </a:rPr>
            <a:t>analyses will continue to show the same number of seats available in any given district. Also remember that the calculation of districts in the lowest 10 percent of MCAS performance uses two years of MCAS scores. The</a:t>
          </a:r>
          <a:r>
            <a:rPr lang="en-US" sz="1100" b="1" baseline="0">
              <a:solidFill>
                <a:srgbClr val="CC0000"/>
              </a:solidFill>
              <a:latin typeface="+mn-lt"/>
              <a:ea typeface="+mn-ea"/>
              <a:cs typeface="+mn-cs"/>
            </a:rPr>
            <a:t> calculation of districts in the lowest 10 percent of MCAS performance</a:t>
          </a:r>
          <a:r>
            <a:rPr lang="en-US" sz="1100" b="1">
              <a:solidFill>
                <a:srgbClr val="CC0000"/>
              </a:solidFill>
              <a:latin typeface="+mn-lt"/>
              <a:ea typeface="+mn-ea"/>
              <a:cs typeface="+mn-cs"/>
            </a:rPr>
            <a:t> is subject to recalculation after MCAS scores are released and the districts subject to the higher NSS cap of 18% are subject to change.</a:t>
          </a:r>
          <a:endParaRPr lang="en-US" sz="1100">
            <a:solidFill>
              <a:srgbClr val="CC0000"/>
            </a:solidFill>
            <a:latin typeface="+mn-lt"/>
            <a:ea typeface="+mn-ea"/>
            <a:cs typeface="+mn-cs"/>
          </a:endParaRPr>
        </a:p>
        <a:p>
          <a:r>
            <a:rPr lang="en-US" sz="1100">
              <a:solidFill>
                <a:schemeClr val="dk1"/>
              </a:solidFill>
              <a:latin typeface="+mn-lt"/>
              <a:ea typeface="+mn-ea"/>
              <a:cs typeface="+mn-cs"/>
            </a:rPr>
            <a:t> </a:t>
          </a:r>
        </a:p>
        <a:p>
          <a:r>
            <a:rPr lang="en-US" sz="1400" b="1" u="sng">
              <a:solidFill>
                <a:schemeClr val="dk1"/>
              </a:solidFill>
              <a:latin typeface="+mn-lt"/>
              <a:ea typeface="+mn-ea"/>
              <a:cs typeface="+mn-cs"/>
            </a:rPr>
            <a:t>District Information on Charter School Enrollment</a:t>
          </a:r>
          <a:endParaRPr lang="en-US" sz="1400">
            <a:solidFill>
              <a:schemeClr val="dk1"/>
            </a:solidFill>
            <a:latin typeface="+mn-lt"/>
            <a:ea typeface="+mn-ea"/>
            <a:cs typeface="+mn-cs"/>
          </a:endParaRPr>
        </a:p>
        <a:p>
          <a:r>
            <a:rPr lang="en-US" sz="1100">
              <a:solidFill>
                <a:schemeClr val="dk1"/>
              </a:solidFill>
              <a:latin typeface="+mn-lt"/>
              <a:ea typeface="+mn-ea"/>
              <a:cs typeface="+mn-cs"/>
            </a:rPr>
            <a:t>The spreadsheet on tab Projections</a:t>
          </a:r>
          <a:r>
            <a:rPr lang="en-US" sz="1100" baseline="0">
              <a:solidFill>
                <a:schemeClr val="dk1"/>
              </a:solidFill>
              <a:latin typeface="+mn-lt"/>
              <a:ea typeface="+mn-ea"/>
              <a:cs typeface="+mn-cs"/>
            </a:rPr>
            <a:t> Subject to Change</a:t>
          </a:r>
          <a:r>
            <a:rPr lang="en-US" sz="1100">
              <a:solidFill>
                <a:schemeClr val="dk1"/>
              </a:solidFill>
              <a:latin typeface="+mn-lt"/>
              <a:ea typeface="+mn-ea"/>
              <a:cs typeface="+mn-cs"/>
            </a:rPr>
            <a:t>' provides information about the projected enrollment capacity available for new Commonwealth charter schools. The eleven columns in the table include the following:</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-Local Education Agency (LEA)</a:t>
          </a:r>
          <a:r>
            <a:rPr lang="en-US" sz="1100">
              <a:solidFill>
                <a:schemeClr val="dk1"/>
              </a:solidFill>
              <a:latin typeface="+mn-lt"/>
              <a:ea typeface="+mn-ea"/>
              <a:cs typeface="+mn-cs"/>
            </a:rPr>
            <a:t>: School district code.</a:t>
          </a:r>
        </a:p>
        <a:p>
          <a:pPr lvl="0"/>
          <a:r>
            <a:rPr lang="en-US" sz="1100" i="1">
              <a:solidFill>
                <a:schemeClr val="dk1"/>
              </a:solidFill>
              <a:latin typeface="+mn-lt"/>
              <a:ea typeface="+mn-ea"/>
              <a:cs typeface="+mn-cs"/>
            </a:rPr>
            <a:t>-District</a:t>
          </a:r>
          <a:r>
            <a:rPr lang="en-US" sz="1100">
              <a:solidFill>
                <a:schemeClr val="dk1"/>
              </a:solidFill>
              <a:latin typeface="+mn-lt"/>
              <a:ea typeface="+mn-ea"/>
              <a:cs typeface="+mn-cs"/>
            </a:rPr>
            <a:t>: Operating districts are included in alphabetical order.</a:t>
          </a:r>
        </a:p>
        <a:p>
          <a:pPr lvl="0"/>
          <a:r>
            <a:rPr lang="en-US" sz="1100" i="1">
              <a:solidFill>
                <a:schemeClr val="dk1"/>
              </a:solidFill>
              <a:latin typeface="+mn-lt"/>
              <a:ea typeface="+mn-ea"/>
              <a:cs typeface="+mn-cs"/>
            </a:rPr>
            <a:t>-Average Charter School Tuition Rate Per Pupil</a:t>
          </a:r>
          <a:r>
            <a:rPr lang="en-US" sz="1100">
              <a:solidFill>
                <a:schemeClr val="dk1"/>
              </a:solidFill>
              <a:latin typeface="+mn-lt"/>
              <a:ea typeface="+mn-ea"/>
              <a:cs typeface="+mn-cs"/>
            </a:rPr>
            <a:t> (</a:t>
          </a:r>
          <a:r>
            <a:rPr lang="en-US" sz="1100" i="1">
              <a:solidFill>
                <a:schemeClr val="dk1"/>
              </a:solidFill>
              <a:latin typeface="+mn-lt"/>
              <a:ea typeface="+mn-ea"/>
              <a:cs typeface="+mn-cs"/>
            </a:rPr>
            <a:t>Excludes Facilities and Transportation</a:t>
          </a:r>
          <a:r>
            <a:rPr lang="en-US" sz="1100">
              <a:solidFill>
                <a:schemeClr val="dk1"/>
              </a:solidFill>
              <a:latin typeface="+mn-lt"/>
              <a:ea typeface="+mn-ea"/>
              <a:cs typeface="+mn-cs"/>
            </a:rPr>
            <a:t>): Charter school tuition rate estimates.</a:t>
          </a:r>
        </a:p>
        <a:p>
          <a:pPr lvl="0"/>
          <a:r>
            <a:rPr lang="en-US" sz="1100" i="1">
              <a:solidFill>
                <a:schemeClr val="dk1"/>
              </a:solidFill>
              <a:latin typeface="+mn-lt"/>
              <a:ea typeface="+mn-ea"/>
              <a:cs typeface="+mn-cs"/>
            </a:rPr>
            <a:t>-FY23</a:t>
          </a:r>
          <a:r>
            <a:rPr lang="en-US" sz="1100" i="1" baseline="0">
              <a:solidFill>
                <a:schemeClr val="dk1"/>
              </a:solidFill>
              <a:latin typeface="+mn-lt"/>
              <a:ea typeface="+mn-ea"/>
              <a:cs typeface="+mn-cs"/>
            </a:rPr>
            <a:t> </a:t>
          </a:r>
          <a:r>
            <a:rPr lang="en-US" sz="1100" i="1">
              <a:solidFill>
                <a:schemeClr val="dk1"/>
              </a:solidFill>
              <a:effectLst/>
              <a:latin typeface="+mn-lt"/>
              <a:ea typeface="+mn-ea"/>
              <a:cs typeface="+mn-cs"/>
            </a:rPr>
            <a:t>Projected </a:t>
          </a:r>
          <a:r>
            <a:rPr lang="en-US" sz="1100" i="1">
              <a:solidFill>
                <a:schemeClr val="dk1"/>
              </a:solidFill>
              <a:latin typeface="+mn-lt"/>
              <a:ea typeface="+mn-ea"/>
              <a:cs typeface="+mn-cs"/>
            </a:rPr>
            <a:t>Budgeted Net School Spending (NSS) </a:t>
          </a:r>
          <a:r>
            <a:rPr lang="en-US" sz="1100">
              <a:solidFill>
                <a:schemeClr val="dk1"/>
              </a:solidFill>
              <a:latin typeface="+mn-lt"/>
              <a:ea typeface="+mn-ea"/>
              <a:cs typeface="+mn-cs"/>
            </a:rPr>
            <a:t>Projected budget for each district.</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-MAX Enrollment Estimate: </a:t>
          </a:r>
          <a:r>
            <a:rPr lang="en-US" sz="1100" i="0">
              <a:solidFill>
                <a:schemeClr val="dk1"/>
              </a:solidFill>
              <a:effectLst/>
              <a:latin typeface="+mn-lt"/>
              <a:ea typeface="+mn-ea"/>
              <a:cs typeface="+mn-cs"/>
            </a:rPr>
            <a:t>Project</a:t>
          </a:r>
          <a:r>
            <a:rPr lang="en-US" sz="1100" i="0" baseline="0">
              <a:solidFill>
                <a:schemeClr val="dk1"/>
              </a:solidFill>
              <a:effectLst/>
              <a:latin typeface="+mn-lt"/>
              <a:ea typeface="+mn-ea"/>
              <a:cs typeface="+mn-cs"/>
            </a:rPr>
            <a:t>ed maximum FTE enrollment b</a:t>
          </a:r>
          <a:r>
            <a:rPr lang="en-US" sz="1100" i="0">
              <a:solidFill>
                <a:schemeClr val="dk1"/>
              </a:solidFill>
              <a:effectLst/>
              <a:latin typeface="+mn-lt"/>
              <a:ea typeface="+mn-ea"/>
              <a:cs typeface="+mn-cs"/>
            </a:rPr>
            <a:t>ased</a:t>
          </a:r>
          <a:r>
            <a:rPr lang="en-US" sz="1100" i="0" baseline="0">
              <a:solidFill>
                <a:schemeClr val="dk1"/>
              </a:solidFill>
              <a:effectLst/>
              <a:latin typeface="+mn-lt"/>
              <a:ea typeface="+mn-ea"/>
              <a:cs typeface="+mn-cs"/>
            </a:rPr>
            <a:t> on historical trends of enrollment and enrollment (at full capacity) of current Commonwealth charters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-NSS Cap Effective in FY2024: </a:t>
          </a:r>
          <a:r>
            <a:rPr lang="en-US" sz="1100" i="0">
              <a:solidFill>
                <a:schemeClr val="dk1"/>
              </a:solidFill>
              <a:effectLst/>
              <a:latin typeface="+mn-lt"/>
              <a:ea typeface="+mn-ea"/>
              <a:cs typeface="+mn-cs"/>
            </a:rPr>
            <a:t>Indicates cap of either 9 percent or 18 percent NSS based on the applicable lowest 10 percent ranking, with any</a:t>
          </a:r>
          <a:r>
            <a:rPr lang="en-US" sz="1100" i="0" baseline="0">
              <a:solidFill>
                <a:schemeClr val="dk1"/>
              </a:solidFill>
              <a:effectLst/>
              <a:latin typeface="+mn-lt"/>
              <a:ea typeface="+mn-ea"/>
              <a:cs typeface="+mn-cs"/>
            </a:rPr>
            <a:t> </a:t>
          </a:r>
          <a:r>
            <a:rPr lang="en-US" sz="1100" i="0">
              <a:solidFill>
                <a:schemeClr val="dk1"/>
              </a:solidFill>
              <a:effectLst/>
              <a:latin typeface="+mn-lt"/>
              <a:ea typeface="+mn-ea"/>
              <a:cs typeface="+mn-cs"/>
            </a:rPr>
            <a:t>exceptions due to exiting the lowest 10 percent.</a:t>
          </a:r>
          <a:endParaRPr lang="en-US" sz="1100">
            <a:effectLst/>
          </a:endParaRPr>
        </a:p>
        <a:p>
          <a:pPr lvl="0"/>
          <a:r>
            <a:rPr lang="en-US" sz="1100" b="0" i="0" u="none">
              <a:solidFill>
                <a:schemeClr val="tx1"/>
              </a:solidFill>
              <a:latin typeface="+mn-lt"/>
              <a:ea typeface="+mn-ea"/>
              <a:cs typeface="+mn-cs"/>
            </a:rPr>
            <a:t>-</a:t>
          </a:r>
          <a:r>
            <a:rPr lang="en-US" sz="1100" b="0" i="1" u="none">
              <a:solidFill>
                <a:schemeClr val="tx1"/>
              </a:solidFill>
              <a:latin typeface="+mn-lt"/>
              <a:ea typeface="+mn-ea"/>
              <a:cs typeface="+mn-cs"/>
            </a:rPr>
            <a:t>NSS Percent as of FY23</a:t>
          </a:r>
          <a:r>
            <a:rPr lang="en-US" sz="1100" b="0" i="1" u="none" baseline="0">
              <a:solidFill>
                <a:schemeClr val="tx1"/>
              </a:solidFill>
              <a:latin typeface="+mn-lt"/>
              <a:ea typeface="+mn-ea"/>
              <a:cs typeface="+mn-cs"/>
            </a:rPr>
            <a:t> Q3</a:t>
          </a:r>
          <a:r>
            <a:rPr lang="en-US" sz="1100" b="0" i="1" u="none">
              <a:solidFill>
                <a:schemeClr val="tx1"/>
              </a:solidFill>
              <a:latin typeface="+mn-lt"/>
              <a:ea typeface="+mn-ea"/>
              <a:cs typeface="+mn-cs"/>
            </a:rPr>
            <a:t>: </a:t>
          </a:r>
          <a:r>
            <a:rPr lang="en-US" sz="1100" b="0" i="0" u="none">
              <a:solidFill>
                <a:schemeClr val="tx1"/>
              </a:solidFill>
              <a:latin typeface="+mn-lt"/>
              <a:ea typeface="+mn-ea"/>
              <a:cs typeface="+mn-cs"/>
            </a:rPr>
            <a:t>Estimated</a:t>
          </a:r>
          <a:r>
            <a:rPr lang="en-US" sz="1100" b="0" i="0" u="none" baseline="0">
              <a:solidFill>
                <a:schemeClr val="tx1"/>
              </a:solidFill>
              <a:latin typeface="+mn-lt"/>
              <a:ea typeface="+mn-ea"/>
              <a:cs typeface="+mn-cs"/>
            </a:rPr>
            <a:t> p</a:t>
          </a:r>
          <a:r>
            <a:rPr lang="en-US" sz="1100" b="0" i="0" u="none">
              <a:solidFill>
                <a:schemeClr val="tx1"/>
              </a:solidFill>
              <a:latin typeface="+mn-lt"/>
              <a:ea typeface="+mn-ea"/>
              <a:cs typeface="+mn-cs"/>
            </a:rPr>
            <a:t>ercent of net school spending for FY2024 based on March 15,</a:t>
          </a:r>
          <a:r>
            <a:rPr lang="en-US" sz="1100" b="0" i="0" u="none" baseline="0">
              <a:solidFill>
                <a:schemeClr val="tx1"/>
              </a:solidFill>
              <a:latin typeface="+mn-lt"/>
              <a:ea typeface="+mn-ea"/>
              <a:cs typeface="+mn-cs"/>
            </a:rPr>
            <a:t> 2023 pre-enrollment report</a:t>
          </a:r>
          <a:r>
            <a:rPr lang="en-US" sz="1100" b="0" i="0" u="none">
              <a:solidFill>
                <a:schemeClr val="tx1"/>
              </a:solidFill>
              <a:latin typeface="+mn-lt"/>
              <a:ea typeface="+mn-ea"/>
              <a:cs typeface="+mn-cs"/>
            </a:rPr>
            <a:t>. </a:t>
          </a:r>
        </a:p>
        <a:p>
          <a:pPr lvl="0"/>
          <a:r>
            <a:rPr lang="en-US" sz="1100" i="1">
              <a:solidFill>
                <a:schemeClr val="dk1"/>
              </a:solidFill>
              <a:latin typeface="+mn-lt"/>
              <a:ea typeface="+mn-ea"/>
              <a:cs typeface="+mn-cs"/>
            </a:rPr>
            <a:t>-NSS Percent at MAX </a:t>
          </a:r>
          <a:r>
            <a:rPr lang="en-US" sz="1100" i="1" baseline="0">
              <a:solidFill>
                <a:schemeClr val="dk1"/>
              </a:solidFill>
              <a:latin typeface="+mn-lt"/>
              <a:ea typeface="+mn-ea"/>
              <a:cs typeface="+mn-cs"/>
            </a:rPr>
            <a:t>Enrollment</a:t>
          </a:r>
          <a:r>
            <a:rPr lang="en-US" sz="1100">
              <a:solidFill>
                <a:schemeClr val="dk1"/>
              </a:solidFill>
              <a:latin typeface="+mn-lt"/>
              <a:ea typeface="+mn-ea"/>
              <a:cs typeface="+mn-cs"/>
            </a:rPr>
            <a:t>: Estimated total percent of NSS cap in use by charter schools previously granted enrollment. </a:t>
          </a:r>
        </a:p>
        <a:p>
          <a:pPr lvl="0"/>
          <a:r>
            <a:rPr lang="en-US" sz="1100" i="1">
              <a:solidFill>
                <a:schemeClr val="dk1"/>
              </a:solidFill>
              <a:latin typeface="+mn-lt"/>
              <a:ea typeface="+mn-ea"/>
              <a:cs typeface="+mn-cs"/>
            </a:rPr>
            <a:t>-Estimated FTE/Enrollment Remaining</a:t>
          </a:r>
          <a:r>
            <a:rPr lang="en-US" sz="1100" i="1" baseline="0">
              <a:solidFill>
                <a:schemeClr val="dk1"/>
              </a:solidFill>
              <a:latin typeface="+mn-lt"/>
              <a:ea typeface="+mn-ea"/>
              <a:cs typeface="+mn-cs"/>
            </a:rPr>
            <a:t> Under NSS Cap: </a:t>
          </a:r>
          <a:r>
            <a:rPr lang="en-US" sz="1100" baseline="0">
              <a:solidFill>
                <a:schemeClr val="dk1"/>
              </a:solidFill>
              <a:latin typeface="+mn-lt"/>
              <a:ea typeface="+mn-ea"/>
              <a:cs typeface="+mn-cs"/>
            </a:rPr>
            <a:t>Estimated number of additional students from that district who can potentially be served by charter schools under the relevant NSS cap </a:t>
          </a:r>
          <a:r>
            <a:rPr lang="en-US" sz="1100" b="1" baseline="0">
              <a:solidFill>
                <a:schemeClr val="dk1"/>
              </a:solidFill>
              <a:latin typeface="+mn-lt"/>
              <a:ea typeface="+mn-ea"/>
              <a:cs typeface="+mn-cs"/>
            </a:rPr>
            <a:t>without</a:t>
          </a:r>
          <a:r>
            <a:rPr lang="en-US" sz="1100" baseline="0">
              <a:solidFill>
                <a:schemeClr val="dk1"/>
              </a:solidFill>
              <a:latin typeface="+mn-lt"/>
              <a:ea typeface="+mn-ea"/>
              <a:cs typeface="+mn-cs"/>
            </a:rPr>
            <a:t> any holdback.</a:t>
          </a:r>
          <a:endParaRPr lang="en-US" sz="1100">
            <a:solidFill>
              <a:schemeClr val="dk1"/>
            </a:solidFill>
            <a:latin typeface="+mn-lt"/>
            <a:ea typeface="+mn-ea"/>
            <a:cs typeface="+mn-cs"/>
          </a:endParaRPr>
        </a:p>
        <a:p>
          <a:pPr lvl="0"/>
          <a:r>
            <a:rPr lang="en-US" sz="1100" baseline="0">
              <a:solidFill>
                <a:srgbClr val="CC0000"/>
              </a:solidFill>
              <a:latin typeface="+mn-lt"/>
              <a:ea typeface="+mn-ea"/>
              <a:cs typeface="+mn-cs"/>
            </a:rPr>
            <a:t>-</a:t>
          </a:r>
          <a:r>
            <a:rPr lang="en-US" sz="1100" i="1" baseline="0">
              <a:solidFill>
                <a:srgbClr val="CC0000"/>
              </a:solidFill>
              <a:latin typeface="+mn-lt"/>
              <a:ea typeface="+mn-ea"/>
              <a:cs typeface="+mn-cs"/>
            </a:rPr>
            <a:t>Estimated FTE/Enrollment Available for Award under NSS Cap: </a:t>
          </a:r>
          <a:r>
            <a:rPr lang="en-US" sz="1100" baseline="0">
              <a:solidFill>
                <a:srgbClr val="CC0000"/>
              </a:solidFill>
              <a:latin typeface="+mn-lt"/>
              <a:ea typeface="+mn-ea"/>
              <a:cs typeface="+mn-cs"/>
            </a:rPr>
            <a:t>Estimated number of additional students from that district who can potentially be served by charter schools under the relevant NSS cap with a 5 percent holdback. </a:t>
          </a:r>
        </a:p>
        <a:p>
          <a:pPr lvl="0"/>
          <a:r>
            <a:rPr lang="en-US" sz="1100" baseline="0">
              <a:solidFill>
                <a:srgbClr val="CC0000"/>
              </a:solidFill>
              <a:latin typeface="+mn-lt"/>
              <a:ea typeface="+mn-ea"/>
              <a:cs typeface="+mn-cs"/>
            </a:rPr>
            <a:t>-</a:t>
          </a:r>
          <a:r>
            <a:rPr lang="en-US" sz="1100" i="1" baseline="0">
              <a:solidFill>
                <a:srgbClr val="CC0000"/>
              </a:solidFill>
              <a:latin typeface="+mn-lt"/>
              <a:ea typeface="+mn-ea"/>
              <a:cs typeface="+mn-cs"/>
            </a:rPr>
            <a:t>Estimated FTE/Enrollment Available under 9% NSS Cap in Districts Capped at 18% NSS Cap: </a:t>
          </a:r>
          <a:r>
            <a:rPr lang="en-US" sz="1100" i="0" baseline="0">
              <a:solidFill>
                <a:srgbClr val="CC0000"/>
              </a:solidFill>
              <a:latin typeface="+mn-lt"/>
              <a:ea typeface="+mn-ea"/>
              <a:cs typeface="+mn-cs"/>
            </a:rPr>
            <a:t>Estimated number of additional students from that district </a:t>
          </a:r>
          <a:r>
            <a:rPr lang="en-US" sz="1100" i="0" baseline="0">
              <a:solidFill>
                <a:srgbClr val="CC0000"/>
              </a:solidFill>
              <a:effectLst/>
              <a:latin typeface="+mn-lt"/>
              <a:ea typeface="+mn-ea"/>
              <a:cs typeface="+mn-cs"/>
            </a:rPr>
            <a:t>under the 9% NSS cap </a:t>
          </a:r>
          <a:r>
            <a:rPr lang="en-US" sz="1100" i="0" baseline="0">
              <a:solidFill>
                <a:srgbClr val="CC0000"/>
              </a:solidFill>
              <a:latin typeface="+mn-lt"/>
              <a:ea typeface="+mn-ea"/>
              <a:cs typeface="+mn-cs"/>
            </a:rPr>
            <a:t>who can potentially be served by charter schools, if any. Requests for enrollment under the 9% NSS cap of a district capped at 18% of NSS do not require proven provider unless the combination of multiple requests exceeds 9% NSS cap. </a:t>
          </a:r>
          <a:endParaRPr lang="en-US" sz="1100" i="0">
            <a:solidFill>
              <a:srgbClr val="CC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seats remaining under the NSS caps (columns J and</a:t>
          </a:r>
          <a:r>
            <a:rPr lang="en-US" sz="1100" baseline="0">
              <a:solidFill>
                <a:schemeClr val="dk1"/>
              </a:solidFill>
              <a:latin typeface="+mn-lt"/>
              <a:ea typeface="+mn-ea"/>
              <a:cs typeface="+mn-cs"/>
            </a:rPr>
            <a:t> K</a:t>
          </a:r>
          <a:r>
            <a:rPr lang="en-US" sz="1100">
              <a:solidFill>
                <a:schemeClr val="dk1"/>
              </a:solidFill>
              <a:latin typeface="+mn-lt"/>
              <a:ea typeface="+mn-ea"/>
              <a:cs typeface="+mn-cs"/>
            </a:rPr>
            <a:t>) are calculated as follows: the district’s projected FY24 NSS (column E) is multiplied by the respective cap (9 percent</a:t>
          </a:r>
          <a:r>
            <a:rPr lang="en-US" sz="1100" baseline="0">
              <a:solidFill>
                <a:schemeClr val="dk1"/>
              </a:solidFill>
              <a:latin typeface="+mn-lt"/>
              <a:ea typeface="+mn-ea"/>
              <a:cs typeface="+mn-cs"/>
            </a:rPr>
            <a:t> </a:t>
          </a:r>
          <a:r>
            <a:rPr lang="en-US" sz="1100">
              <a:solidFill>
                <a:schemeClr val="dk1"/>
              </a:solidFill>
              <a:latin typeface="+mn-lt"/>
              <a:ea typeface="+mn-ea"/>
              <a:cs typeface="+mn-cs"/>
            </a:rPr>
            <a:t>or 18 percent), and then divided by the average per pupil tuition rate (column D) to obtain the total estimated number of seats available under that cap. The number of seats currently chartered/in use (column F) is subtracted from that total number of seats to determine the projected number of seats left available. Again, this is based on the assumption that these Commonwealth charter schools are fully operational and expanded to full capacity and reflects that maximum enrollment.  Tuition rates for sending districts with pupils at Commonwealth charter schools are “blended” because there is a separate tuition rate for each Commonwealth charter school to which that district sends students. The “blended” tuition rate for each district is a function of the number of pupils that the district sends to all Commonwealth charter schools and the total tuition assessment.</a:t>
          </a:r>
        </a:p>
        <a:p>
          <a:endParaRPr lang="en-US" sz="1100">
            <a:solidFill>
              <a:schemeClr val="tx1"/>
            </a:solidFill>
          </a:endParaRPr>
        </a:p>
        <a:p>
          <a:r>
            <a:rPr lang="en-US" sz="1100">
              <a:solidFill>
                <a:schemeClr val="tx1"/>
              </a:solidFill>
            </a:rPr>
            <a:t>*In the case of closed districts, </a:t>
          </a:r>
          <a:r>
            <a:rPr lang="en-US" sz="1100">
              <a:solidFill>
                <a:schemeClr val="tx1"/>
              </a:solidFill>
              <a:effectLst/>
              <a:latin typeface="+mn-lt"/>
              <a:ea typeface="+mn-ea"/>
              <a:cs typeface="+mn-cs"/>
            </a:rPr>
            <a:t>any remaining seats under the relevant NSS cap will be reserved to accommodate future fluctuations in the NSS caps due to changes in net school spending, tuition rates, or enrollment</a:t>
          </a:r>
          <a:r>
            <a:rPr lang="en-US" sz="1100">
              <a:solidFill>
                <a:schemeClr val="tx1"/>
              </a:solidFill>
            </a:rPr>
            <a:t>. Districts closed to significant growth through the charter</a:t>
          </a:r>
          <a:r>
            <a:rPr lang="en-US" sz="1100" baseline="0">
              <a:solidFill>
                <a:schemeClr val="tx1"/>
              </a:solidFill>
            </a:rPr>
            <a:t> application or expansion processes</a:t>
          </a:r>
          <a:r>
            <a:rPr lang="en-US" sz="1100">
              <a:solidFill>
                <a:schemeClr val="tx1"/>
              </a:solidFill>
            </a:rPr>
            <a:t> have fewer than 25 seats available and/or less than 1.50% away</a:t>
          </a:r>
          <a:r>
            <a:rPr lang="en-US" sz="1100" baseline="0">
              <a:solidFill>
                <a:schemeClr val="tx1"/>
              </a:solidFill>
            </a:rPr>
            <a:t> from its relevant NSS cap.</a:t>
          </a:r>
          <a:r>
            <a:rPr lang="en-US" sz="1100">
              <a:solidFill>
                <a:schemeClr val="tx1"/>
              </a:solidFill>
            </a:rPr>
            <a:t> These districts are described as at cap, near cap, or approaching cap districts. Please contact the Department directly with any questions regarding districts closed</a:t>
          </a:r>
          <a:r>
            <a:rPr lang="en-US" sz="1100" baseline="0">
              <a:solidFill>
                <a:schemeClr val="tx1"/>
              </a:solidFill>
            </a:rPr>
            <a:t> to applications and amendments or near their NSS cap. </a:t>
          </a:r>
          <a:r>
            <a:rPr lang="en-US" sz="1100">
              <a:solidFill>
                <a:schemeClr val="tx1"/>
              </a:solidFill>
            </a:rPr>
            <a:t>(Alyssa.K.Hopkins@mass.gov, 781-605-4476).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Users/akh/AppData/Local/Microsoft/Windows/Temporary%20Internet%20Files/Content.Outlook/5V4H6L4H/15%20-%20MAXb%20%20calc%20with%20interval%20c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2%20-%20MAX%20Cap/24%20-%202023%20APR/23%20-%20MAXa%20%205_cal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ssgov.sharepoint.com/Users/ALYSSA~1/AppData/Local/Temp/16%20-%20MAXc%20%20cal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3%20-%20CPI/24%20-%20CPI%20-%203__nss%20cap%20su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ssgov.sharepoint.com/My%20Documents/C%20-%20Miscellaneous%20Analyses/MAX%20Cap/16%20-%202016%20APR/16%20-%20MAXb%20%20cal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B%20-%20Misc%20Analyses/002%20-%20MAX%20Cap/23%20-%202022%20MAY/23%20-%20MAXa%20%205_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statecost"/>
      <sheetName val="nsscaps"/>
      <sheetName val="interval caps"/>
    </sheetNames>
    <sheetDataSet>
      <sheetData sheetId="0" refreshError="1"/>
      <sheetData sheetId="1" refreshError="1"/>
      <sheetData sheetId="2" refreshError="1"/>
      <sheetData sheetId="3" refreshError="1"/>
      <sheetData sheetId="4"/>
      <sheetData sheetId="5"/>
      <sheetData sheetId="6"/>
      <sheetData sheetId="7" refreshError="1"/>
      <sheetData sheetId="8"/>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charterinfo"/>
      <sheetName val="transp"/>
      <sheetName val="charates"/>
      <sheetName val="distinfo"/>
      <sheetName val="nsscheck"/>
      <sheetName val="calc"/>
      <sheetName val="piv - dist"/>
      <sheetName val="piv - chadetail"/>
      <sheetName val="nsscaps"/>
      <sheetName val="statesum"/>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piv - chadetail"/>
      <sheetName val="statesum"/>
      <sheetName val="nsscap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arch_bud"/>
      <sheetName val="arch_act"/>
      <sheetName val="arch_nsscalc"/>
      <sheetName val="budgeted"/>
      <sheetName val="actual"/>
      <sheetName val="nsscalc"/>
      <sheetName val="distinfo"/>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
      <sheetName val="piv - chadetail"/>
      <sheetName val="statesum"/>
      <sheetName val="nsscap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charterinfo"/>
      <sheetName val="transp"/>
      <sheetName val="charates"/>
      <sheetName val="distinfo"/>
      <sheetName val="nsscheck"/>
      <sheetName val="calc"/>
      <sheetName val="piv - dist"/>
      <sheetName val="piv - chadetail"/>
      <sheetName val="nsscaps"/>
      <sheetName val="statesum"/>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doe.mass.edu/bese/docs/fy2018/2018-02/item9.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20A56-18AF-4BA9-9366-146BFA87DF3C}">
  <sheetPr>
    <pageSetUpPr fitToPage="1"/>
  </sheetPr>
  <dimension ref="A1"/>
  <sheetViews>
    <sheetView tabSelected="1" zoomScaleNormal="100" zoomScalePageLayoutView="60" workbookViewId="0"/>
  </sheetViews>
  <sheetFormatPr defaultColWidth="9.28515625" defaultRowHeight="15" x14ac:dyDescent="0.25"/>
  <cols>
    <col min="1" max="16384" width="9.28515625" style="40"/>
  </cols>
  <sheetData/>
  <printOptions horizontalCentered="1" verticalCentered="1"/>
  <pageMargins left="0.25" right="0.25" top="0.75" bottom="0.75" header="0.3" footer="0.3"/>
  <pageSetup scale="66"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D955C-FFAC-42DF-AB77-88C5C355305F}">
  <sheetPr>
    <tabColor theme="0"/>
    <pageSetUpPr fitToPage="1"/>
  </sheetPr>
  <dimension ref="A1:S306"/>
  <sheetViews>
    <sheetView showGridLines="0" zoomScaleNormal="100" workbookViewId="0"/>
  </sheetViews>
  <sheetFormatPr defaultColWidth="9.140625" defaultRowHeight="15.75" x14ac:dyDescent="0.25"/>
  <cols>
    <col min="1" max="1" width="9.42578125" style="37" customWidth="1"/>
    <col min="2" max="2" width="28.42578125" style="37" customWidth="1"/>
    <col min="3" max="3" width="10.5703125" style="15" hidden="1" customWidth="1"/>
    <col min="4" max="4" width="13.140625" style="37" customWidth="1"/>
    <col min="5" max="5" width="15.5703125" style="38" customWidth="1"/>
    <col min="6" max="6" width="14.5703125" style="6" customWidth="1"/>
    <col min="7" max="7" width="11.42578125" style="6" customWidth="1"/>
    <col min="8" max="8" width="10.5703125" style="6" customWidth="1"/>
    <col min="9" max="9" width="12.28515625" style="6" customWidth="1"/>
    <col min="10" max="10" width="14.5703125" style="6" customWidth="1"/>
    <col min="11" max="11" width="17.42578125" style="34" customWidth="1"/>
    <col min="12" max="12" width="19.7109375" style="33" customWidth="1"/>
    <col min="13" max="13" width="6.5703125" style="33" customWidth="1"/>
    <col min="14" max="16" width="9.140625" style="34"/>
    <col min="17" max="19" width="9.140625" style="35"/>
    <col min="20" max="16384" width="9.140625" style="36"/>
  </cols>
  <sheetData>
    <row r="1" spans="1:19" s="6" customFormat="1" ht="33.75" x14ac:dyDescent="0.5">
      <c r="A1" s="1" t="s">
        <v>0</v>
      </c>
      <c r="B1" s="2"/>
      <c r="C1" s="3"/>
      <c r="D1" s="4"/>
      <c r="E1" s="5"/>
      <c r="K1" s="7"/>
      <c r="L1" s="8"/>
      <c r="M1" s="8"/>
      <c r="N1" s="7"/>
      <c r="O1" s="7"/>
      <c r="P1" s="7"/>
      <c r="Q1" s="7"/>
      <c r="R1" s="7"/>
      <c r="S1" s="7"/>
    </row>
    <row r="2" spans="1:19" s="6" customFormat="1" ht="31.5" x14ac:dyDescent="0.5">
      <c r="A2" s="9" t="s">
        <v>1</v>
      </c>
      <c r="B2" s="2"/>
      <c r="C2" s="3"/>
      <c r="D2" s="10"/>
      <c r="E2" s="11"/>
      <c r="G2" s="72" t="s">
        <v>304</v>
      </c>
      <c r="H2" s="72"/>
      <c r="I2" s="72"/>
      <c r="J2" s="73" t="s">
        <v>303</v>
      </c>
      <c r="K2" s="74"/>
      <c r="L2" s="74"/>
      <c r="M2" s="8"/>
      <c r="N2" s="7"/>
      <c r="O2" s="7"/>
      <c r="P2" s="7"/>
      <c r="Q2" s="7"/>
      <c r="R2" s="7"/>
      <c r="S2" s="7"/>
    </row>
    <row r="3" spans="1:19" s="6" customFormat="1" ht="23.1" customHeight="1" x14ac:dyDescent="0.25">
      <c r="A3" s="43" t="s">
        <v>302</v>
      </c>
      <c r="B3" s="44"/>
      <c r="C3" s="14"/>
      <c r="D3" s="44"/>
      <c r="E3" s="45"/>
      <c r="F3" s="21"/>
      <c r="G3" s="75" t="s">
        <v>301</v>
      </c>
      <c r="H3" s="75"/>
      <c r="I3" s="75"/>
      <c r="J3" s="74"/>
      <c r="K3" s="74"/>
      <c r="L3" s="74"/>
      <c r="M3" s="8"/>
      <c r="N3" s="7"/>
      <c r="O3" s="7"/>
      <c r="P3" s="7"/>
      <c r="Q3" s="7"/>
      <c r="R3" s="7"/>
      <c r="S3" s="7"/>
    </row>
    <row r="4" spans="1:19" s="6" customFormat="1" ht="18.75" hidden="1" x14ac:dyDescent="0.25">
      <c r="A4" s="12"/>
      <c r="B4" s="13"/>
      <c r="C4" s="14"/>
      <c r="D4" s="13"/>
      <c r="E4" s="15"/>
      <c r="K4" s="7"/>
      <c r="L4" s="8"/>
      <c r="M4" s="8"/>
      <c r="N4" s="7"/>
      <c r="O4" s="7"/>
      <c r="P4" s="7"/>
      <c r="Q4" s="7"/>
      <c r="R4" s="7"/>
      <c r="S4" s="7"/>
    </row>
    <row r="5" spans="1:19" s="6" customFormat="1" ht="18.75" hidden="1" x14ac:dyDescent="0.25">
      <c r="A5" s="12"/>
      <c r="B5" s="13"/>
      <c r="C5" s="14"/>
      <c r="D5" s="13"/>
      <c r="E5" s="15"/>
      <c r="K5" s="7"/>
      <c r="L5" s="8"/>
      <c r="M5" s="8"/>
      <c r="N5" s="7"/>
      <c r="O5" s="7"/>
      <c r="P5" s="7"/>
      <c r="Q5" s="7"/>
      <c r="R5" s="7"/>
      <c r="S5" s="7"/>
    </row>
    <row r="6" spans="1:19" s="6" customFormat="1" ht="18.75" hidden="1" x14ac:dyDescent="0.25">
      <c r="A6" s="12"/>
      <c r="B6" s="13"/>
      <c r="C6" s="16"/>
      <c r="D6" s="17"/>
      <c r="E6" s="18"/>
      <c r="F6" s="19"/>
      <c r="G6" s="19"/>
      <c r="H6" s="19"/>
      <c r="I6" s="19"/>
      <c r="J6" s="19"/>
      <c r="K6" s="20"/>
      <c r="L6" s="8"/>
      <c r="M6" s="8"/>
      <c r="N6" s="7"/>
      <c r="O6" s="7"/>
      <c r="P6" s="7"/>
      <c r="Q6" s="7"/>
      <c r="R6" s="7"/>
      <c r="S6" s="7"/>
    </row>
    <row r="7" spans="1:19" s="6" customFormat="1" ht="8.4499999999999993" customHeight="1" x14ac:dyDescent="0.25">
      <c r="A7" s="12"/>
      <c r="B7" s="13"/>
      <c r="C7" s="16"/>
      <c r="D7" s="17"/>
      <c r="E7" s="18"/>
      <c r="F7" s="19"/>
      <c r="G7" s="19"/>
      <c r="H7" s="19"/>
      <c r="I7" s="19"/>
      <c r="J7" s="19"/>
      <c r="K7" s="20"/>
      <c r="L7" s="8"/>
      <c r="M7" s="8"/>
      <c r="N7" s="7"/>
      <c r="O7" s="7"/>
      <c r="P7" s="7"/>
      <c r="Q7" s="7"/>
      <c r="R7" s="7"/>
      <c r="S7" s="7"/>
    </row>
    <row r="8" spans="1:19" s="6" customFormat="1" ht="29.1" customHeight="1" x14ac:dyDescent="0.25">
      <c r="A8" s="76" t="s">
        <v>300</v>
      </c>
      <c r="B8" s="76"/>
      <c r="C8" s="77"/>
      <c r="D8" s="76"/>
      <c r="E8" s="76"/>
      <c r="F8" s="76"/>
      <c r="G8" s="76"/>
      <c r="H8" s="76"/>
      <c r="I8" s="76"/>
      <c r="J8" s="76"/>
      <c r="K8" s="76"/>
      <c r="L8" s="76"/>
      <c r="M8" s="8"/>
      <c r="N8" s="7"/>
      <c r="O8" s="7"/>
      <c r="P8" s="7"/>
      <c r="Q8" s="7"/>
      <c r="R8" s="7"/>
      <c r="S8" s="7"/>
    </row>
    <row r="9" spans="1:19" s="6" customFormat="1" ht="35.450000000000003" customHeight="1" x14ac:dyDescent="0.25">
      <c r="A9" s="76"/>
      <c r="B9" s="76"/>
      <c r="C9" s="77"/>
      <c r="D9" s="76"/>
      <c r="E9" s="76"/>
      <c r="F9" s="76"/>
      <c r="G9" s="76"/>
      <c r="H9" s="76"/>
      <c r="I9" s="76"/>
      <c r="J9" s="76"/>
      <c r="K9" s="76"/>
      <c r="L9" s="76"/>
      <c r="M9" s="8"/>
      <c r="N9" s="7"/>
      <c r="O9" s="7"/>
      <c r="P9" s="7"/>
      <c r="Q9" s="7"/>
      <c r="R9" s="7"/>
      <c r="S9" s="7"/>
    </row>
    <row r="10" spans="1:19" s="6" customFormat="1" ht="10.5" customHeight="1" x14ac:dyDescent="0.25">
      <c r="A10" s="12"/>
      <c r="B10" s="13"/>
      <c r="C10" s="14"/>
      <c r="D10" s="13"/>
      <c r="E10" s="15"/>
      <c r="K10" s="7"/>
      <c r="L10" s="8"/>
      <c r="M10" s="8"/>
      <c r="N10" s="7"/>
      <c r="O10" s="7"/>
      <c r="P10" s="7"/>
      <c r="Q10" s="7"/>
      <c r="R10" s="7"/>
      <c r="S10" s="7"/>
    </row>
    <row r="11" spans="1:19" s="21" customFormat="1" ht="117.6" customHeight="1" x14ac:dyDescent="0.25">
      <c r="A11" s="65" t="s">
        <v>2</v>
      </c>
      <c r="B11" s="66" t="s">
        <v>3</v>
      </c>
      <c r="C11" s="67" t="s">
        <v>4</v>
      </c>
      <c r="D11" s="68" t="s">
        <v>5</v>
      </c>
      <c r="E11" s="68" t="s">
        <v>6</v>
      </c>
      <c r="F11" s="68" t="s">
        <v>307</v>
      </c>
      <c r="G11" s="68" t="s">
        <v>7</v>
      </c>
      <c r="H11" s="68" t="s">
        <v>8</v>
      </c>
      <c r="I11" s="68" t="s">
        <v>308</v>
      </c>
      <c r="J11" s="69" t="s">
        <v>9</v>
      </c>
      <c r="K11" s="70" t="s">
        <v>10</v>
      </c>
      <c r="L11" s="71" t="s">
        <v>305</v>
      </c>
      <c r="M11" s="8"/>
      <c r="N11" s="7"/>
      <c r="O11" s="7"/>
      <c r="P11" s="7"/>
      <c r="Q11" s="7"/>
      <c r="R11" s="7"/>
      <c r="S11" s="7"/>
    </row>
    <row r="12" spans="1:19" s="21" customFormat="1" ht="15" x14ac:dyDescent="0.25">
      <c r="A12" s="29">
        <v>1</v>
      </c>
      <c r="B12" s="30" t="s">
        <v>11</v>
      </c>
      <c r="C12" s="22">
        <v>1</v>
      </c>
      <c r="D12" s="23">
        <v>14930.736261386461</v>
      </c>
      <c r="E12" s="23">
        <v>34250335.780000001</v>
      </c>
      <c r="F12" s="24">
        <v>54.50582750582754</v>
      </c>
      <c r="G12" s="25">
        <v>0.09</v>
      </c>
      <c r="H12" s="25">
        <v>1.6433568506141749E-2</v>
      </c>
      <c r="I12" s="25">
        <v>2.3760705308861495E-2</v>
      </c>
      <c r="J12" s="26">
        <v>151.94951175108312</v>
      </c>
      <c r="K12" s="42">
        <f>IF(($C12=1),(((($E12*0.09)/$D12-$F12)+$F12)*0.95)-$F12,"--")</f>
        <v>141.62674478823757</v>
      </c>
      <c r="L12" s="41"/>
      <c r="M12" s="8"/>
      <c r="N12" s="7"/>
      <c r="O12" s="7"/>
      <c r="P12" s="7"/>
      <c r="Q12" s="7"/>
      <c r="R12" s="7"/>
      <c r="S12" s="7"/>
    </row>
    <row r="13" spans="1:19" s="21" customFormat="1" ht="15" x14ac:dyDescent="0.25">
      <c r="A13" s="29">
        <v>600</v>
      </c>
      <c r="B13" s="30" t="s">
        <v>12</v>
      </c>
      <c r="C13" s="22">
        <v>1</v>
      </c>
      <c r="D13" s="23">
        <v>17398.976744186042</v>
      </c>
      <c r="E13" s="23">
        <v>89612428</v>
      </c>
      <c r="F13" s="24">
        <v>43</v>
      </c>
      <c r="G13" s="25">
        <v>0.09</v>
      </c>
      <c r="H13" s="25">
        <v>6.2073184871652733E-3</v>
      </c>
      <c r="I13" s="25">
        <v>8.3487973342268977E-3</v>
      </c>
      <c r="J13" s="26">
        <v>420.53981838012402</v>
      </c>
      <c r="K13" s="42">
        <f>IF(($C13=1),(((($E13*0.09)/$D13-$F13)+$F13)*0.95)-$F13,"--")</f>
        <v>397.36282746111777</v>
      </c>
      <c r="L13" s="41"/>
      <c r="M13" s="31"/>
      <c r="N13" s="7"/>
      <c r="O13" s="7"/>
      <c r="P13" s="7"/>
      <c r="Q13" s="7"/>
      <c r="R13" s="7"/>
      <c r="S13" s="7"/>
    </row>
    <row r="14" spans="1:19" s="21" customFormat="1" ht="15" x14ac:dyDescent="0.25">
      <c r="A14" s="29">
        <v>3</v>
      </c>
      <c r="B14" s="30" t="s">
        <v>13</v>
      </c>
      <c r="C14" s="22">
        <v>1</v>
      </c>
      <c r="D14" s="23">
        <v>15176.000000000002</v>
      </c>
      <c r="E14" s="23">
        <v>17677567.159142412</v>
      </c>
      <c r="F14" s="24">
        <v>2.0909090909090908</v>
      </c>
      <c r="G14" s="25">
        <v>0.09</v>
      </c>
      <c r="H14" s="25">
        <v>1.3717120827891509E-3</v>
      </c>
      <c r="I14" s="25">
        <v>1.7950228149593269E-3</v>
      </c>
      <c r="J14" s="26">
        <v>102.74442593299818</v>
      </c>
      <c r="K14" s="42">
        <f>IF(($C14=1),(((($E14*0.09)/$D14-$F14)+$F14)*0.95)-$F14,"--")</f>
        <v>97.502659181802812</v>
      </c>
      <c r="L14" s="41"/>
      <c r="M14" s="8"/>
      <c r="N14" s="7"/>
      <c r="O14" s="7"/>
      <c r="P14" s="7"/>
      <c r="Q14" s="7"/>
      <c r="R14" s="7"/>
      <c r="S14" s="7"/>
    </row>
    <row r="15" spans="1:19" s="21" customFormat="1" ht="15" x14ac:dyDescent="0.25">
      <c r="A15" s="46">
        <v>603</v>
      </c>
      <c r="B15" s="47" t="s">
        <v>14</v>
      </c>
      <c r="C15" s="22">
        <v>1</v>
      </c>
      <c r="D15" s="48">
        <v>16418</v>
      </c>
      <c r="E15" s="48">
        <v>19305431</v>
      </c>
      <c r="F15" s="49">
        <v>70.999999999999986</v>
      </c>
      <c r="G15" s="50">
        <v>0.18</v>
      </c>
      <c r="H15" s="50">
        <v>6.1734034702921707E-2</v>
      </c>
      <c r="I15" s="50">
        <v>6.0380832730437345E-2</v>
      </c>
      <c r="J15" s="51">
        <v>140.65657083688637</v>
      </c>
      <c r="K15" s="52">
        <f>IF(($C15=1),(((($E15*0.18)/$D15-$F15)+$F15)*0.95)-$F15,"--")</f>
        <v>130.07374229504205</v>
      </c>
      <c r="L15" s="53">
        <f>IF(($C15=1),(((($E15*0.09)/$D15-$F15)+$F15)*0.95)-$F15,"--")</f>
        <v>29.536871147521026</v>
      </c>
      <c r="M15" s="8"/>
      <c r="N15" s="7"/>
      <c r="O15" s="7"/>
      <c r="P15" s="7"/>
      <c r="Q15" s="7"/>
      <c r="R15" s="7"/>
      <c r="S15" s="7"/>
    </row>
    <row r="16" spans="1:19" s="21" customFormat="1" ht="15" x14ac:dyDescent="0.25">
      <c r="A16" s="29">
        <v>5</v>
      </c>
      <c r="B16" s="30" t="s">
        <v>15</v>
      </c>
      <c r="C16" s="22">
        <v>1</v>
      </c>
      <c r="D16" s="23">
        <v>20727.308321399516</v>
      </c>
      <c r="E16" s="23">
        <v>70715229.456366137</v>
      </c>
      <c r="F16" s="24">
        <v>91.794698012637213</v>
      </c>
      <c r="G16" s="25">
        <v>0.09</v>
      </c>
      <c r="H16" s="25">
        <v>1.8270792287857791E-2</v>
      </c>
      <c r="I16" s="25">
        <v>2.6905901636813598E-2</v>
      </c>
      <c r="J16" s="26">
        <v>215.25774470623614</v>
      </c>
      <c r="K16" s="42">
        <f t="shared" ref="K16:K31" si="0">IF(($C16=1),(((($E16*0.09)/$D16-$F16)+$F16)*0.95)-$F16,"--")</f>
        <v>199.90512257029243</v>
      </c>
      <c r="L16" s="41"/>
      <c r="M16" s="8"/>
      <c r="N16" s="7"/>
      <c r="O16" s="7"/>
      <c r="P16" s="7"/>
      <c r="Q16" s="7"/>
      <c r="R16" s="7"/>
      <c r="S16" s="7"/>
    </row>
    <row r="17" spans="1:19" s="21" customFormat="1" ht="15" x14ac:dyDescent="0.25">
      <c r="A17" s="29">
        <v>7</v>
      </c>
      <c r="B17" s="30" t="s">
        <v>16</v>
      </c>
      <c r="C17" s="22">
        <v>1</v>
      </c>
      <c r="D17" s="23">
        <v>17589.422875654116</v>
      </c>
      <c r="E17" s="23">
        <v>36924899.821379654</v>
      </c>
      <c r="F17" s="24">
        <v>96.215784215784254</v>
      </c>
      <c r="G17" s="25">
        <v>0.09</v>
      </c>
      <c r="H17" s="25">
        <v>3.3682930731541126E-2</v>
      </c>
      <c r="I17" s="25">
        <v>4.5833032020962214E-2</v>
      </c>
      <c r="J17" s="26">
        <v>92.718270495239551</v>
      </c>
      <c r="K17" s="42">
        <f t="shared" si="0"/>
        <v>83.271567759688367</v>
      </c>
      <c r="L17" s="41"/>
      <c r="M17" s="8"/>
      <c r="N17" s="7"/>
      <c r="O17" s="7"/>
      <c r="P17" s="7"/>
      <c r="Q17" s="7"/>
      <c r="R17" s="7"/>
      <c r="S17" s="7"/>
    </row>
    <row r="18" spans="1:19" s="21" customFormat="1" ht="15" x14ac:dyDescent="0.25">
      <c r="A18" s="29">
        <v>8</v>
      </c>
      <c r="B18" s="30" t="s">
        <v>17</v>
      </c>
      <c r="C18" s="22">
        <v>1</v>
      </c>
      <c r="D18" s="23">
        <v>23336.121621621623</v>
      </c>
      <c r="E18" s="23">
        <v>27963748.800000001</v>
      </c>
      <c r="F18" s="24">
        <v>73.999999999999986</v>
      </c>
      <c r="G18" s="25">
        <v>0.09</v>
      </c>
      <c r="H18" s="25">
        <v>6.1179224658315559E-2</v>
      </c>
      <c r="I18" s="25">
        <v>6.1753987719986948E-2</v>
      </c>
      <c r="J18" s="26">
        <v>33.847286400331697</v>
      </c>
      <c r="K18" s="42">
        <f t="shared" si="0"/>
        <v>28.454922080315114</v>
      </c>
      <c r="L18" s="41"/>
      <c r="M18" s="8"/>
      <c r="N18" s="7"/>
      <c r="O18" s="7"/>
      <c r="P18" s="7"/>
      <c r="Q18" s="7"/>
      <c r="R18" s="7"/>
      <c r="S18" s="7"/>
    </row>
    <row r="19" spans="1:19" s="21" customFormat="1" ht="15" x14ac:dyDescent="0.25">
      <c r="A19" s="29">
        <v>605</v>
      </c>
      <c r="B19" s="30" t="s">
        <v>18</v>
      </c>
      <c r="C19" s="22">
        <v>1</v>
      </c>
      <c r="D19" s="23">
        <v>22447.937190506003</v>
      </c>
      <c r="E19" s="23">
        <v>30693037</v>
      </c>
      <c r="F19" s="24">
        <v>88.065162907268174</v>
      </c>
      <c r="G19" s="25">
        <v>0.09</v>
      </c>
      <c r="H19" s="25">
        <v>6.1976080030277297E-2</v>
      </c>
      <c r="I19" s="25">
        <v>6.4408134184115937E-2</v>
      </c>
      <c r="J19" s="26">
        <v>34.991726755105873</v>
      </c>
      <c r="K19" s="42">
        <f t="shared" si="0"/>
        <v>28.83888227198716</v>
      </c>
      <c r="L19" s="41"/>
      <c r="M19" s="8"/>
      <c r="N19" s="7"/>
      <c r="O19" s="7"/>
      <c r="P19" s="7"/>
      <c r="Q19" s="7"/>
      <c r="R19" s="7"/>
      <c r="S19" s="7"/>
    </row>
    <row r="20" spans="1:19" s="21" customFormat="1" ht="15" x14ac:dyDescent="0.25">
      <c r="A20" s="29">
        <v>9</v>
      </c>
      <c r="B20" s="30" t="s">
        <v>19</v>
      </c>
      <c r="C20" s="22">
        <v>1</v>
      </c>
      <c r="D20" s="23">
        <v>25326.446110773453</v>
      </c>
      <c r="E20" s="23">
        <v>117942841.68892172</v>
      </c>
      <c r="F20" s="24">
        <v>17.090754946867655</v>
      </c>
      <c r="G20" s="25">
        <v>0.09</v>
      </c>
      <c r="H20" s="25">
        <v>2.472756380803378E-3</v>
      </c>
      <c r="I20" s="25">
        <v>3.6699818145464907E-3</v>
      </c>
      <c r="J20" s="26">
        <v>402.03065299072568</v>
      </c>
      <c r="K20" s="42">
        <f t="shared" si="0"/>
        <v>381.074582593846</v>
      </c>
      <c r="L20" s="41"/>
      <c r="M20" s="8"/>
      <c r="N20" s="7"/>
      <c r="O20" s="7"/>
      <c r="P20" s="7"/>
      <c r="Q20" s="7"/>
      <c r="R20" s="7"/>
      <c r="S20" s="7"/>
    </row>
    <row r="21" spans="1:19" s="21" customFormat="1" ht="15" x14ac:dyDescent="0.25">
      <c r="A21" s="29">
        <v>10</v>
      </c>
      <c r="B21" s="30" t="s">
        <v>20</v>
      </c>
      <c r="C21" s="22">
        <v>1</v>
      </c>
      <c r="D21" s="23">
        <v>20080.422111795968</v>
      </c>
      <c r="E21" s="23">
        <v>103541958.35513805</v>
      </c>
      <c r="F21" s="24">
        <v>21.748142924279691</v>
      </c>
      <c r="G21" s="25">
        <v>0.09</v>
      </c>
      <c r="H21" s="25">
        <v>3.6442093829239684E-3</v>
      </c>
      <c r="I21" s="25">
        <v>4.2177287063600724E-3</v>
      </c>
      <c r="J21" s="26">
        <v>442.32458423658193</v>
      </c>
      <c r="K21" s="42">
        <f t="shared" si="0"/>
        <v>419.1209478785388</v>
      </c>
      <c r="L21" s="41"/>
      <c r="M21" s="8"/>
      <c r="N21" s="7"/>
      <c r="O21" s="7"/>
      <c r="P21" s="7"/>
      <c r="Q21" s="7"/>
      <c r="R21" s="7"/>
      <c r="S21" s="7"/>
    </row>
    <row r="22" spans="1:19" s="21" customFormat="1" ht="15" x14ac:dyDescent="0.25">
      <c r="A22" s="29">
        <v>610</v>
      </c>
      <c r="B22" s="30" t="s">
        <v>21</v>
      </c>
      <c r="C22" s="22">
        <v>1</v>
      </c>
      <c r="D22" s="23">
        <v>14728.843137254906</v>
      </c>
      <c r="E22" s="23">
        <v>33353510.969999999</v>
      </c>
      <c r="F22" s="24">
        <v>15.247422680412367</v>
      </c>
      <c r="G22" s="25">
        <v>0.09</v>
      </c>
      <c r="H22" s="25">
        <v>6.5772460648569663E-3</v>
      </c>
      <c r="I22" s="25">
        <v>6.7332310865028102E-3</v>
      </c>
      <c r="J22" s="26">
        <v>188.55785648012491</v>
      </c>
      <c r="K22" s="42">
        <f t="shared" si="0"/>
        <v>178.36759252209805</v>
      </c>
      <c r="L22" s="41"/>
      <c r="M22" s="8"/>
      <c r="N22" s="7"/>
      <c r="O22" s="7"/>
      <c r="P22" s="7"/>
      <c r="Q22" s="7"/>
      <c r="R22" s="7"/>
      <c r="S22" s="7"/>
    </row>
    <row r="23" spans="1:19" s="21" customFormat="1" ht="15" x14ac:dyDescent="0.25">
      <c r="A23" s="29">
        <v>14</v>
      </c>
      <c r="B23" s="30" t="s">
        <v>22</v>
      </c>
      <c r="C23" s="22">
        <v>1</v>
      </c>
      <c r="D23" s="23">
        <v>15911.000000000002</v>
      </c>
      <c r="E23" s="23">
        <v>44520888.399999999</v>
      </c>
      <c r="F23" s="24">
        <v>2.2956521739130435</v>
      </c>
      <c r="G23" s="25">
        <v>0.09</v>
      </c>
      <c r="H23" s="25">
        <v>6.6800344069269633E-4</v>
      </c>
      <c r="I23" s="25">
        <v>8.2042661437839665E-4</v>
      </c>
      <c r="J23" s="26">
        <v>249.53515393506811</v>
      </c>
      <c r="K23" s="42">
        <f t="shared" si="0"/>
        <v>236.94361362961905</v>
      </c>
      <c r="L23" s="41"/>
      <c r="M23" s="8"/>
      <c r="N23" s="7"/>
      <c r="O23" s="7"/>
      <c r="P23" s="7"/>
      <c r="Q23" s="7"/>
      <c r="R23" s="7"/>
      <c r="S23" s="7"/>
    </row>
    <row r="24" spans="1:19" s="21" customFormat="1" ht="15" x14ac:dyDescent="0.25">
      <c r="A24" s="29">
        <v>615</v>
      </c>
      <c r="B24" s="30" t="s">
        <v>23</v>
      </c>
      <c r="C24" s="22">
        <v>1</v>
      </c>
      <c r="D24" s="23">
        <v>12205.200507614194</v>
      </c>
      <c r="E24" s="23">
        <v>27758996</v>
      </c>
      <c r="F24" s="24">
        <v>4.0618556701030952</v>
      </c>
      <c r="G24" s="25">
        <v>0.09</v>
      </c>
      <c r="H24" s="25">
        <v>2.3471109404896544E-3</v>
      </c>
      <c r="I24" s="25">
        <v>1.7859350131610629E-3</v>
      </c>
      <c r="J24" s="26">
        <v>200.63036863554711</v>
      </c>
      <c r="K24" s="42">
        <f t="shared" si="0"/>
        <v>190.3957574202646</v>
      </c>
      <c r="L24" s="41"/>
      <c r="M24" s="8"/>
      <c r="N24" s="7"/>
      <c r="O24" s="7"/>
      <c r="P24" s="7"/>
      <c r="Q24" s="7"/>
      <c r="R24" s="7"/>
      <c r="S24" s="7"/>
    </row>
    <row r="25" spans="1:19" s="21" customFormat="1" ht="15" x14ac:dyDescent="0.25">
      <c r="A25" s="29">
        <v>16</v>
      </c>
      <c r="B25" s="30" t="s">
        <v>24</v>
      </c>
      <c r="C25" s="22">
        <v>1</v>
      </c>
      <c r="D25" s="23">
        <v>14357.930710345432</v>
      </c>
      <c r="E25" s="23">
        <v>97105121</v>
      </c>
      <c r="F25" s="24">
        <v>259.36605767114224</v>
      </c>
      <c r="G25" s="25">
        <v>0.09</v>
      </c>
      <c r="H25" s="25">
        <v>4.6785186435187899E-2</v>
      </c>
      <c r="I25" s="25">
        <v>3.8349778531841981E-2</v>
      </c>
      <c r="J25" s="26">
        <v>349.31920946856394</v>
      </c>
      <c r="K25" s="42">
        <f t="shared" si="0"/>
        <v>318.88494611157864</v>
      </c>
      <c r="L25" s="41"/>
      <c r="M25" s="8"/>
      <c r="N25" s="7"/>
      <c r="O25" s="7"/>
      <c r="P25" s="7"/>
      <c r="Q25" s="7"/>
      <c r="R25" s="7"/>
      <c r="S25" s="7"/>
    </row>
    <row r="26" spans="1:19" s="21" customFormat="1" ht="15" x14ac:dyDescent="0.25">
      <c r="A26" s="29">
        <v>17</v>
      </c>
      <c r="B26" s="30" t="s">
        <v>25</v>
      </c>
      <c r="C26" s="22">
        <v>1</v>
      </c>
      <c r="D26" s="23">
        <v>19535.361809045211</v>
      </c>
      <c r="E26" s="23">
        <v>38655386.07</v>
      </c>
      <c r="F26" s="24">
        <v>7.8346456692913424</v>
      </c>
      <c r="G26" s="25">
        <v>0.09</v>
      </c>
      <c r="H26" s="25">
        <v>3.5589813869216901E-3</v>
      </c>
      <c r="I26" s="25">
        <v>3.9594129914552302E-3</v>
      </c>
      <c r="J26" s="26">
        <v>170.25188174220352</v>
      </c>
      <c r="K26" s="42">
        <f t="shared" si="0"/>
        <v>161.34755537162877</v>
      </c>
      <c r="L26" s="41"/>
      <c r="M26" s="8"/>
      <c r="N26" s="7"/>
      <c r="O26" s="7"/>
      <c r="P26" s="7"/>
      <c r="Q26" s="7"/>
      <c r="R26" s="7"/>
      <c r="S26" s="7"/>
    </row>
    <row r="27" spans="1:19" s="21" customFormat="1" ht="15" x14ac:dyDescent="0.25">
      <c r="A27" s="29">
        <v>18</v>
      </c>
      <c r="B27" s="30" t="s">
        <v>26</v>
      </c>
      <c r="C27" s="22">
        <v>1</v>
      </c>
      <c r="D27" s="23">
        <v>23184.165002509897</v>
      </c>
      <c r="E27" s="23">
        <v>13524530.941806979</v>
      </c>
      <c r="F27" s="24">
        <v>23.483345226202378</v>
      </c>
      <c r="G27" s="25">
        <v>0.09</v>
      </c>
      <c r="H27" s="25">
        <v>2.8970612666089499E-2</v>
      </c>
      <c r="I27" s="25">
        <v>4.0255869344215316E-2</v>
      </c>
      <c r="J27" s="26">
        <v>29.018342224299044</v>
      </c>
      <c r="K27" s="42">
        <f t="shared" si="0"/>
        <v>26.393257851773971</v>
      </c>
      <c r="L27" s="41"/>
      <c r="M27" s="8"/>
      <c r="N27" s="7"/>
      <c r="O27" s="7"/>
      <c r="P27" s="7"/>
      <c r="Q27" s="7"/>
      <c r="R27" s="7"/>
      <c r="S27" s="7"/>
    </row>
    <row r="28" spans="1:19" s="21" customFormat="1" ht="15" x14ac:dyDescent="0.25">
      <c r="A28" s="29">
        <v>616</v>
      </c>
      <c r="B28" s="30" t="s">
        <v>27</v>
      </c>
      <c r="C28" s="22">
        <v>1</v>
      </c>
      <c r="D28" s="23">
        <v>16050.663673305386</v>
      </c>
      <c r="E28" s="23">
        <v>27602473</v>
      </c>
      <c r="F28" s="24">
        <v>57.395761156448202</v>
      </c>
      <c r="G28" s="25">
        <v>0.09</v>
      </c>
      <c r="H28" s="25">
        <v>3.3205596663088331E-2</v>
      </c>
      <c r="I28" s="25">
        <v>3.3375272519803406E-2</v>
      </c>
      <c r="J28" s="26">
        <v>97.37806131991627</v>
      </c>
      <c r="K28" s="42">
        <f t="shared" si="0"/>
        <v>89.639370196098042</v>
      </c>
      <c r="L28" s="41"/>
      <c r="M28" s="8"/>
      <c r="N28" s="7"/>
      <c r="O28" s="7"/>
      <c r="P28" s="7"/>
      <c r="Q28" s="7"/>
      <c r="R28" s="7"/>
      <c r="S28" s="7"/>
    </row>
    <row r="29" spans="1:19" s="21" customFormat="1" ht="15" x14ac:dyDescent="0.25">
      <c r="A29" s="29">
        <v>20</v>
      </c>
      <c r="B29" s="30" t="s">
        <v>28</v>
      </c>
      <c r="C29" s="22">
        <v>1</v>
      </c>
      <c r="D29" s="23">
        <v>17412.206054563816</v>
      </c>
      <c r="E29" s="23">
        <v>100240871.02762252</v>
      </c>
      <c r="F29" s="24">
        <v>367.90083632019116</v>
      </c>
      <c r="G29" s="25">
        <v>0.09</v>
      </c>
      <c r="H29" s="25">
        <v>5.8632680283313025E-2</v>
      </c>
      <c r="I29" s="25">
        <v>6.390572132886084E-2</v>
      </c>
      <c r="J29" s="26">
        <v>150.22296512203934</v>
      </c>
      <c r="K29" s="42">
        <f t="shared" si="0"/>
        <v>124.3167750499278</v>
      </c>
      <c r="L29" s="41"/>
      <c r="M29" s="8"/>
      <c r="N29" s="7"/>
      <c r="O29" s="7"/>
      <c r="P29" s="7"/>
      <c r="Q29" s="7"/>
      <c r="R29" s="7"/>
      <c r="S29" s="7"/>
    </row>
    <row r="30" spans="1:19" s="21" customFormat="1" ht="15" x14ac:dyDescent="0.25">
      <c r="A30" s="29">
        <v>23</v>
      </c>
      <c r="B30" s="30" t="s">
        <v>29</v>
      </c>
      <c r="C30" s="22">
        <v>1</v>
      </c>
      <c r="D30" s="23">
        <v>20454</v>
      </c>
      <c r="E30" s="23">
        <v>52181458.247999996</v>
      </c>
      <c r="F30" s="24">
        <v>0</v>
      </c>
      <c r="G30" s="25">
        <v>0.09</v>
      </c>
      <c r="H30" s="25">
        <v>8.1166368878024531E-4</v>
      </c>
      <c r="I30" s="25">
        <v>0</v>
      </c>
      <c r="J30" s="26">
        <v>229.60453907890874</v>
      </c>
      <c r="K30" s="42">
        <f t="shared" si="0"/>
        <v>218.1243121249633</v>
      </c>
      <c r="L30" s="41"/>
      <c r="M30" s="8"/>
      <c r="N30" s="7"/>
      <c r="O30" s="7"/>
      <c r="P30" s="7"/>
      <c r="Q30" s="7"/>
      <c r="R30" s="7"/>
      <c r="S30" s="7"/>
    </row>
    <row r="31" spans="1:19" s="21" customFormat="1" ht="15" x14ac:dyDescent="0.25">
      <c r="A31" s="29">
        <v>24</v>
      </c>
      <c r="B31" s="30" t="s">
        <v>30</v>
      </c>
      <c r="C31" s="22">
        <v>1</v>
      </c>
      <c r="D31" s="23">
        <v>15677.090148100433</v>
      </c>
      <c r="E31" s="23">
        <v>33349840.436776489</v>
      </c>
      <c r="F31" s="24">
        <v>35.030075187969956</v>
      </c>
      <c r="G31" s="25">
        <v>0.09</v>
      </c>
      <c r="H31" s="25">
        <v>2.0147655212667828E-2</v>
      </c>
      <c r="I31" s="25">
        <v>1.6466934756633654E-2</v>
      </c>
      <c r="J31" s="26">
        <v>156.42673286473934</v>
      </c>
      <c r="K31" s="42">
        <f t="shared" si="0"/>
        <v>146.85389246210383</v>
      </c>
      <c r="L31" s="41"/>
      <c r="M31" s="8"/>
      <c r="N31" s="7"/>
      <c r="O31" s="7"/>
      <c r="P31" s="7"/>
      <c r="Q31" s="7"/>
      <c r="R31" s="7"/>
      <c r="S31" s="7"/>
    </row>
    <row r="32" spans="1:19" s="21" customFormat="1" ht="15" x14ac:dyDescent="0.25">
      <c r="A32" s="54">
        <v>25</v>
      </c>
      <c r="B32" s="55" t="s">
        <v>31</v>
      </c>
      <c r="C32" s="56">
        <v>1</v>
      </c>
      <c r="D32" s="57">
        <v>18057.443738018774</v>
      </c>
      <c r="E32" s="57">
        <v>40447520.25742951</v>
      </c>
      <c r="F32" s="58">
        <v>180.70315192054323</v>
      </c>
      <c r="G32" s="59">
        <v>0.09</v>
      </c>
      <c r="H32" s="64" t="s">
        <v>306</v>
      </c>
      <c r="I32" s="59"/>
      <c r="J32" s="60"/>
      <c r="K32" s="62"/>
      <c r="L32" s="63"/>
      <c r="M32" s="8"/>
      <c r="N32" s="7"/>
      <c r="O32" s="7"/>
      <c r="P32" s="7"/>
      <c r="Q32" s="7"/>
      <c r="R32" s="7"/>
      <c r="S32" s="7"/>
    </row>
    <row r="33" spans="1:19" s="21" customFormat="1" ht="15" x14ac:dyDescent="0.25">
      <c r="A33" s="29">
        <v>26</v>
      </c>
      <c r="B33" s="30" t="s">
        <v>32</v>
      </c>
      <c r="C33" s="22">
        <v>1</v>
      </c>
      <c r="D33" s="23">
        <v>18928.320914292752</v>
      </c>
      <c r="E33" s="23">
        <v>75386428.412298724</v>
      </c>
      <c r="F33" s="24">
        <v>9.9358119372429119</v>
      </c>
      <c r="G33" s="25">
        <v>0.09</v>
      </c>
      <c r="H33" s="25">
        <v>1.0435830221578418E-3</v>
      </c>
      <c r="I33" s="25">
        <v>2.494722735286298E-3</v>
      </c>
      <c r="J33" s="26">
        <v>348.51006331119009</v>
      </c>
      <c r="K33" s="42">
        <f t="shared" ref="K33:K39" si="1">IF(($C33=1),(((($E33*0.09)/$D33-$F33)+$F33)*0.95)-$F33,"--")</f>
        <v>330.58776954876845</v>
      </c>
      <c r="L33" s="41"/>
      <c r="M33" s="8"/>
      <c r="N33" s="7"/>
      <c r="O33" s="7"/>
      <c r="P33" s="7"/>
      <c r="Q33" s="7"/>
      <c r="R33" s="7"/>
      <c r="S33" s="7"/>
    </row>
    <row r="34" spans="1:19" s="21" customFormat="1" ht="15" x14ac:dyDescent="0.25">
      <c r="A34" s="29">
        <v>27</v>
      </c>
      <c r="B34" s="30" t="s">
        <v>33</v>
      </c>
      <c r="C34" s="22">
        <v>1</v>
      </c>
      <c r="D34" s="23">
        <v>14385</v>
      </c>
      <c r="E34" s="23">
        <v>9793382.3359999992</v>
      </c>
      <c r="F34" s="24">
        <v>0</v>
      </c>
      <c r="G34" s="25">
        <v>0.09</v>
      </c>
      <c r="H34" s="25">
        <v>1.2478100794532719E-3</v>
      </c>
      <c r="I34" s="25">
        <v>0</v>
      </c>
      <c r="J34" s="26">
        <v>61.272465084462972</v>
      </c>
      <c r="K34" s="42">
        <f t="shared" si="1"/>
        <v>58.20884183023982</v>
      </c>
      <c r="L34" s="41"/>
      <c r="M34" s="8"/>
      <c r="N34" s="7"/>
      <c r="O34" s="7"/>
      <c r="P34" s="7"/>
      <c r="Q34" s="7"/>
      <c r="R34" s="7"/>
      <c r="S34" s="7"/>
    </row>
    <row r="35" spans="1:19" s="21" customFormat="1" ht="15" x14ac:dyDescent="0.25">
      <c r="A35" s="29">
        <v>618</v>
      </c>
      <c r="B35" s="30" t="s">
        <v>34</v>
      </c>
      <c r="C35" s="22">
        <v>1</v>
      </c>
      <c r="D35" s="23">
        <v>31380.000000000004</v>
      </c>
      <c r="E35" s="23">
        <v>28751130</v>
      </c>
      <c r="F35" s="24">
        <v>0.99999999999999989</v>
      </c>
      <c r="G35" s="25">
        <v>0.09</v>
      </c>
      <c r="H35" s="25">
        <v>0</v>
      </c>
      <c r="I35" s="25">
        <v>1.0914353627144394E-3</v>
      </c>
      <c r="J35" s="26">
        <v>81.460219885277226</v>
      </c>
      <c r="K35" s="42">
        <f t="shared" si="1"/>
        <v>77.337208891013361</v>
      </c>
      <c r="L35" s="41"/>
      <c r="M35" s="8"/>
      <c r="N35" s="7"/>
      <c r="O35" s="7"/>
      <c r="P35" s="7"/>
      <c r="Q35" s="7"/>
      <c r="R35" s="7"/>
      <c r="S35" s="7"/>
    </row>
    <row r="36" spans="1:19" s="21" customFormat="1" ht="15" x14ac:dyDescent="0.25">
      <c r="A36" s="29">
        <v>620</v>
      </c>
      <c r="B36" s="30" t="s">
        <v>35</v>
      </c>
      <c r="C36" s="22">
        <v>1</v>
      </c>
      <c r="D36" s="23">
        <v>20156.751253015787</v>
      </c>
      <c r="E36" s="23">
        <v>18091614.530000001</v>
      </c>
      <c r="F36" s="24">
        <v>17.360995425684443</v>
      </c>
      <c r="G36" s="25">
        <v>0.09</v>
      </c>
      <c r="H36" s="25">
        <v>1.4226337784372278E-2</v>
      </c>
      <c r="I36" s="25">
        <v>1.9342732829067535E-2</v>
      </c>
      <c r="J36" s="26">
        <v>63.418158281259643</v>
      </c>
      <c r="K36" s="42">
        <f t="shared" si="1"/>
        <v>59.37920059591243</v>
      </c>
      <c r="L36" s="41"/>
      <c r="M36" s="8"/>
      <c r="N36" s="7"/>
      <c r="O36" s="7"/>
      <c r="P36" s="7"/>
      <c r="Q36" s="7"/>
      <c r="R36" s="7"/>
      <c r="S36" s="7"/>
    </row>
    <row r="37" spans="1:19" s="21" customFormat="1" ht="15" x14ac:dyDescent="0.25">
      <c r="A37" s="29">
        <v>30</v>
      </c>
      <c r="B37" s="30" t="s">
        <v>36</v>
      </c>
      <c r="C37" s="22">
        <v>1</v>
      </c>
      <c r="D37" s="23">
        <v>19039.177103080601</v>
      </c>
      <c r="E37" s="23">
        <v>74886748.599999994</v>
      </c>
      <c r="F37" s="24">
        <v>19.324471361971362</v>
      </c>
      <c r="G37" s="25">
        <v>0.09</v>
      </c>
      <c r="H37" s="25">
        <v>2.3926149536612354E-3</v>
      </c>
      <c r="I37" s="25">
        <v>4.9130458934624113E-3</v>
      </c>
      <c r="J37" s="26">
        <v>334.67230788483107</v>
      </c>
      <c r="K37" s="42">
        <f t="shared" si="1"/>
        <v>316.97246892249092</v>
      </c>
      <c r="L37" s="41"/>
      <c r="M37" s="8"/>
      <c r="N37" s="7"/>
      <c r="O37" s="7"/>
      <c r="P37" s="7"/>
      <c r="Q37" s="7"/>
      <c r="R37" s="7"/>
      <c r="S37" s="7"/>
    </row>
    <row r="38" spans="1:19" s="21" customFormat="1" ht="15" x14ac:dyDescent="0.25">
      <c r="A38" s="29">
        <v>31</v>
      </c>
      <c r="B38" s="30" t="s">
        <v>37</v>
      </c>
      <c r="C38" s="22">
        <v>1</v>
      </c>
      <c r="D38" s="23">
        <v>18796.585754512889</v>
      </c>
      <c r="E38" s="23">
        <v>86091717</v>
      </c>
      <c r="F38" s="24">
        <v>90.629707551973851</v>
      </c>
      <c r="G38" s="25">
        <v>0.09</v>
      </c>
      <c r="H38" s="25">
        <v>1.7839117388106323E-2</v>
      </c>
      <c r="I38" s="25">
        <v>1.9787374782025788E-2</v>
      </c>
      <c r="J38" s="26">
        <v>321.58635291739694</v>
      </c>
      <c r="K38" s="42">
        <f t="shared" si="1"/>
        <v>300.97554989392836</v>
      </c>
      <c r="L38" s="41"/>
      <c r="M38" s="8"/>
      <c r="N38" s="7"/>
      <c r="O38" s="7"/>
      <c r="P38" s="7"/>
      <c r="Q38" s="7"/>
      <c r="R38" s="7"/>
      <c r="S38" s="7"/>
    </row>
    <row r="39" spans="1:19" s="21" customFormat="1" ht="15" x14ac:dyDescent="0.25">
      <c r="A39" s="29">
        <v>622</v>
      </c>
      <c r="B39" s="30" t="s">
        <v>38</v>
      </c>
      <c r="C39" s="22">
        <v>1</v>
      </c>
      <c r="D39" s="23">
        <v>13816.999999999998</v>
      </c>
      <c r="E39" s="23">
        <v>23253993</v>
      </c>
      <c r="F39" s="24">
        <v>73.244147157190639</v>
      </c>
      <c r="G39" s="25">
        <v>0.09</v>
      </c>
      <c r="H39" s="25">
        <v>3.1988339501962886E-2</v>
      </c>
      <c r="I39" s="25">
        <v>4.3520026056209055E-2</v>
      </c>
      <c r="J39" s="26">
        <v>78.225735595939568</v>
      </c>
      <c r="K39" s="42">
        <f t="shared" si="1"/>
        <v>70.652241458283044</v>
      </c>
      <c r="L39" s="41"/>
      <c r="M39" s="8"/>
      <c r="N39" s="7"/>
      <c r="O39" s="7"/>
      <c r="P39" s="7"/>
      <c r="Q39" s="7"/>
      <c r="R39" s="7"/>
      <c r="S39" s="7"/>
    </row>
    <row r="40" spans="1:19" s="21" customFormat="1" ht="15" x14ac:dyDescent="0.25">
      <c r="A40" s="54">
        <v>35</v>
      </c>
      <c r="B40" s="55" t="s">
        <v>39</v>
      </c>
      <c r="C40" s="56">
        <v>1</v>
      </c>
      <c r="D40" s="57">
        <v>25739.423590347964</v>
      </c>
      <c r="E40" s="57">
        <v>1490889945.2388039</v>
      </c>
      <c r="F40" s="58">
        <v>11451.349268370584</v>
      </c>
      <c r="G40" s="59">
        <v>0.18</v>
      </c>
      <c r="H40" s="64" t="s">
        <v>306</v>
      </c>
      <c r="I40" s="59"/>
      <c r="J40" s="60"/>
      <c r="K40" s="62"/>
      <c r="L40" s="63"/>
      <c r="M40" s="8"/>
      <c r="N40" s="7"/>
      <c r="O40" s="7"/>
      <c r="P40" s="7"/>
      <c r="Q40" s="7"/>
      <c r="R40" s="7"/>
      <c r="S40" s="7"/>
    </row>
    <row r="41" spans="1:19" s="21" customFormat="1" ht="15" x14ac:dyDescent="0.25">
      <c r="A41" s="54">
        <v>36</v>
      </c>
      <c r="B41" s="55" t="s">
        <v>40</v>
      </c>
      <c r="C41" s="56">
        <v>1</v>
      </c>
      <c r="D41" s="57">
        <v>20099.351298337711</v>
      </c>
      <c r="E41" s="57">
        <v>32664701.947999999</v>
      </c>
      <c r="F41" s="58">
        <v>121.81905072227653</v>
      </c>
      <c r="G41" s="59">
        <v>0.09</v>
      </c>
      <c r="H41" s="64" t="s">
        <v>306</v>
      </c>
      <c r="I41" s="59"/>
      <c r="J41" s="60"/>
      <c r="K41" s="62"/>
      <c r="L41" s="63"/>
      <c r="M41" s="8"/>
      <c r="N41" s="7"/>
      <c r="O41" s="7"/>
      <c r="P41" s="7"/>
      <c r="Q41" s="7"/>
      <c r="R41" s="7"/>
      <c r="S41" s="7"/>
    </row>
    <row r="42" spans="1:19" s="21" customFormat="1" ht="15" x14ac:dyDescent="0.25">
      <c r="A42" s="29">
        <v>38</v>
      </c>
      <c r="B42" s="30" t="s">
        <v>41</v>
      </c>
      <c r="C42" s="22">
        <v>1</v>
      </c>
      <c r="D42" s="23">
        <v>18065</v>
      </c>
      <c r="E42" s="23">
        <v>14079434.424000001</v>
      </c>
      <c r="F42" s="24">
        <v>1.0069930069930071</v>
      </c>
      <c r="G42" s="25">
        <v>0.09</v>
      </c>
      <c r="H42" s="25">
        <v>1.3073693018371463E-3</v>
      </c>
      <c r="I42" s="25">
        <v>1.2920496749727021E-3</v>
      </c>
      <c r="J42" s="26">
        <v>69.136881787360707</v>
      </c>
      <c r="K42" s="42">
        <f>IF(($C42=1),(((($E42*0.09)/$D42-$F42)+$F42)*0.95)-$F42,"--")</f>
        <v>65.629688047643015</v>
      </c>
      <c r="L42" s="41"/>
      <c r="M42" s="8"/>
      <c r="N42" s="7"/>
      <c r="O42" s="7"/>
      <c r="P42" s="7"/>
      <c r="Q42" s="7"/>
      <c r="R42" s="7"/>
      <c r="S42" s="7"/>
    </row>
    <row r="43" spans="1:19" s="21" customFormat="1" ht="15" x14ac:dyDescent="0.25">
      <c r="A43" s="29">
        <v>40</v>
      </c>
      <c r="B43" s="30" t="s">
        <v>42</v>
      </c>
      <c r="C43" s="22">
        <v>1</v>
      </c>
      <c r="D43" s="23">
        <v>19342.976579761384</v>
      </c>
      <c r="E43" s="23">
        <v>86925313.961527959</v>
      </c>
      <c r="F43" s="24">
        <v>27.430303030303023</v>
      </c>
      <c r="G43" s="25">
        <v>0.09</v>
      </c>
      <c r="H43" s="25">
        <v>2.9881891934633604E-3</v>
      </c>
      <c r="I43" s="25">
        <v>6.1039032809906066E-3</v>
      </c>
      <c r="J43" s="26">
        <v>377.02028523763892</v>
      </c>
      <c r="K43" s="42">
        <f>IF(($C43=1),(((($E43*0.09)/$D43-$F43)+$F43)*0.95)-$F43,"--")</f>
        <v>356.79775582424179</v>
      </c>
      <c r="L43" s="41"/>
      <c r="M43" s="8"/>
      <c r="N43" s="7"/>
      <c r="O43" s="7"/>
      <c r="P43" s="7"/>
      <c r="Q43" s="7"/>
      <c r="R43" s="7"/>
      <c r="S43" s="7"/>
    </row>
    <row r="44" spans="1:19" s="21" customFormat="1" ht="15" x14ac:dyDescent="0.25">
      <c r="A44" s="29">
        <v>41</v>
      </c>
      <c r="B44" s="30" t="s">
        <v>43</v>
      </c>
      <c r="C44" s="22">
        <v>1</v>
      </c>
      <c r="D44" s="23">
        <v>24124</v>
      </c>
      <c r="E44" s="23">
        <v>9980460.4000000004</v>
      </c>
      <c r="F44" s="24">
        <v>0</v>
      </c>
      <c r="G44" s="25">
        <v>0.09</v>
      </c>
      <c r="H44" s="25">
        <v>0</v>
      </c>
      <c r="I44" s="25">
        <v>0</v>
      </c>
      <c r="J44" s="26">
        <v>37.234349030011607</v>
      </c>
      <c r="K44" s="42">
        <f>IF(($C44=1),(((($E44*0.09)/$D44-$F44)+$F44)*0.95)-$F44,"--")</f>
        <v>35.372631578511026</v>
      </c>
      <c r="L44" s="41"/>
      <c r="M44" s="8"/>
      <c r="N44" s="7"/>
      <c r="O44" s="7"/>
      <c r="P44" s="7"/>
      <c r="Q44" s="7"/>
      <c r="R44" s="7"/>
      <c r="S44" s="7"/>
    </row>
    <row r="45" spans="1:19" s="21" customFormat="1" ht="15" x14ac:dyDescent="0.25">
      <c r="A45" s="29">
        <v>625</v>
      </c>
      <c r="B45" s="30" t="s">
        <v>44</v>
      </c>
      <c r="C45" s="22">
        <v>1</v>
      </c>
      <c r="D45" s="23">
        <v>17570.306391655711</v>
      </c>
      <c r="E45" s="23">
        <v>79641725.123575628</v>
      </c>
      <c r="F45" s="24">
        <v>24.708036537616934</v>
      </c>
      <c r="G45" s="25">
        <v>0.09</v>
      </c>
      <c r="H45" s="25">
        <v>6.211494541033871E-3</v>
      </c>
      <c r="I45" s="25">
        <v>5.4510091491431377E-3</v>
      </c>
      <c r="J45" s="26">
        <v>383.23904767064909</v>
      </c>
      <c r="K45" s="42">
        <f>IF(($C45=1),(((($E45*0.09)/$D45-$F45)+$F45)*0.95)-$F45,"--")</f>
        <v>362.84169346023577</v>
      </c>
      <c r="L45" s="41"/>
      <c r="M45" s="8"/>
      <c r="N45" s="7"/>
      <c r="O45" s="7"/>
      <c r="P45" s="7"/>
      <c r="Q45" s="7"/>
      <c r="R45" s="7"/>
      <c r="S45" s="7"/>
    </row>
    <row r="46" spans="1:19" s="21" customFormat="1" ht="15" x14ac:dyDescent="0.25">
      <c r="A46" s="54">
        <v>43</v>
      </c>
      <c r="B46" s="55" t="s">
        <v>45</v>
      </c>
      <c r="C46" s="56">
        <v>1</v>
      </c>
      <c r="D46" s="57">
        <v>15057.000000000004</v>
      </c>
      <c r="E46" s="57">
        <v>4744109.8292437661</v>
      </c>
      <c r="F46" s="58">
        <v>3.9999999999999991</v>
      </c>
      <c r="G46" s="59">
        <v>0.09</v>
      </c>
      <c r="H46" s="64" t="s">
        <v>306</v>
      </c>
      <c r="I46" s="59"/>
      <c r="J46" s="60"/>
      <c r="K46" s="62"/>
      <c r="L46" s="63"/>
      <c r="M46" s="8"/>
      <c r="N46" s="7"/>
      <c r="O46" s="7"/>
      <c r="P46" s="7"/>
      <c r="Q46" s="7"/>
      <c r="R46" s="7"/>
      <c r="S46" s="7"/>
    </row>
    <row r="47" spans="1:19" s="21" customFormat="1" ht="15" x14ac:dyDescent="0.25">
      <c r="A47" s="46">
        <v>44</v>
      </c>
      <c r="B47" s="47" t="s">
        <v>46</v>
      </c>
      <c r="C47" s="22">
        <v>1</v>
      </c>
      <c r="D47" s="48">
        <v>17153.618029215799</v>
      </c>
      <c r="E47" s="48">
        <v>298374785.42245853</v>
      </c>
      <c r="F47" s="49">
        <v>1658.3985359630403</v>
      </c>
      <c r="G47" s="50">
        <v>0.18</v>
      </c>
      <c r="H47" s="50">
        <v>8.1006738836077077E-2</v>
      </c>
      <c r="I47" s="50">
        <v>9.5341618715679394E-2</v>
      </c>
      <c r="J47" s="51">
        <v>1472.5713436605322</v>
      </c>
      <c r="K47" s="52">
        <f>IF(($C47=1),(((($E47*0.18)/$D47-$F47)+$F47)*0.95)-$F47,"--")</f>
        <v>1316.0228496793536</v>
      </c>
      <c r="L47" s="53"/>
      <c r="M47" s="8"/>
      <c r="N47" s="7"/>
      <c r="O47" s="7"/>
      <c r="P47" s="7"/>
      <c r="Q47" s="7"/>
      <c r="R47" s="7"/>
      <c r="S47" s="7"/>
    </row>
    <row r="48" spans="1:19" s="21" customFormat="1" ht="15" x14ac:dyDescent="0.25">
      <c r="A48" s="54">
        <v>45</v>
      </c>
      <c r="B48" s="55" t="s">
        <v>47</v>
      </c>
      <c r="C48" s="56">
        <v>1</v>
      </c>
      <c r="D48" s="57">
        <v>16903.999999999996</v>
      </c>
      <c r="E48" s="57">
        <v>3933566.4063621252</v>
      </c>
      <c r="F48" s="58">
        <v>5</v>
      </c>
      <c r="G48" s="59">
        <v>0.09</v>
      </c>
      <c r="H48" s="64" t="s">
        <v>306</v>
      </c>
      <c r="I48" s="59"/>
      <c r="J48" s="60"/>
      <c r="K48" s="62"/>
      <c r="L48" s="63"/>
      <c r="M48" s="8"/>
      <c r="N48" s="7"/>
      <c r="O48" s="7"/>
      <c r="P48" s="7"/>
      <c r="Q48" s="7"/>
      <c r="R48" s="7"/>
      <c r="S48" s="7"/>
    </row>
    <row r="49" spans="1:19" s="21" customFormat="1" ht="15" x14ac:dyDescent="0.25">
      <c r="A49" s="29">
        <v>46</v>
      </c>
      <c r="B49" s="30" t="s">
        <v>48</v>
      </c>
      <c r="C49" s="22">
        <v>1</v>
      </c>
      <c r="D49" s="23">
        <v>32124.330613692808</v>
      </c>
      <c r="E49" s="23">
        <v>170020164.264</v>
      </c>
      <c r="F49" s="24">
        <v>4.4254317111459969</v>
      </c>
      <c r="G49" s="25">
        <v>0.09</v>
      </c>
      <c r="H49" s="25">
        <v>1.246774959995006E-4</v>
      </c>
      <c r="I49" s="25">
        <v>8.3615982852732742E-4</v>
      </c>
      <c r="J49" s="26">
        <v>471.90557632665855</v>
      </c>
      <c r="K49" s="42">
        <f>IF(($C49=1),(((($E49*0.09)/$D49-$F49)+$F49)*0.95)-$F49,"--")</f>
        <v>448.08902592476829</v>
      </c>
      <c r="L49" s="41"/>
      <c r="M49" s="8"/>
      <c r="N49" s="7"/>
      <c r="O49" s="7"/>
      <c r="P49" s="7"/>
      <c r="Q49" s="7"/>
      <c r="R49" s="7"/>
      <c r="S49" s="7"/>
    </row>
    <row r="50" spans="1:19" s="21" customFormat="1" ht="15" x14ac:dyDescent="0.25">
      <c r="A50" s="29">
        <v>48</v>
      </c>
      <c r="B50" s="30" t="s">
        <v>49</v>
      </c>
      <c r="C50" s="22">
        <v>1</v>
      </c>
      <c r="D50" s="23">
        <v>22696.662269129294</v>
      </c>
      <c r="E50" s="23">
        <v>83974803.246914253</v>
      </c>
      <c r="F50" s="24">
        <v>2.6251082251082241</v>
      </c>
      <c r="G50" s="25">
        <v>0.09</v>
      </c>
      <c r="H50" s="25">
        <v>1.6864604547035698E-3</v>
      </c>
      <c r="I50" s="25">
        <v>7.0951276456112657E-4</v>
      </c>
      <c r="J50" s="26">
        <v>330.3636018594525</v>
      </c>
      <c r="K50" s="42">
        <f>IF(($C50=1),(((($E50*0.09)/$D50-$F50)+$F50)*0.95)-$F50,"--")</f>
        <v>313.71416635522445</v>
      </c>
      <c r="L50" s="41"/>
      <c r="M50" s="8"/>
      <c r="N50" s="7"/>
      <c r="O50" s="7"/>
      <c r="P50" s="7"/>
      <c r="Q50" s="7"/>
      <c r="R50" s="7"/>
      <c r="S50" s="7"/>
    </row>
    <row r="51" spans="1:19" s="21" customFormat="1" ht="15" x14ac:dyDescent="0.25">
      <c r="A51" s="54">
        <v>49</v>
      </c>
      <c r="B51" s="55" t="s">
        <v>50</v>
      </c>
      <c r="C51" s="56">
        <v>1</v>
      </c>
      <c r="D51" s="57">
        <v>40137.541326677165</v>
      </c>
      <c r="E51" s="57">
        <v>249748997.99594232</v>
      </c>
      <c r="F51" s="58">
        <v>655.48479742267045</v>
      </c>
      <c r="G51" s="59">
        <v>0.09</v>
      </c>
      <c r="H51" s="64" t="s">
        <v>306</v>
      </c>
      <c r="I51" s="59"/>
      <c r="J51" s="60"/>
      <c r="K51" s="62"/>
      <c r="L51" s="63"/>
      <c r="M51" s="8"/>
      <c r="N51" s="7"/>
      <c r="O51" s="7"/>
      <c r="P51" s="7"/>
      <c r="Q51" s="7"/>
      <c r="R51" s="7"/>
      <c r="S51" s="7"/>
    </row>
    <row r="52" spans="1:19" s="21" customFormat="1" ht="15" x14ac:dyDescent="0.25">
      <c r="A52" s="29">
        <v>50</v>
      </c>
      <c r="B52" s="30" t="s">
        <v>51</v>
      </c>
      <c r="C52" s="22">
        <v>1</v>
      </c>
      <c r="D52" s="23">
        <v>23268.820004160683</v>
      </c>
      <c r="E52" s="23">
        <v>62132213.424000002</v>
      </c>
      <c r="F52" s="24">
        <v>18.701503465478609</v>
      </c>
      <c r="G52" s="25">
        <v>0.09</v>
      </c>
      <c r="H52" s="25">
        <v>7.5908266392004618E-3</v>
      </c>
      <c r="I52" s="25">
        <v>7.0038051755181427E-3</v>
      </c>
      <c r="J52" s="26">
        <v>221.61576260818202</v>
      </c>
      <c r="K52" s="42">
        <f>IF(($C52=1),(((($E52*0.09)/$D52-$F52)+$F52)*0.95)-$F52,"--")</f>
        <v>209.59989930449899</v>
      </c>
      <c r="L52" s="41"/>
      <c r="M52" s="8"/>
      <c r="N52" s="7"/>
      <c r="O52" s="7"/>
      <c r="P52" s="7"/>
      <c r="Q52" s="7"/>
      <c r="R52" s="7"/>
      <c r="S52" s="7"/>
    </row>
    <row r="53" spans="1:19" s="21" customFormat="1" ht="15" x14ac:dyDescent="0.25">
      <c r="A53" s="29">
        <v>51</v>
      </c>
      <c r="B53" s="30" t="s">
        <v>52</v>
      </c>
      <c r="C53" s="22">
        <v>1</v>
      </c>
      <c r="D53" s="23">
        <v>23287</v>
      </c>
      <c r="E53" s="23">
        <v>13161377</v>
      </c>
      <c r="F53" s="24">
        <v>0</v>
      </c>
      <c r="G53" s="25">
        <v>0.09</v>
      </c>
      <c r="H53" s="25">
        <v>0</v>
      </c>
      <c r="I53" s="25">
        <v>0</v>
      </c>
      <c r="J53" s="26">
        <v>50.866317258556272</v>
      </c>
      <c r="K53" s="42">
        <f>IF(($C53=1),(((($E53*0.09)/$D53-$F53)+$F53)*0.95)-$F53,"--")</f>
        <v>48.323001395628459</v>
      </c>
      <c r="L53" s="41"/>
      <c r="M53" s="8"/>
      <c r="N53" s="7"/>
      <c r="O53" s="7"/>
      <c r="P53" s="7"/>
      <c r="Q53" s="7"/>
      <c r="R53" s="7"/>
      <c r="S53" s="7"/>
    </row>
    <row r="54" spans="1:19" s="21" customFormat="1" ht="15" x14ac:dyDescent="0.25">
      <c r="A54" s="29">
        <v>52</v>
      </c>
      <c r="B54" s="30" t="s">
        <v>53</v>
      </c>
      <c r="C54" s="22">
        <v>1</v>
      </c>
      <c r="D54" s="23">
        <v>18434.160029227329</v>
      </c>
      <c r="E54" s="23">
        <v>28627694.874865063</v>
      </c>
      <c r="F54" s="24">
        <v>68.228413163897073</v>
      </c>
      <c r="G54" s="25">
        <v>0.09</v>
      </c>
      <c r="H54" s="25">
        <v>4.0783211089393187E-2</v>
      </c>
      <c r="I54" s="25">
        <v>4.3934151607428272E-2</v>
      </c>
      <c r="J54" s="26">
        <v>71.538874016686748</v>
      </c>
      <c r="K54" s="42">
        <f>IF(($C54=1),(((($E54*0.09)/$D54-$F54)+$F54)*0.95)-$F54,"--")</f>
        <v>64.550509657657557</v>
      </c>
      <c r="L54" s="41"/>
      <c r="M54" s="8"/>
      <c r="N54" s="7"/>
      <c r="O54" s="7"/>
      <c r="P54" s="7"/>
      <c r="Q54" s="7"/>
      <c r="R54" s="7"/>
      <c r="S54" s="7"/>
    </row>
    <row r="55" spans="1:19" s="21" customFormat="1" ht="15" x14ac:dyDescent="0.25">
      <c r="A55" s="29">
        <v>635</v>
      </c>
      <c r="B55" s="30" t="s">
        <v>54</v>
      </c>
      <c r="C55" s="22">
        <v>1</v>
      </c>
      <c r="D55" s="23">
        <v>17899</v>
      </c>
      <c r="E55" s="23">
        <v>27935960.999999098</v>
      </c>
      <c r="F55" s="24">
        <v>20</v>
      </c>
      <c r="G55" s="25">
        <v>0.09</v>
      </c>
      <c r="H55" s="25">
        <v>1.7756577323703782E-2</v>
      </c>
      <c r="I55" s="25">
        <v>1.2814307694659638E-2</v>
      </c>
      <c r="J55" s="26">
        <v>120.46798647968706</v>
      </c>
      <c r="K55" s="42">
        <f>IF(($C55=1),(((($E55*0.09)/$D55-$F55)+$F55)*0.95)-$F55,"--")</f>
        <v>113.44458715570269</v>
      </c>
      <c r="L55" s="41"/>
      <c r="M55" s="8"/>
      <c r="N55" s="7"/>
      <c r="O55" s="7"/>
      <c r="P55" s="7"/>
      <c r="Q55" s="7"/>
      <c r="R55" s="7"/>
      <c r="S55" s="7"/>
    </row>
    <row r="56" spans="1:19" s="21" customFormat="1" ht="15" x14ac:dyDescent="0.25">
      <c r="A56" s="29">
        <v>56</v>
      </c>
      <c r="B56" s="30" t="s">
        <v>55</v>
      </c>
      <c r="C56" s="22">
        <v>1</v>
      </c>
      <c r="D56" s="23">
        <v>16265.030829802139</v>
      </c>
      <c r="E56" s="23">
        <v>82387085.239999995</v>
      </c>
      <c r="F56" s="24">
        <v>97.308441558441572</v>
      </c>
      <c r="G56" s="25">
        <v>0.09</v>
      </c>
      <c r="H56" s="25">
        <v>2.2602955670868945E-2</v>
      </c>
      <c r="I56" s="25">
        <v>1.9210836229215433E-2</v>
      </c>
      <c r="J56" s="26">
        <v>358.56758777031433</v>
      </c>
      <c r="K56" s="42">
        <f>IF(($C56=1),(((($E56*0.09)/$D56-$F56)+$F56)*0.95)-$F56,"--")</f>
        <v>335.77378630387653</v>
      </c>
      <c r="L56" s="41"/>
      <c r="M56" s="8"/>
      <c r="N56" s="7"/>
      <c r="O56" s="7"/>
      <c r="P56" s="7"/>
      <c r="Q56" s="7"/>
      <c r="R56" s="7"/>
      <c r="S56" s="7"/>
    </row>
    <row r="57" spans="1:19" s="21" customFormat="1" ht="15" x14ac:dyDescent="0.25">
      <c r="A57" s="46">
        <v>57</v>
      </c>
      <c r="B57" s="47" t="s">
        <v>56</v>
      </c>
      <c r="C57" s="22">
        <v>1</v>
      </c>
      <c r="D57" s="48">
        <v>19005.173144773158</v>
      </c>
      <c r="E57" s="48">
        <v>140349694.59200001</v>
      </c>
      <c r="F57" s="49">
        <v>923.90314927726411</v>
      </c>
      <c r="G57" s="50">
        <v>0.18</v>
      </c>
      <c r="H57" s="50">
        <v>0.12903806046435382</v>
      </c>
      <c r="I57" s="50">
        <v>0.12510849683043396</v>
      </c>
      <c r="J57" s="51">
        <v>405.36361583546875</v>
      </c>
      <c r="K57" s="52">
        <f>IF(($C57=1),(((($E57*0.18)/$D57-$F57)+$F57)*0.95)-$F57,"--")</f>
        <v>338.90027757983205</v>
      </c>
      <c r="L57" s="53"/>
      <c r="M57" s="8"/>
      <c r="N57" s="7"/>
      <c r="O57" s="7"/>
      <c r="P57" s="7"/>
      <c r="Q57" s="7"/>
      <c r="R57" s="7"/>
      <c r="S57" s="7"/>
    </row>
    <row r="58" spans="1:19" s="21" customFormat="1" ht="15" x14ac:dyDescent="0.25">
      <c r="A58" s="54">
        <v>632</v>
      </c>
      <c r="B58" s="55" t="s">
        <v>57</v>
      </c>
      <c r="C58" s="56">
        <v>1</v>
      </c>
      <c r="D58" s="57">
        <v>17487.000000000004</v>
      </c>
      <c r="E58" s="57">
        <v>2585868.1399999997</v>
      </c>
      <c r="F58" s="58">
        <v>1.9999999999999996</v>
      </c>
      <c r="G58" s="59">
        <v>0.09</v>
      </c>
      <c r="H58" s="64" t="s">
        <v>306</v>
      </c>
      <c r="I58" s="59"/>
      <c r="J58" s="60"/>
      <c r="K58" s="62"/>
      <c r="L58" s="63"/>
      <c r="M58" s="8"/>
      <c r="N58" s="7"/>
      <c r="O58" s="7"/>
      <c r="P58" s="7"/>
      <c r="Q58" s="7"/>
      <c r="R58" s="7"/>
      <c r="S58" s="7"/>
    </row>
    <row r="59" spans="1:19" s="21" customFormat="1" ht="15" x14ac:dyDescent="0.25">
      <c r="A59" s="29">
        <v>61</v>
      </c>
      <c r="B59" s="30" t="s">
        <v>58</v>
      </c>
      <c r="C59" s="22">
        <v>1</v>
      </c>
      <c r="D59" s="23">
        <v>16341.269828290788</v>
      </c>
      <c r="E59" s="23">
        <v>125976608.54065682</v>
      </c>
      <c r="F59" s="24">
        <v>357.07788312306729</v>
      </c>
      <c r="G59" s="25">
        <v>0.09</v>
      </c>
      <c r="H59" s="25">
        <v>4.2270613378887462E-2</v>
      </c>
      <c r="I59" s="25">
        <v>4.6318964333332907E-2</v>
      </c>
      <c r="J59" s="26">
        <v>336.74180701082958</v>
      </c>
      <c r="K59" s="42">
        <f>IF(($C59=1),(((($E59*0.09)/$D59-$F59)+$F59)*0.95)-$F59,"--")</f>
        <v>302.05082250413466</v>
      </c>
      <c r="L59" s="41"/>
      <c r="M59" s="8"/>
      <c r="N59" s="7"/>
      <c r="O59" s="7"/>
      <c r="P59" s="7"/>
      <c r="Q59" s="7"/>
      <c r="R59" s="7"/>
      <c r="S59" s="7"/>
    </row>
    <row r="60" spans="1:19" s="21" customFormat="1" ht="15" x14ac:dyDescent="0.25">
      <c r="A60" s="54">
        <v>63</v>
      </c>
      <c r="B60" s="55" t="s">
        <v>59</v>
      </c>
      <c r="C60" s="56">
        <v>1</v>
      </c>
      <c r="D60" s="57">
        <v>14936</v>
      </c>
      <c r="E60" s="57">
        <v>3092089.9099999997</v>
      </c>
      <c r="F60" s="58">
        <v>2.9999999999999996</v>
      </c>
      <c r="G60" s="59">
        <v>0.09</v>
      </c>
      <c r="H60" s="64" t="s">
        <v>306</v>
      </c>
      <c r="I60" s="59"/>
      <c r="J60" s="60"/>
      <c r="K60" s="62"/>
      <c r="L60" s="63"/>
      <c r="M60" s="8"/>
      <c r="N60" s="7"/>
      <c r="O60" s="7"/>
      <c r="P60" s="7"/>
      <c r="Q60" s="7"/>
      <c r="R60" s="7"/>
      <c r="S60" s="7"/>
    </row>
    <row r="61" spans="1:19" s="21" customFormat="1" ht="15" x14ac:dyDescent="0.25">
      <c r="A61" s="46">
        <v>64</v>
      </c>
      <c r="B61" s="47" t="s">
        <v>60</v>
      </c>
      <c r="C61" s="22">
        <v>1</v>
      </c>
      <c r="D61" s="48">
        <v>14532.505975531256</v>
      </c>
      <c r="E61" s="48">
        <v>35002522.871831782</v>
      </c>
      <c r="F61" s="49">
        <v>76.113764067049715</v>
      </c>
      <c r="G61" s="50">
        <v>0.18</v>
      </c>
      <c r="H61" s="50">
        <v>3.7483862324942899E-2</v>
      </c>
      <c r="I61" s="50">
        <v>3.1601257291505903E-2</v>
      </c>
      <c r="J61" s="51">
        <v>357.42840185656678</v>
      </c>
      <c r="K61" s="52">
        <f>IF(($C61=1),(((($E61*0.18)/$D61-$F61)+$F61)*0.95)-$F61,"--")</f>
        <v>335.75129356038593</v>
      </c>
      <c r="L61" s="53">
        <f>IF(($C61=1),(((($E61*0.09)/$D61-$F61)+$F61)*0.95)-$F61,"--")</f>
        <v>129.81876474666811</v>
      </c>
      <c r="M61" s="8"/>
      <c r="N61" s="7"/>
      <c r="O61" s="7"/>
      <c r="P61" s="7"/>
      <c r="Q61" s="7"/>
      <c r="R61" s="7"/>
      <c r="S61" s="7"/>
    </row>
    <row r="62" spans="1:19" s="21" customFormat="1" ht="15" x14ac:dyDescent="0.25">
      <c r="A62" s="29">
        <v>65</v>
      </c>
      <c r="B62" s="30" t="s">
        <v>61</v>
      </c>
      <c r="C62" s="22">
        <v>1</v>
      </c>
      <c r="D62" s="23">
        <v>21737.000000000004</v>
      </c>
      <c r="E62" s="23">
        <v>28325837.645250723</v>
      </c>
      <c r="F62" s="24">
        <v>9</v>
      </c>
      <c r="G62" s="25">
        <v>0.09</v>
      </c>
      <c r="H62" s="25">
        <v>6.1696446224071702E-3</v>
      </c>
      <c r="I62" s="25">
        <v>6.9065212633809261E-3</v>
      </c>
      <c r="J62" s="26">
        <v>108.28046133654894</v>
      </c>
      <c r="K62" s="42">
        <f>IF(($C62=1),(((($E62*0.09)/$D62-$F62)+$F62)*0.95)-$F62,"--")</f>
        <v>102.41643826972148</v>
      </c>
      <c r="L62" s="41"/>
      <c r="M62" s="8"/>
      <c r="N62" s="7"/>
      <c r="O62" s="7"/>
      <c r="P62" s="7"/>
      <c r="Q62" s="7"/>
      <c r="R62" s="7"/>
      <c r="S62" s="7"/>
    </row>
    <row r="63" spans="1:19" s="21" customFormat="1" ht="15" x14ac:dyDescent="0.25">
      <c r="A63" s="29">
        <v>67</v>
      </c>
      <c r="B63" s="30" t="s">
        <v>62</v>
      </c>
      <c r="C63" s="22">
        <v>1</v>
      </c>
      <c r="D63" s="23">
        <v>23541.822784810127</v>
      </c>
      <c r="E63" s="23">
        <v>45770533.855999999</v>
      </c>
      <c r="F63" s="24">
        <v>5.0086455331412107</v>
      </c>
      <c r="G63" s="25">
        <v>0.09</v>
      </c>
      <c r="H63" s="25">
        <v>1.3395736805445061E-3</v>
      </c>
      <c r="I63" s="25">
        <v>2.5761693299035924E-3</v>
      </c>
      <c r="J63" s="26">
        <v>169.97135005572727</v>
      </c>
      <c r="K63" s="42">
        <f>IF(($C63=1),(((($E63*0.09)/$D63-$F63)+$F63)*0.95)-$F63,"--")</f>
        <v>161.22235027628383</v>
      </c>
      <c r="L63" s="41"/>
      <c r="M63" s="8"/>
      <c r="N63" s="7"/>
      <c r="O63" s="7"/>
      <c r="P63" s="7"/>
      <c r="Q63" s="7"/>
      <c r="R63" s="7"/>
      <c r="S63" s="7"/>
    </row>
    <row r="64" spans="1:19" s="21" customFormat="1" ht="15" x14ac:dyDescent="0.25">
      <c r="A64" s="29">
        <v>640</v>
      </c>
      <c r="B64" s="30" t="s">
        <v>63</v>
      </c>
      <c r="C64" s="22">
        <v>1</v>
      </c>
      <c r="D64" s="23">
        <v>19941</v>
      </c>
      <c r="E64" s="23">
        <v>29296570</v>
      </c>
      <c r="F64" s="24">
        <v>3</v>
      </c>
      <c r="G64" s="25">
        <v>0.09</v>
      </c>
      <c r="H64" s="25">
        <v>6.5348343189476415E-4</v>
      </c>
      <c r="I64" s="25">
        <v>2.0419796583695635E-3</v>
      </c>
      <c r="J64" s="26">
        <v>129.22462765157212</v>
      </c>
      <c r="K64" s="42">
        <f>IF(($C64=1),(((($E64*0.09)/$D64-$F64)+$F64)*0.95)-$F64,"--")</f>
        <v>122.61339626899351</v>
      </c>
      <c r="L64" s="41"/>
      <c r="M64" s="8"/>
      <c r="N64" s="7"/>
      <c r="O64" s="7"/>
      <c r="P64" s="7"/>
      <c r="Q64" s="7"/>
      <c r="R64" s="7"/>
      <c r="S64" s="7"/>
    </row>
    <row r="65" spans="1:19" s="21" customFormat="1" ht="15" x14ac:dyDescent="0.25">
      <c r="A65" s="54">
        <v>68</v>
      </c>
      <c r="B65" s="55" t="s">
        <v>64</v>
      </c>
      <c r="C65" s="56">
        <v>1</v>
      </c>
      <c r="D65" s="57">
        <v>32360</v>
      </c>
      <c r="E65" s="57">
        <v>2397524.4</v>
      </c>
      <c r="F65" s="58">
        <v>0</v>
      </c>
      <c r="G65" s="59">
        <v>0.09</v>
      </c>
      <c r="H65" s="64" t="s">
        <v>306</v>
      </c>
      <c r="I65" s="59"/>
      <c r="J65" s="60"/>
      <c r="K65" s="62"/>
      <c r="L65" s="63"/>
      <c r="M65" s="8"/>
      <c r="N65" s="7"/>
      <c r="O65" s="7"/>
      <c r="P65" s="7"/>
      <c r="Q65" s="7"/>
      <c r="R65" s="7"/>
      <c r="S65" s="7"/>
    </row>
    <row r="66" spans="1:19" s="21" customFormat="1" ht="15" x14ac:dyDescent="0.25">
      <c r="A66" s="29">
        <v>71</v>
      </c>
      <c r="B66" s="30" t="s">
        <v>65</v>
      </c>
      <c r="C66" s="22">
        <v>1</v>
      </c>
      <c r="D66" s="23">
        <v>17601.346392022682</v>
      </c>
      <c r="E66" s="23">
        <v>59950336.532354012</v>
      </c>
      <c r="F66" s="24">
        <v>35.161541528024856</v>
      </c>
      <c r="G66" s="25">
        <v>0.09</v>
      </c>
      <c r="H66" s="25">
        <v>3.7670231196326644E-3</v>
      </c>
      <c r="I66" s="25">
        <v>1.0323386121081291E-2</v>
      </c>
      <c r="J66" s="26">
        <v>271.37922914604326</v>
      </c>
      <c r="K66" s="42">
        <f>IF(($C66=1),(((($E66*0.09)/$D66-$F66)+$F66)*0.95)-$F66,"--")</f>
        <v>256.05219061233981</v>
      </c>
      <c r="L66" s="41"/>
      <c r="M66" s="8"/>
      <c r="N66" s="7"/>
      <c r="O66" s="7"/>
      <c r="P66" s="7"/>
      <c r="Q66" s="7"/>
      <c r="R66" s="7"/>
      <c r="S66" s="7"/>
    </row>
    <row r="67" spans="1:19" s="21" customFormat="1" ht="15" x14ac:dyDescent="0.25">
      <c r="A67" s="29">
        <v>72</v>
      </c>
      <c r="B67" s="30" t="s">
        <v>66</v>
      </c>
      <c r="C67" s="22">
        <v>1</v>
      </c>
      <c r="D67" s="23">
        <v>21317.424335333548</v>
      </c>
      <c r="E67" s="23">
        <v>53231686.827726834</v>
      </c>
      <c r="F67" s="24">
        <v>6.3375433726578745</v>
      </c>
      <c r="G67" s="25">
        <v>0.09</v>
      </c>
      <c r="H67" s="25">
        <v>3.0844045443435401E-3</v>
      </c>
      <c r="I67" s="25">
        <v>2.5379639340709207E-3</v>
      </c>
      <c r="J67" s="26">
        <v>218.40123084006896</v>
      </c>
      <c r="K67" s="42">
        <f>IF(($C67=1),(((($E67*0.09)/$D67-$F67)+$F67)*0.95)-$F67,"--")</f>
        <v>207.1642921294326</v>
      </c>
      <c r="L67" s="41"/>
      <c r="M67" s="8"/>
      <c r="N67" s="7"/>
      <c r="O67" s="7"/>
      <c r="P67" s="7"/>
      <c r="Q67" s="7"/>
      <c r="R67" s="7"/>
      <c r="S67" s="7"/>
    </row>
    <row r="68" spans="1:19" s="21" customFormat="1" ht="15" x14ac:dyDescent="0.25">
      <c r="A68" s="29">
        <v>73</v>
      </c>
      <c r="B68" s="30" t="s">
        <v>67</v>
      </c>
      <c r="C68" s="22">
        <v>1</v>
      </c>
      <c r="D68" s="23">
        <v>25110.569568155279</v>
      </c>
      <c r="E68" s="23">
        <v>58920092.133196451</v>
      </c>
      <c r="F68" s="24">
        <v>30.202226345083485</v>
      </c>
      <c r="G68" s="25">
        <v>0.09</v>
      </c>
      <c r="H68" s="25">
        <v>1.7878062554266442E-2</v>
      </c>
      <c r="I68" s="25">
        <v>1.287158723440115E-2</v>
      </c>
      <c r="J68" s="26">
        <v>180.9761094387689</v>
      </c>
      <c r="K68" s="42">
        <f>IF(($C68=1),(((($E68*0.09)/$D68-$F68)+$F68)*0.95)-$F68,"--")</f>
        <v>170.41719264957626</v>
      </c>
      <c r="L68" s="41"/>
      <c r="M68" s="8"/>
      <c r="N68" s="7"/>
      <c r="O68" s="7"/>
      <c r="P68" s="7"/>
      <c r="Q68" s="7"/>
      <c r="R68" s="7"/>
      <c r="S68" s="7"/>
    </row>
    <row r="69" spans="1:19" s="21" customFormat="1" ht="15" x14ac:dyDescent="0.25">
      <c r="A69" s="54">
        <v>74</v>
      </c>
      <c r="B69" s="55" t="s">
        <v>68</v>
      </c>
      <c r="C69" s="56">
        <v>1</v>
      </c>
      <c r="D69" s="57">
        <v>23512</v>
      </c>
      <c r="E69" s="57">
        <v>6427973.4160000002</v>
      </c>
      <c r="F69" s="58">
        <v>7.9999999999999982</v>
      </c>
      <c r="G69" s="59">
        <v>0.09</v>
      </c>
      <c r="H69" s="64" t="s">
        <v>306</v>
      </c>
      <c r="I69" s="59"/>
      <c r="J69" s="60"/>
      <c r="K69" s="62"/>
      <c r="L69" s="63"/>
      <c r="M69" s="8"/>
      <c r="N69" s="7"/>
      <c r="O69" s="7"/>
      <c r="P69" s="7"/>
      <c r="Q69" s="7"/>
      <c r="R69" s="7"/>
      <c r="S69" s="7"/>
    </row>
    <row r="70" spans="1:19" s="21" customFormat="1" ht="15" x14ac:dyDescent="0.25">
      <c r="A70" s="29">
        <v>645</v>
      </c>
      <c r="B70" s="30" t="s">
        <v>69</v>
      </c>
      <c r="C70" s="22">
        <v>1</v>
      </c>
      <c r="D70" s="23">
        <v>20184.091601274187</v>
      </c>
      <c r="E70" s="23">
        <v>67461483.560000002</v>
      </c>
      <c r="F70" s="24">
        <v>153.77538829151732</v>
      </c>
      <c r="G70" s="25">
        <v>0.09</v>
      </c>
      <c r="H70" s="25">
        <v>3.724027052116971E-2</v>
      </c>
      <c r="I70" s="25">
        <v>4.6008720228290972E-2</v>
      </c>
      <c r="J70" s="26">
        <v>147.03247764269761</v>
      </c>
      <c r="K70" s="42">
        <f t="shared" ref="K70:K79" si="2">IF(($C70=1),(((($E70*0.09)/$D70-$F70)+$F70)*0.95)-$F70,"--")</f>
        <v>131.99208434598685</v>
      </c>
      <c r="L70" s="41"/>
      <c r="M70" s="8"/>
      <c r="N70" s="7"/>
      <c r="O70" s="7"/>
      <c r="P70" s="7"/>
      <c r="Q70" s="7"/>
      <c r="R70" s="7"/>
      <c r="S70" s="7"/>
    </row>
    <row r="71" spans="1:19" s="21" customFormat="1" ht="15" x14ac:dyDescent="0.25">
      <c r="A71" s="29">
        <v>650</v>
      </c>
      <c r="B71" s="30" t="s">
        <v>70</v>
      </c>
      <c r="C71" s="22">
        <v>1</v>
      </c>
      <c r="D71" s="23">
        <v>16029.000000000005</v>
      </c>
      <c r="E71" s="23">
        <v>43789872.13000001</v>
      </c>
      <c r="F71" s="24">
        <v>3.1557251908396937</v>
      </c>
      <c r="G71" s="25">
        <v>0.09</v>
      </c>
      <c r="H71" s="25">
        <v>1.6435476455890345E-3</v>
      </c>
      <c r="I71" s="25">
        <v>1.1551328337703792E-3</v>
      </c>
      <c r="J71" s="26">
        <v>242.71666183891884</v>
      </c>
      <c r="K71" s="42">
        <f t="shared" si="2"/>
        <v>230.42304248743091</v>
      </c>
      <c r="L71" s="41"/>
      <c r="M71" s="8"/>
      <c r="N71" s="7"/>
      <c r="O71" s="7"/>
      <c r="P71" s="7"/>
      <c r="Q71" s="7"/>
      <c r="R71" s="7"/>
      <c r="S71" s="7"/>
    </row>
    <row r="72" spans="1:19" s="21" customFormat="1" ht="15" x14ac:dyDescent="0.25">
      <c r="A72" s="29">
        <v>77</v>
      </c>
      <c r="B72" s="30" t="s">
        <v>71</v>
      </c>
      <c r="C72" s="22">
        <v>1</v>
      </c>
      <c r="D72" s="23">
        <v>17270</v>
      </c>
      <c r="E72" s="23">
        <v>18305397.155999999</v>
      </c>
      <c r="F72" s="24">
        <v>0</v>
      </c>
      <c r="G72" s="25">
        <v>0.09</v>
      </c>
      <c r="H72" s="25">
        <v>0</v>
      </c>
      <c r="I72" s="25">
        <v>0</v>
      </c>
      <c r="J72" s="26">
        <v>95.395816099594654</v>
      </c>
      <c r="K72" s="42">
        <f t="shared" si="2"/>
        <v>90.626025294614919</v>
      </c>
      <c r="L72" s="41"/>
      <c r="M72" s="8"/>
      <c r="N72" s="7"/>
      <c r="O72" s="7"/>
      <c r="P72" s="7"/>
      <c r="Q72" s="7"/>
      <c r="R72" s="7"/>
      <c r="S72" s="7"/>
    </row>
    <row r="73" spans="1:19" s="21" customFormat="1" ht="15" x14ac:dyDescent="0.25">
      <c r="A73" s="29">
        <v>78</v>
      </c>
      <c r="B73" s="30" t="s">
        <v>72</v>
      </c>
      <c r="C73" s="22">
        <v>1</v>
      </c>
      <c r="D73" s="23">
        <v>24205</v>
      </c>
      <c r="E73" s="23">
        <v>12385337.4</v>
      </c>
      <c r="F73" s="24">
        <v>0</v>
      </c>
      <c r="G73" s="25">
        <v>0.09</v>
      </c>
      <c r="H73" s="25">
        <v>0</v>
      </c>
      <c r="I73" s="25">
        <v>0</v>
      </c>
      <c r="J73" s="26">
        <v>46.051657343524063</v>
      </c>
      <c r="K73" s="42">
        <f t="shared" si="2"/>
        <v>43.749074476347857</v>
      </c>
      <c r="L73" s="41"/>
      <c r="M73" s="8"/>
      <c r="N73" s="7"/>
      <c r="O73" s="7"/>
      <c r="P73" s="7"/>
      <c r="Q73" s="7"/>
      <c r="R73" s="7"/>
      <c r="S73" s="7"/>
    </row>
    <row r="74" spans="1:19" s="21" customFormat="1" ht="15" x14ac:dyDescent="0.25">
      <c r="A74" s="29">
        <v>655</v>
      </c>
      <c r="B74" s="30" t="s">
        <v>73</v>
      </c>
      <c r="C74" s="22">
        <v>1</v>
      </c>
      <c r="D74" s="23">
        <v>21745</v>
      </c>
      <c r="E74" s="23">
        <v>24750239</v>
      </c>
      <c r="F74" s="24">
        <v>0</v>
      </c>
      <c r="G74" s="25">
        <v>0.09</v>
      </c>
      <c r="H74" s="25">
        <v>0</v>
      </c>
      <c r="I74" s="25">
        <v>0</v>
      </c>
      <c r="J74" s="26">
        <v>102.43833111060013</v>
      </c>
      <c r="K74" s="42">
        <f t="shared" si="2"/>
        <v>97.316414555070125</v>
      </c>
      <c r="L74" s="41"/>
      <c r="M74" s="8"/>
      <c r="N74" s="7"/>
      <c r="O74" s="7"/>
      <c r="P74" s="7"/>
      <c r="Q74" s="7"/>
      <c r="R74" s="7"/>
      <c r="S74" s="7"/>
    </row>
    <row r="75" spans="1:19" s="21" customFormat="1" ht="15" x14ac:dyDescent="0.25">
      <c r="A75" s="29">
        <v>79</v>
      </c>
      <c r="B75" s="30" t="s">
        <v>74</v>
      </c>
      <c r="C75" s="22">
        <v>1</v>
      </c>
      <c r="D75" s="23">
        <v>14339.952789699555</v>
      </c>
      <c r="E75" s="23">
        <v>54539267</v>
      </c>
      <c r="F75" s="24">
        <v>233.00000000000006</v>
      </c>
      <c r="G75" s="25">
        <v>0.09</v>
      </c>
      <c r="H75" s="25">
        <v>6.8001191248420551E-2</v>
      </c>
      <c r="I75" s="25">
        <v>6.1262447843312549E-2</v>
      </c>
      <c r="J75" s="26">
        <v>109.29778172811132</v>
      </c>
      <c r="K75" s="42">
        <f t="shared" si="2"/>
        <v>92.182892641705735</v>
      </c>
      <c r="L75" s="41"/>
      <c r="M75" s="8"/>
      <c r="N75" s="7"/>
      <c r="O75" s="7"/>
      <c r="P75" s="7"/>
      <c r="Q75" s="7"/>
      <c r="R75" s="7"/>
      <c r="S75" s="7"/>
    </row>
    <row r="76" spans="1:19" s="21" customFormat="1" ht="15" x14ac:dyDescent="0.25">
      <c r="A76" s="29">
        <v>658</v>
      </c>
      <c r="B76" s="30" t="s">
        <v>75</v>
      </c>
      <c r="C76" s="22">
        <v>1</v>
      </c>
      <c r="D76" s="23">
        <v>17692.900000000012</v>
      </c>
      <c r="E76" s="23">
        <v>49559242</v>
      </c>
      <c r="F76" s="24">
        <v>10</v>
      </c>
      <c r="G76" s="25">
        <v>0.09</v>
      </c>
      <c r="H76" s="25">
        <v>4.7637719798160373E-3</v>
      </c>
      <c r="I76" s="25">
        <v>3.5700505669558086E-3</v>
      </c>
      <c r="J76" s="26">
        <v>242.09726952619397</v>
      </c>
      <c r="K76" s="42">
        <f t="shared" si="2"/>
        <v>229.49240604988427</v>
      </c>
      <c r="L76" s="41"/>
      <c r="M76" s="8"/>
      <c r="N76" s="7"/>
      <c r="O76" s="7"/>
      <c r="P76" s="7"/>
      <c r="Q76" s="7"/>
      <c r="R76" s="7"/>
      <c r="S76" s="7"/>
    </row>
    <row r="77" spans="1:19" s="21" customFormat="1" ht="15" x14ac:dyDescent="0.25">
      <c r="A77" s="29">
        <v>82</v>
      </c>
      <c r="B77" s="30" t="s">
        <v>76</v>
      </c>
      <c r="C77" s="22">
        <v>1</v>
      </c>
      <c r="D77" s="23">
        <v>18530.98305084747</v>
      </c>
      <c r="E77" s="23">
        <v>47389082.539999992</v>
      </c>
      <c r="F77" s="24">
        <v>16.09090909090909</v>
      </c>
      <c r="G77" s="25">
        <v>0.09</v>
      </c>
      <c r="H77" s="25">
        <v>3.193925039481718E-3</v>
      </c>
      <c r="I77" s="25">
        <v>6.2921742235603926E-3</v>
      </c>
      <c r="J77" s="26">
        <v>214.0651175428182</v>
      </c>
      <c r="K77" s="42">
        <f t="shared" si="2"/>
        <v>202.55731621113182</v>
      </c>
      <c r="L77" s="41"/>
      <c r="M77" s="8"/>
      <c r="N77" s="7"/>
      <c r="O77" s="7"/>
      <c r="P77" s="7"/>
      <c r="Q77" s="7"/>
      <c r="R77" s="7"/>
      <c r="S77" s="7"/>
    </row>
    <row r="78" spans="1:19" s="21" customFormat="1" ht="15" x14ac:dyDescent="0.25">
      <c r="A78" s="29">
        <v>83</v>
      </c>
      <c r="B78" s="30" t="s">
        <v>77</v>
      </c>
      <c r="C78" s="22">
        <v>1</v>
      </c>
      <c r="D78" s="23">
        <v>18127.83560466543</v>
      </c>
      <c r="E78" s="23">
        <v>30785474.121235337</v>
      </c>
      <c r="F78" s="24">
        <v>15.111317254174397</v>
      </c>
      <c r="G78" s="25">
        <v>0.09</v>
      </c>
      <c r="H78" s="25">
        <v>9.1622260765728859E-3</v>
      </c>
      <c r="I78" s="25">
        <v>8.8982054937611389E-3</v>
      </c>
      <c r="J78" s="26">
        <v>137.73057360002704</v>
      </c>
      <c r="K78" s="42">
        <f t="shared" si="2"/>
        <v>130.08847905731696</v>
      </c>
      <c r="L78" s="41"/>
      <c r="M78" s="8"/>
      <c r="N78" s="27"/>
      <c r="O78" s="7"/>
      <c r="P78" s="7"/>
      <c r="Q78" s="7"/>
      <c r="R78" s="7"/>
      <c r="S78" s="7"/>
    </row>
    <row r="79" spans="1:19" s="21" customFormat="1" ht="15" x14ac:dyDescent="0.25">
      <c r="A79" s="29">
        <v>87</v>
      </c>
      <c r="B79" s="30" t="s">
        <v>78</v>
      </c>
      <c r="C79" s="22">
        <v>1</v>
      </c>
      <c r="D79" s="23">
        <v>19846.753545188756</v>
      </c>
      <c r="E79" s="23">
        <v>45838740.308406755</v>
      </c>
      <c r="F79" s="24">
        <v>14.543942638052085</v>
      </c>
      <c r="G79" s="25">
        <v>0.09</v>
      </c>
      <c r="H79" s="25">
        <v>8.1046072845175031E-3</v>
      </c>
      <c r="I79" s="25">
        <v>6.2970762977062915E-3</v>
      </c>
      <c r="J79" s="26">
        <v>193.32313337331436</v>
      </c>
      <c r="K79" s="42">
        <f t="shared" si="2"/>
        <v>182.92977957274604</v>
      </c>
      <c r="L79" s="41"/>
      <c r="M79" s="8"/>
      <c r="N79" s="7"/>
      <c r="O79" s="7"/>
      <c r="P79" s="7"/>
      <c r="Q79" s="7"/>
      <c r="R79" s="7"/>
      <c r="S79" s="7"/>
    </row>
    <row r="80" spans="1:19" s="21" customFormat="1" ht="15" x14ac:dyDescent="0.25">
      <c r="A80" s="54">
        <v>85</v>
      </c>
      <c r="B80" s="55" t="s">
        <v>79</v>
      </c>
      <c r="C80" s="56">
        <v>1</v>
      </c>
      <c r="D80" s="57">
        <v>24997</v>
      </c>
      <c r="E80" s="57">
        <v>4722203.2</v>
      </c>
      <c r="F80" s="58">
        <v>0</v>
      </c>
      <c r="G80" s="59">
        <v>0.09</v>
      </c>
      <c r="H80" s="64" t="s">
        <v>306</v>
      </c>
      <c r="I80" s="59"/>
      <c r="J80" s="60"/>
      <c r="K80" s="62"/>
      <c r="L80" s="63"/>
      <c r="M80" s="8"/>
      <c r="N80" s="7"/>
      <c r="O80" s="7"/>
      <c r="P80" s="7"/>
      <c r="Q80" s="7"/>
      <c r="R80" s="7"/>
      <c r="S80" s="7"/>
    </row>
    <row r="81" spans="1:19" s="21" customFormat="1" ht="15" x14ac:dyDescent="0.25">
      <c r="A81" s="29">
        <v>86</v>
      </c>
      <c r="B81" s="30" t="s">
        <v>80</v>
      </c>
      <c r="C81" s="22">
        <v>1</v>
      </c>
      <c r="D81" s="23">
        <v>13552.607124484575</v>
      </c>
      <c r="E81" s="23">
        <v>24090536.028586142</v>
      </c>
      <c r="F81" s="24">
        <v>120.42539447209589</v>
      </c>
      <c r="G81" s="25">
        <v>0.09</v>
      </c>
      <c r="H81" s="25">
        <v>6.4640043976585043E-2</v>
      </c>
      <c r="I81" s="25">
        <v>6.7747685529070303E-2</v>
      </c>
      <c r="J81" s="26">
        <v>39.554764522973528</v>
      </c>
      <c r="K81" s="42">
        <f>IF(($C81=1),(((($E81*0.09)/$D81-$F81)+$F81)*0.95)-$F81,"--")</f>
        <v>31.555756573220037</v>
      </c>
      <c r="L81" s="41"/>
      <c r="M81" s="8"/>
      <c r="N81" s="7"/>
      <c r="O81" s="7"/>
      <c r="P81" s="7"/>
      <c r="Q81" s="7"/>
      <c r="R81" s="7"/>
      <c r="S81" s="7"/>
    </row>
    <row r="82" spans="1:19" s="21" customFormat="1" ht="15" x14ac:dyDescent="0.25">
      <c r="A82" s="29">
        <v>88</v>
      </c>
      <c r="B82" s="30" t="s">
        <v>81</v>
      </c>
      <c r="C82" s="22">
        <v>1</v>
      </c>
      <c r="D82" s="23">
        <v>17998.999999999996</v>
      </c>
      <c r="E82" s="23">
        <v>53464836.101634935</v>
      </c>
      <c r="F82" s="24">
        <v>20.606060606060609</v>
      </c>
      <c r="G82" s="25">
        <v>0.09</v>
      </c>
      <c r="H82" s="25">
        <v>4.584457204474127E-3</v>
      </c>
      <c r="I82" s="25">
        <v>6.9370545556978382E-3</v>
      </c>
      <c r="J82" s="26">
        <v>246.73297207059613</v>
      </c>
      <c r="K82" s="42">
        <f>IF(($C82=1),(((($E82*0.09)/$D82-$F82)+$F82)*0.95)-$F82,"--")</f>
        <v>233.36602043676328</v>
      </c>
      <c r="L82" s="41"/>
      <c r="M82" s="8"/>
      <c r="N82" s="7"/>
      <c r="O82" s="7"/>
      <c r="P82" s="7"/>
      <c r="Q82" s="7"/>
      <c r="R82" s="7"/>
      <c r="S82" s="7"/>
    </row>
    <row r="83" spans="1:19" s="21" customFormat="1" ht="15" x14ac:dyDescent="0.25">
      <c r="A83" s="54">
        <v>89</v>
      </c>
      <c r="B83" s="55" t="s">
        <v>82</v>
      </c>
      <c r="C83" s="56">
        <v>1</v>
      </c>
      <c r="D83" s="57">
        <v>29495.000000000011</v>
      </c>
      <c r="E83" s="57">
        <v>12535964.600000001</v>
      </c>
      <c r="F83" s="58">
        <v>28.999999999999996</v>
      </c>
      <c r="G83" s="59">
        <v>0.09</v>
      </c>
      <c r="H83" s="64" t="s">
        <v>306</v>
      </c>
      <c r="I83" s="59"/>
      <c r="J83" s="60"/>
      <c r="K83" s="62"/>
      <c r="L83" s="63"/>
      <c r="M83" s="8"/>
      <c r="N83" s="7"/>
      <c r="O83" s="7"/>
      <c r="P83" s="7"/>
      <c r="Q83" s="7"/>
      <c r="R83" s="7"/>
      <c r="S83" s="7"/>
    </row>
    <row r="84" spans="1:19" s="21" customFormat="1" ht="15" x14ac:dyDescent="0.25">
      <c r="A84" s="54">
        <v>91</v>
      </c>
      <c r="B84" s="55" t="s">
        <v>83</v>
      </c>
      <c r="C84" s="56">
        <v>1</v>
      </c>
      <c r="D84" s="57">
        <v>21032.770963704628</v>
      </c>
      <c r="E84" s="57">
        <v>4913175.8480000002</v>
      </c>
      <c r="F84" s="58">
        <v>2.0025062656641603</v>
      </c>
      <c r="G84" s="59">
        <v>0.09</v>
      </c>
      <c r="H84" s="64" t="s">
        <v>306</v>
      </c>
      <c r="I84" s="59"/>
      <c r="J84" s="60"/>
      <c r="K84" s="62"/>
      <c r="L84" s="63"/>
      <c r="M84" s="8"/>
      <c r="N84" s="7"/>
      <c r="O84" s="7"/>
      <c r="P84" s="7"/>
      <c r="Q84" s="7"/>
      <c r="R84" s="7"/>
      <c r="S84" s="7"/>
    </row>
    <row r="85" spans="1:19" s="21" customFormat="1" ht="15" x14ac:dyDescent="0.25">
      <c r="A85" s="46">
        <v>93</v>
      </c>
      <c r="B85" s="47" t="s">
        <v>84</v>
      </c>
      <c r="C85" s="22">
        <v>1</v>
      </c>
      <c r="D85" s="48">
        <v>16946.115152802588</v>
      </c>
      <c r="E85" s="48">
        <v>152643280</v>
      </c>
      <c r="F85" s="49">
        <v>855.40146892998575</v>
      </c>
      <c r="G85" s="50">
        <v>0.18</v>
      </c>
      <c r="H85" s="50">
        <v>7.8724255343941618E-2</v>
      </c>
      <c r="I85" s="50">
        <v>9.4964755699458406E-2</v>
      </c>
      <c r="J85" s="51">
        <v>765.96072247799532</v>
      </c>
      <c r="K85" s="52">
        <f>IF(($C85=1),(((($E85*0.18)/$D85-$F85)+$F85)*0.95)-$F85,"--")</f>
        <v>684.89261290759612</v>
      </c>
      <c r="L85" s="53"/>
      <c r="M85" s="8"/>
      <c r="N85" s="7"/>
      <c r="O85" s="7"/>
      <c r="P85" s="7"/>
      <c r="Q85" s="7"/>
      <c r="R85" s="7"/>
      <c r="S85" s="7"/>
    </row>
    <row r="86" spans="1:19" s="21" customFormat="1" ht="15" x14ac:dyDescent="0.25">
      <c r="A86" s="29">
        <v>94</v>
      </c>
      <c r="B86" s="30" t="s">
        <v>85</v>
      </c>
      <c r="C86" s="22">
        <v>1</v>
      </c>
      <c r="D86" s="23">
        <v>19369</v>
      </c>
      <c r="E86" s="23">
        <v>23787952.924831081</v>
      </c>
      <c r="F86" s="24">
        <v>2.1818181818181817</v>
      </c>
      <c r="G86" s="25">
        <v>0.09</v>
      </c>
      <c r="H86" s="25">
        <v>6.6624298903818105E-4</v>
      </c>
      <c r="I86" s="25">
        <v>1.776514208564941E-3</v>
      </c>
      <c r="J86" s="26">
        <v>108.35128952817188</v>
      </c>
      <c r="K86" s="42">
        <f>IF(($C86=1),(((($E86*0.09)/$D86-$F86)+$F86)*0.95)-$F86,"--")</f>
        <v>102.82463414267237</v>
      </c>
      <c r="L86" s="41"/>
      <c r="M86" s="8"/>
      <c r="N86" s="7"/>
      <c r="O86" s="7"/>
      <c r="P86" s="7"/>
      <c r="Q86" s="7"/>
      <c r="R86" s="7"/>
      <c r="S86" s="7"/>
    </row>
    <row r="87" spans="1:19" s="21" customFormat="1" ht="15" x14ac:dyDescent="0.25">
      <c r="A87" s="46">
        <v>95</v>
      </c>
      <c r="B87" s="47" t="s">
        <v>86</v>
      </c>
      <c r="C87" s="22">
        <v>1</v>
      </c>
      <c r="D87" s="48">
        <v>17224.985664022483</v>
      </c>
      <c r="E87" s="48">
        <v>226544926</v>
      </c>
      <c r="F87" s="49">
        <v>1914.5421383617688</v>
      </c>
      <c r="G87" s="50">
        <v>0.18</v>
      </c>
      <c r="H87" s="50">
        <v>0.13263219953113117</v>
      </c>
      <c r="I87" s="50">
        <v>0.14556918783715517</v>
      </c>
      <c r="J87" s="51">
        <v>452.83786852975823</v>
      </c>
      <c r="K87" s="52">
        <f>IF(($C87=1),(((($E87*0.18)/$D87-$F87)+$F87)*0.95)-$F87,"--")</f>
        <v>334.46886818518192</v>
      </c>
      <c r="L87" s="53"/>
      <c r="M87" s="8"/>
      <c r="N87" s="7"/>
      <c r="O87" s="7"/>
      <c r="P87" s="7"/>
      <c r="Q87" s="7"/>
      <c r="R87" s="7"/>
      <c r="S87" s="7"/>
    </row>
    <row r="88" spans="1:19" s="21" customFormat="1" ht="15" x14ac:dyDescent="0.25">
      <c r="A88" s="29">
        <v>96</v>
      </c>
      <c r="B88" s="30" t="s">
        <v>87</v>
      </c>
      <c r="C88" s="22">
        <v>1</v>
      </c>
      <c r="D88" s="23">
        <v>22086.941546093418</v>
      </c>
      <c r="E88" s="23">
        <v>65827652.030835949</v>
      </c>
      <c r="F88" s="24">
        <v>122.17171717171721</v>
      </c>
      <c r="G88" s="25">
        <v>0.09</v>
      </c>
      <c r="H88" s="25">
        <v>4.0893776970654085E-2</v>
      </c>
      <c r="I88" s="25">
        <v>4.0991885514822114E-2</v>
      </c>
      <c r="J88" s="26">
        <v>146.06318852635656</v>
      </c>
      <c r="K88" s="42">
        <f>IF(($C88=1),(((($E88*0.09)/$D88-$F88)+$F88)*0.95)-$F88,"--")</f>
        <v>132.65144324145285</v>
      </c>
      <c r="L88" s="41"/>
      <c r="M88" s="8"/>
      <c r="N88" s="7"/>
      <c r="O88" s="7"/>
      <c r="P88" s="7"/>
      <c r="Q88" s="7"/>
      <c r="R88" s="7"/>
      <c r="S88" s="7"/>
    </row>
    <row r="89" spans="1:19" s="21" customFormat="1" ht="15" x14ac:dyDescent="0.25">
      <c r="A89" s="54">
        <v>662</v>
      </c>
      <c r="B89" s="55" t="s">
        <v>88</v>
      </c>
      <c r="C89" s="56">
        <v>1</v>
      </c>
      <c r="D89" s="57">
        <v>19446</v>
      </c>
      <c r="E89" s="57">
        <v>4159199.2</v>
      </c>
      <c r="F89" s="58">
        <v>0</v>
      </c>
      <c r="G89" s="59">
        <v>0.09</v>
      </c>
      <c r="H89" s="64" t="s">
        <v>306</v>
      </c>
      <c r="I89" s="59"/>
      <c r="J89" s="60"/>
      <c r="K89" s="62"/>
      <c r="L89" s="63"/>
      <c r="M89" s="8"/>
      <c r="N89" s="7"/>
      <c r="O89" s="7"/>
      <c r="P89" s="7"/>
      <c r="Q89" s="7"/>
      <c r="R89" s="7"/>
      <c r="S89" s="7"/>
    </row>
    <row r="90" spans="1:19" s="21" customFormat="1" ht="15" x14ac:dyDescent="0.25">
      <c r="A90" s="46">
        <v>97</v>
      </c>
      <c r="B90" s="47" t="s">
        <v>89</v>
      </c>
      <c r="C90" s="22">
        <v>1</v>
      </c>
      <c r="D90" s="48">
        <v>16081.899616508677</v>
      </c>
      <c r="E90" s="48">
        <v>96678430</v>
      </c>
      <c r="F90" s="49">
        <v>280.01591649583651</v>
      </c>
      <c r="G90" s="50">
        <v>0.18</v>
      </c>
      <c r="H90" s="50">
        <v>4.1742702953146429E-2</v>
      </c>
      <c r="I90" s="50">
        <v>4.6579033814582206E-2</v>
      </c>
      <c r="J90" s="51">
        <v>802.07748135972952</v>
      </c>
      <c r="K90" s="52">
        <f>IF(($C90=1),(((($E90*0.18)/$D90-$F90)+$F90)*0.95)-$F90,"--")</f>
        <v>747.97281146695127</v>
      </c>
      <c r="L90" s="53">
        <f>IF(($C90=1),(((($E90*0.09)/$D90-$F90)+$F90)*0.95)-$F90,"--")</f>
        <v>233.97844748555741</v>
      </c>
      <c r="M90" s="8"/>
      <c r="N90" s="7"/>
      <c r="O90" s="7"/>
      <c r="P90" s="7"/>
      <c r="Q90" s="7"/>
      <c r="R90" s="7"/>
      <c r="S90" s="7"/>
    </row>
    <row r="91" spans="1:19" s="21" customFormat="1" ht="15" x14ac:dyDescent="0.25">
      <c r="A91" s="54">
        <v>98</v>
      </c>
      <c r="B91" s="55" t="s">
        <v>90</v>
      </c>
      <c r="C91" s="56">
        <v>1</v>
      </c>
      <c r="D91" s="57">
        <v>37167.000000000007</v>
      </c>
      <c r="E91" s="57">
        <v>1656122.9300821912</v>
      </c>
      <c r="F91" s="58">
        <v>0.99999999999999978</v>
      </c>
      <c r="G91" s="59">
        <v>0.18</v>
      </c>
      <c r="H91" s="64" t="s">
        <v>306</v>
      </c>
      <c r="I91" s="59"/>
      <c r="J91" s="60"/>
      <c r="K91" s="62"/>
      <c r="L91" s="63"/>
      <c r="M91" s="8"/>
      <c r="N91" s="7"/>
      <c r="O91" s="7"/>
      <c r="P91" s="7"/>
      <c r="Q91" s="7"/>
      <c r="R91" s="7"/>
      <c r="S91" s="7"/>
    </row>
    <row r="92" spans="1:19" s="21" customFormat="1" ht="15" x14ac:dyDescent="0.25">
      <c r="A92" s="29">
        <v>99</v>
      </c>
      <c r="B92" s="30" t="s">
        <v>91</v>
      </c>
      <c r="C92" s="22">
        <v>1</v>
      </c>
      <c r="D92" s="23">
        <v>20434.013861386135</v>
      </c>
      <c r="E92" s="23">
        <v>49144356.188107692</v>
      </c>
      <c r="F92" s="24">
        <v>107.12121212121212</v>
      </c>
      <c r="G92" s="25">
        <v>0.09</v>
      </c>
      <c r="H92" s="25">
        <v>3.9722562022047346E-2</v>
      </c>
      <c r="I92" s="25">
        <v>4.454054347471588E-2</v>
      </c>
      <c r="J92" s="26">
        <v>109.33122286943632</v>
      </c>
      <c r="K92" s="42">
        <f>IF(($C92=1),(((($E92*0.09)/$D92-$F92)+$F92)*0.95)-$F92,"--")</f>
        <v>98.508601119903886</v>
      </c>
      <c r="L92" s="41"/>
      <c r="M92" s="8"/>
      <c r="N92" s="7"/>
      <c r="O92" s="7"/>
      <c r="P92" s="7"/>
      <c r="Q92" s="7"/>
      <c r="R92" s="7"/>
      <c r="S92" s="7"/>
    </row>
    <row r="93" spans="1:19" s="21" customFormat="1" ht="15" x14ac:dyDescent="0.25">
      <c r="A93" s="29">
        <v>100</v>
      </c>
      <c r="B93" s="30" t="s">
        <v>92</v>
      </c>
      <c r="C93" s="22">
        <v>1</v>
      </c>
      <c r="D93" s="23">
        <v>19490.267929780115</v>
      </c>
      <c r="E93" s="23">
        <v>206459856.7119436</v>
      </c>
      <c r="F93" s="24">
        <v>381.10359670406046</v>
      </c>
      <c r="G93" s="25">
        <v>0.09</v>
      </c>
      <c r="H93" s="25">
        <v>3.3093129667007129E-2</v>
      </c>
      <c r="I93" s="25">
        <v>3.5977023945765962E-2</v>
      </c>
      <c r="J93" s="26">
        <v>572.26385678710108</v>
      </c>
      <c r="K93" s="42">
        <f>IF(($C93=1),(((($E93*0.09)/$D93-$F93)+$F93)*0.95)-$F93,"--")</f>
        <v>524.59548411254298</v>
      </c>
      <c r="L93" s="41"/>
      <c r="M93" s="8"/>
      <c r="N93" s="7"/>
      <c r="O93" s="7"/>
      <c r="P93" s="7"/>
      <c r="Q93" s="7"/>
      <c r="R93" s="7"/>
      <c r="S93" s="7"/>
    </row>
    <row r="94" spans="1:19" s="21" customFormat="1" ht="15" x14ac:dyDescent="0.25">
      <c r="A94" s="29">
        <v>101</v>
      </c>
      <c r="B94" s="30" t="s">
        <v>93</v>
      </c>
      <c r="C94" s="22">
        <v>1</v>
      </c>
      <c r="D94" s="23">
        <v>15742.725498163714</v>
      </c>
      <c r="E94" s="23">
        <v>83550539.901482239</v>
      </c>
      <c r="F94" s="24">
        <v>348.17746022093849</v>
      </c>
      <c r="G94" s="25">
        <v>0.09</v>
      </c>
      <c r="H94" s="25">
        <v>5.8100488279125735E-2</v>
      </c>
      <c r="I94" s="25">
        <v>6.5604150342645592E-2</v>
      </c>
      <c r="J94" s="26">
        <v>129.47481110974741</v>
      </c>
      <c r="K94" s="42">
        <f>IF(($C94=1),(((($E94*0.09)/$D94-$F94)+$F94)*0.95)-$F94,"--")</f>
        <v>105.5921975432131</v>
      </c>
      <c r="L94" s="41"/>
      <c r="M94" s="8"/>
      <c r="N94" s="7"/>
      <c r="O94" s="7"/>
      <c r="P94" s="7"/>
      <c r="Q94" s="7"/>
      <c r="R94" s="7"/>
      <c r="S94" s="7"/>
    </row>
    <row r="95" spans="1:19" s="21" customFormat="1" ht="15" x14ac:dyDescent="0.25">
      <c r="A95" s="29">
        <v>665</v>
      </c>
      <c r="B95" s="30" t="s">
        <v>94</v>
      </c>
      <c r="C95" s="22">
        <v>1</v>
      </c>
      <c r="D95" s="23">
        <v>14877.676795256331</v>
      </c>
      <c r="E95" s="23">
        <v>38262550</v>
      </c>
      <c r="F95" s="24">
        <v>17.367846402960904</v>
      </c>
      <c r="G95" s="25">
        <v>0.09</v>
      </c>
      <c r="H95" s="25">
        <v>6.9224380473765675E-3</v>
      </c>
      <c r="I95" s="25">
        <v>6.7531621758849733E-3</v>
      </c>
      <c r="J95" s="26">
        <v>214.09500545156945</v>
      </c>
      <c r="K95" s="42">
        <f>IF(($C95=1),(((($E95*0.09)/$D95-$F95)+$F95)*0.95)-$F95,"--")</f>
        <v>202.52186285884292</v>
      </c>
      <c r="L95" s="41"/>
      <c r="M95" s="8"/>
      <c r="N95" s="7"/>
      <c r="O95" s="7"/>
      <c r="P95" s="7"/>
      <c r="Q95" s="7"/>
      <c r="R95" s="7"/>
      <c r="S95" s="7"/>
    </row>
    <row r="96" spans="1:19" s="21" customFormat="1" ht="15" x14ac:dyDescent="0.25">
      <c r="A96" s="29">
        <v>670</v>
      </c>
      <c r="B96" s="30" t="s">
        <v>95</v>
      </c>
      <c r="C96" s="22">
        <v>1</v>
      </c>
      <c r="D96" s="23">
        <v>22199.889515219827</v>
      </c>
      <c r="E96" s="23">
        <v>12393151</v>
      </c>
      <c r="F96" s="24">
        <v>20.007518796992489</v>
      </c>
      <c r="G96" s="25">
        <v>0.09</v>
      </c>
      <c r="H96" s="25">
        <v>6.6535666611148903E-2</v>
      </c>
      <c r="I96" s="25">
        <v>3.5839529976429495E-2</v>
      </c>
      <c r="J96" s="26">
        <v>30.235235304793189</v>
      </c>
      <c r="K96" s="42">
        <f>IF(($C96=1),(((($E96*0.09)/$D96-$F96)+$F96)*0.95)-$F96,"--")</f>
        <v>27.723097599703902</v>
      </c>
      <c r="L96" s="41"/>
      <c r="M96" s="8"/>
      <c r="N96" s="7"/>
      <c r="O96" s="7"/>
      <c r="P96" s="7"/>
      <c r="Q96" s="7"/>
      <c r="R96" s="7"/>
      <c r="S96" s="7"/>
    </row>
    <row r="97" spans="1:19" s="21" customFormat="1" ht="15" x14ac:dyDescent="0.25">
      <c r="A97" s="46">
        <v>103</v>
      </c>
      <c r="B97" s="47" t="s">
        <v>96</v>
      </c>
      <c r="C97" s="22">
        <v>1</v>
      </c>
      <c r="D97" s="48">
        <v>15212.270368684558</v>
      </c>
      <c r="E97" s="48">
        <v>38690364</v>
      </c>
      <c r="F97" s="49">
        <v>22.649484536082483</v>
      </c>
      <c r="G97" s="50">
        <v>0.18</v>
      </c>
      <c r="H97" s="50">
        <v>9.7917422893389408E-3</v>
      </c>
      <c r="I97" s="50">
        <v>8.9053202620225196E-3</v>
      </c>
      <c r="J97" s="51">
        <v>435.15630981374647</v>
      </c>
      <c r="K97" s="52">
        <f>IF(($C97=1),(((($E97*0.18)/$D97-$F97)+$F97)*0.95)-$F97,"--")</f>
        <v>412.26602009625503</v>
      </c>
      <c r="L97" s="53">
        <f>IF(($C97=1),(((($E97*0.09)/$D97-$F97)+$F97)*0.95)-$F97,"--")</f>
        <v>194.80826778008628</v>
      </c>
      <c r="M97" s="8"/>
      <c r="N97" s="7"/>
      <c r="O97" s="7"/>
      <c r="P97" s="7"/>
      <c r="Q97" s="7"/>
      <c r="R97" s="7"/>
      <c r="S97" s="7"/>
    </row>
    <row r="98" spans="1:19" s="21" customFormat="1" ht="15" x14ac:dyDescent="0.25">
      <c r="A98" s="29">
        <v>672</v>
      </c>
      <c r="B98" s="30" t="s">
        <v>97</v>
      </c>
      <c r="C98" s="22">
        <v>1</v>
      </c>
      <c r="D98" s="23">
        <v>22168.963020030838</v>
      </c>
      <c r="E98" s="23">
        <v>14041278.199999999</v>
      </c>
      <c r="F98" s="24">
        <v>13.012531328320794</v>
      </c>
      <c r="G98" s="25">
        <v>0.09</v>
      </c>
      <c r="H98" s="25">
        <v>6.5580244692599824E-3</v>
      </c>
      <c r="I98" s="25">
        <v>2.0544734012501543E-2</v>
      </c>
      <c r="J98" s="26">
        <v>43.991264332223466</v>
      </c>
      <c r="K98" s="42">
        <f>IF(($C98=1),(((($E98*0.09)/$D98-$F98)+$F98)*0.95)-$F98,"--")</f>
        <v>41.141074549196247</v>
      </c>
      <c r="L98" s="41"/>
      <c r="M98" s="8"/>
      <c r="N98" s="7"/>
      <c r="O98" s="7"/>
      <c r="P98" s="7"/>
      <c r="Q98" s="7"/>
      <c r="R98" s="7"/>
      <c r="S98" s="7"/>
    </row>
    <row r="99" spans="1:19" s="21" customFormat="1" ht="15" x14ac:dyDescent="0.25">
      <c r="A99" s="29">
        <v>105</v>
      </c>
      <c r="B99" s="30" t="s">
        <v>98</v>
      </c>
      <c r="C99" s="22">
        <v>1</v>
      </c>
      <c r="D99" s="23">
        <v>14999.04181184669</v>
      </c>
      <c r="E99" s="23">
        <v>20678611</v>
      </c>
      <c r="F99" s="24">
        <v>4.0139860139860142</v>
      </c>
      <c r="G99" s="25">
        <v>0.09</v>
      </c>
      <c r="H99" s="25">
        <v>2.1093655044245705E-3</v>
      </c>
      <c r="I99" s="25">
        <v>2.9115081305965888E-3</v>
      </c>
      <c r="J99" s="26">
        <v>120.06560609236224</v>
      </c>
      <c r="K99" s="42">
        <f>IF(($C99=1),(((($E99*0.09)/$D99-$F99)+$F99)*0.95)-$F99,"--")</f>
        <v>113.86162648704483</v>
      </c>
      <c r="L99" s="41"/>
      <c r="M99" s="8"/>
      <c r="N99" s="7"/>
      <c r="O99" s="7"/>
      <c r="P99" s="7"/>
      <c r="Q99" s="7"/>
      <c r="R99" s="7"/>
      <c r="S99" s="7"/>
    </row>
    <row r="100" spans="1:19" s="21" customFormat="1" ht="15" x14ac:dyDescent="0.25">
      <c r="A100" s="46">
        <v>674</v>
      </c>
      <c r="B100" s="47" t="s">
        <v>99</v>
      </c>
      <c r="C100" s="22">
        <v>1</v>
      </c>
      <c r="D100" s="48">
        <v>19259.40267276244</v>
      </c>
      <c r="E100" s="48">
        <v>20164438</v>
      </c>
      <c r="F100" s="49">
        <v>57.012531328320811</v>
      </c>
      <c r="G100" s="50">
        <v>0.18</v>
      </c>
      <c r="H100" s="50">
        <v>7.4962522006211757E-2</v>
      </c>
      <c r="I100" s="50">
        <v>5.4453652427387957E-2</v>
      </c>
      <c r="J100" s="51">
        <v>131.44600509000489</v>
      </c>
      <c r="K100" s="52">
        <f>IF(($C100=1),(((($E100*0.18)/$D100-$F100)+$F100)*0.95)-$F100,"--")</f>
        <v>122.02307826908859</v>
      </c>
      <c r="L100" s="53">
        <f>IF(($C100=1),(((($E100*0.09)/$D100-$F100)+$F100)*0.95)-$F100,"--")</f>
        <v>32.505273470383891</v>
      </c>
      <c r="M100" s="8"/>
      <c r="N100" s="7"/>
      <c r="O100" s="7"/>
      <c r="P100" s="7"/>
      <c r="Q100" s="7"/>
      <c r="R100" s="7"/>
      <c r="S100" s="7"/>
    </row>
    <row r="101" spans="1:19" s="21" customFormat="1" ht="15" x14ac:dyDescent="0.25">
      <c r="A101" s="29">
        <v>107</v>
      </c>
      <c r="B101" s="30" t="s">
        <v>100</v>
      </c>
      <c r="C101" s="22">
        <v>1</v>
      </c>
      <c r="D101" s="23">
        <v>13425.000000000004</v>
      </c>
      <c r="E101" s="23">
        <v>59708766.668215767</v>
      </c>
      <c r="F101" s="24">
        <v>0.99999999999999978</v>
      </c>
      <c r="G101" s="25">
        <v>0.09</v>
      </c>
      <c r="H101" s="25">
        <v>4.8415204099179E-4</v>
      </c>
      <c r="I101" s="25">
        <v>2.248413549487434E-4</v>
      </c>
      <c r="J101" s="26">
        <v>399.28223464725642</v>
      </c>
      <c r="K101" s="42">
        <f>IF(($C101=1),(((($E101*0.09)/$D101-$F101)+$F101)*0.95)-$F101,"--")</f>
        <v>379.26812291489358</v>
      </c>
      <c r="L101" s="41"/>
      <c r="M101" s="8"/>
      <c r="N101" s="7"/>
      <c r="O101" s="7"/>
      <c r="P101" s="7"/>
      <c r="Q101" s="7"/>
      <c r="R101" s="7"/>
      <c r="S101" s="7"/>
    </row>
    <row r="102" spans="1:19" s="21" customFormat="1" ht="15" x14ac:dyDescent="0.25">
      <c r="A102" s="29">
        <v>110</v>
      </c>
      <c r="B102" s="30" t="s">
        <v>101</v>
      </c>
      <c r="C102" s="22">
        <v>1</v>
      </c>
      <c r="D102" s="23">
        <v>17303.400000000001</v>
      </c>
      <c r="E102" s="23">
        <v>47781564.846000001</v>
      </c>
      <c r="F102" s="24">
        <v>9.9999999999999911</v>
      </c>
      <c r="G102" s="25">
        <v>0.09</v>
      </c>
      <c r="H102" s="25">
        <v>6.8036682384253859E-3</v>
      </c>
      <c r="I102" s="25">
        <v>3.6213548166052849E-3</v>
      </c>
      <c r="J102" s="26">
        <v>238.52577159055446</v>
      </c>
      <c r="K102" s="42">
        <f>IF(($C102=1),(((($E102*0.09)/$D102-$F102)+$F102)*0.95)-$F102,"--")</f>
        <v>226.09948301102673</v>
      </c>
      <c r="L102" s="41"/>
      <c r="M102" s="8"/>
      <c r="N102" s="7"/>
      <c r="O102" s="7"/>
      <c r="P102" s="7"/>
      <c r="Q102" s="7"/>
      <c r="R102" s="7"/>
      <c r="S102" s="7"/>
    </row>
    <row r="103" spans="1:19" s="21" customFormat="1" ht="15" x14ac:dyDescent="0.25">
      <c r="A103" s="29">
        <v>111</v>
      </c>
      <c r="B103" s="30" t="s">
        <v>102</v>
      </c>
      <c r="C103" s="22">
        <v>1</v>
      </c>
      <c r="D103" s="23">
        <v>16556.229478794241</v>
      </c>
      <c r="E103" s="23">
        <v>10745978.6259994</v>
      </c>
      <c r="F103" s="24">
        <v>24.941768187842065</v>
      </c>
      <c r="G103" s="25">
        <v>0.09</v>
      </c>
      <c r="H103" s="25">
        <v>2.845354087432873E-2</v>
      </c>
      <c r="I103" s="25">
        <v>3.842755063049446E-2</v>
      </c>
      <c r="J103" s="26">
        <v>33.473590066202917</v>
      </c>
      <c r="K103" s="42">
        <f>IF(($C103=1),(((($E103*0.09)/$D103-$F103)+$F103)*0.95)-$F103,"--")</f>
        <v>30.552822153500664</v>
      </c>
      <c r="L103" s="41"/>
      <c r="M103" s="8"/>
      <c r="N103" s="7"/>
      <c r="O103" s="7"/>
      <c r="P103" s="7"/>
      <c r="Q103" s="7"/>
      <c r="R103" s="7"/>
      <c r="S103" s="7"/>
    </row>
    <row r="104" spans="1:19" s="21" customFormat="1" ht="15" x14ac:dyDescent="0.25">
      <c r="A104" s="46">
        <v>114</v>
      </c>
      <c r="B104" s="47" t="s">
        <v>103</v>
      </c>
      <c r="C104" s="22">
        <v>1</v>
      </c>
      <c r="D104" s="48">
        <v>16126.468497039301</v>
      </c>
      <c r="E104" s="48">
        <v>31698366.955968723</v>
      </c>
      <c r="F104" s="49">
        <v>113.01002506265668</v>
      </c>
      <c r="G104" s="50">
        <v>0.18</v>
      </c>
      <c r="H104" s="50">
        <v>4.673980100122873E-2</v>
      </c>
      <c r="I104" s="50">
        <v>5.7493580396557033E-2</v>
      </c>
      <c r="J104" s="51">
        <v>240.79998939412877</v>
      </c>
      <c r="K104" s="52">
        <f>IF(($C104=1),(((($E104*0.18)/$D104-$F104)+$F104)*0.95)-$F104,"--")</f>
        <v>223.10948867128951</v>
      </c>
      <c r="L104" s="53">
        <f>IF(($C104=1),(((($E104*0.09)/$D104-$F104)+$F104)*0.95)-$F104,"--")</f>
        <v>55.049731804316409</v>
      </c>
      <c r="M104" s="8"/>
      <c r="N104" s="7"/>
      <c r="O104" s="7"/>
      <c r="P104" s="7"/>
      <c r="Q104" s="7"/>
      <c r="R104" s="7"/>
      <c r="S104" s="7"/>
    </row>
    <row r="105" spans="1:19" s="21" customFormat="1" ht="15" x14ac:dyDescent="0.25">
      <c r="A105" s="29">
        <v>673</v>
      </c>
      <c r="B105" s="30" t="s">
        <v>104</v>
      </c>
      <c r="C105" s="22">
        <v>1</v>
      </c>
      <c r="D105" s="23">
        <v>18906.860465116279</v>
      </c>
      <c r="E105" s="23">
        <v>42336360</v>
      </c>
      <c r="F105" s="24">
        <v>43</v>
      </c>
      <c r="G105" s="25">
        <v>0.09</v>
      </c>
      <c r="H105" s="25">
        <v>1.7857012464939891E-2</v>
      </c>
      <c r="I105" s="25">
        <v>1.9203233343631811E-2</v>
      </c>
      <c r="J105" s="26">
        <v>158.52856192227503</v>
      </c>
      <c r="K105" s="42">
        <f>IF(($C105=1),(((($E105*0.09)/$D105-$F105)+$F105)*0.95)-$F105,"--")</f>
        <v>148.45213382616126</v>
      </c>
      <c r="L105" s="41"/>
      <c r="M105" s="8"/>
      <c r="N105" s="7"/>
      <c r="O105" s="7"/>
      <c r="P105" s="7"/>
      <c r="Q105" s="7"/>
      <c r="R105" s="7"/>
      <c r="S105" s="7"/>
    </row>
    <row r="106" spans="1:19" s="21" customFormat="1" ht="15" x14ac:dyDescent="0.25">
      <c r="A106" s="54">
        <v>117</v>
      </c>
      <c r="B106" s="55" t="s">
        <v>105</v>
      </c>
      <c r="C106" s="56">
        <v>1</v>
      </c>
      <c r="D106" s="57">
        <v>18560.808250690108</v>
      </c>
      <c r="E106" s="57">
        <v>9379661.1080000009</v>
      </c>
      <c r="F106" s="58">
        <v>49.027568922305768</v>
      </c>
      <c r="G106" s="59">
        <v>0.09</v>
      </c>
      <c r="H106" s="64" t="s">
        <v>306</v>
      </c>
      <c r="I106" s="59"/>
      <c r="J106" s="60"/>
      <c r="K106" s="62"/>
      <c r="L106" s="63"/>
      <c r="M106" s="8"/>
      <c r="N106" s="7"/>
      <c r="O106" s="7"/>
      <c r="P106" s="7"/>
      <c r="Q106" s="7"/>
      <c r="R106" s="7"/>
      <c r="S106" s="7"/>
    </row>
    <row r="107" spans="1:19" s="21" customFormat="1" ht="15" x14ac:dyDescent="0.25">
      <c r="A107" s="29">
        <v>118</v>
      </c>
      <c r="B107" s="30" t="s">
        <v>106</v>
      </c>
      <c r="C107" s="22">
        <v>1</v>
      </c>
      <c r="D107" s="23">
        <v>14289.750000000004</v>
      </c>
      <c r="E107" s="23">
        <v>9592911.5999999996</v>
      </c>
      <c r="F107" s="24">
        <v>3.9999999999999996</v>
      </c>
      <c r="G107" s="25">
        <v>0.09</v>
      </c>
      <c r="H107" s="25">
        <v>4.6502940126166925E-3</v>
      </c>
      <c r="I107" s="25">
        <v>5.9584620794379062E-3</v>
      </c>
      <c r="J107" s="26">
        <v>56.418274917335829</v>
      </c>
      <c r="K107" s="42">
        <f>IF(($C107=1),(((($E107*0.09)/$D107-$F107)+$F107)*0.95)-$F107,"--")</f>
        <v>53.397361171469036</v>
      </c>
      <c r="L107" s="41"/>
      <c r="M107" s="8"/>
      <c r="N107" s="7"/>
      <c r="O107" s="7"/>
      <c r="P107" s="7"/>
      <c r="Q107" s="7"/>
      <c r="R107" s="7"/>
      <c r="S107" s="7"/>
    </row>
    <row r="108" spans="1:19" s="21" customFormat="1" ht="15" x14ac:dyDescent="0.25">
      <c r="A108" s="29">
        <v>675</v>
      </c>
      <c r="B108" s="30" t="s">
        <v>107</v>
      </c>
      <c r="C108" s="22">
        <v>1</v>
      </c>
      <c r="D108" s="23">
        <v>23119</v>
      </c>
      <c r="E108" s="23">
        <v>39059711.773000002</v>
      </c>
      <c r="F108" s="24">
        <v>0</v>
      </c>
      <c r="G108" s="25">
        <v>0.09</v>
      </c>
      <c r="H108" s="25">
        <v>0</v>
      </c>
      <c r="I108" s="25">
        <v>0</v>
      </c>
      <c r="J108" s="26">
        <v>152.05562781997492</v>
      </c>
      <c r="K108" s="42">
        <f>IF(($C108=1),(((($E108*0.09)/$D108-$F108)+$F108)*0.95)-$F108,"--")</f>
        <v>144.45284642897616</v>
      </c>
      <c r="L108" s="41"/>
      <c r="M108" s="8"/>
      <c r="N108" s="7"/>
      <c r="O108" s="7"/>
      <c r="P108" s="7"/>
      <c r="Q108" s="7"/>
      <c r="R108" s="7"/>
      <c r="S108" s="7"/>
    </row>
    <row r="109" spans="1:19" s="21" customFormat="1" ht="15" x14ac:dyDescent="0.25">
      <c r="A109" s="29">
        <v>680</v>
      </c>
      <c r="B109" s="30" t="s">
        <v>108</v>
      </c>
      <c r="C109" s="22">
        <v>1</v>
      </c>
      <c r="D109" s="23">
        <v>17161.392625469452</v>
      </c>
      <c r="E109" s="23">
        <v>46184485</v>
      </c>
      <c r="F109" s="24">
        <v>22.022556390977424</v>
      </c>
      <c r="G109" s="25">
        <v>0.09</v>
      </c>
      <c r="H109" s="25">
        <v>6.8545627925121885E-3</v>
      </c>
      <c r="I109" s="25">
        <v>8.183218603435875E-3</v>
      </c>
      <c r="J109" s="26">
        <v>220.18410717728852</v>
      </c>
      <c r="K109" s="42">
        <f>IF(($C109=1),(((($E109*0.09)/$D109-$F109)+$F109)*0.95)-$F109,"--")</f>
        <v>208.07377399887523</v>
      </c>
      <c r="L109" s="41"/>
      <c r="M109" s="8"/>
      <c r="N109" s="7"/>
      <c r="O109" s="7"/>
      <c r="P109" s="7"/>
      <c r="Q109" s="7"/>
      <c r="R109" s="7"/>
      <c r="S109" s="7"/>
    </row>
    <row r="110" spans="1:19" s="21" customFormat="1" ht="15" x14ac:dyDescent="0.25">
      <c r="A110" s="29">
        <v>683</v>
      </c>
      <c r="B110" s="30" t="s">
        <v>109</v>
      </c>
      <c r="C110" s="22">
        <v>1</v>
      </c>
      <c r="D110" s="23">
        <v>21222.552093476148</v>
      </c>
      <c r="E110" s="23">
        <v>14450770.000000175</v>
      </c>
      <c r="F110" s="24">
        <v>18.01754385964912</v>
      </c>
      <c r="G110" s="25">
        <v>0.09</v>
      </c>
      <c r="H110" s="25">
        <v>3.228839640178436E-2</v>
      </c>
      <c r="I110" s="25">
        <v>2.6460753520946637E-2</v>
      </c>
      <c r="J110" s="26">
        <v>43.264873743642482</v>
      </c>
      <c r="K110" s="42">
        <f>IF(($C110=1),(((($E110*0.09)/$D110-$F110)+$F110)*0.95)-$F110,"--")</f>
        <v>40.200752863477902</v>
      </c>
      <c r="L110" s="41"/>
      <c r="M110" s="8"/>
      <c r="N110" s="7"/>
      <c r="O110" s="7"/>
      <c r="P110" s="7"/>
      <c r="Q110" s="7"/>
      <c r="R110" s="7"/>
      <c r="S110" s="7"/>
    </row>
    <row r="111" spans="1:19" s="21" customFormat="1" ht="15" x14ac:dyDescent="0.25">
      <c r="A111" s="54">
        <v>121</v>
      </c>
      <c r="B111" s="55" t="s">
        <v>110</v>
      </c>
      <c r="C111" s="56">
        <v>1</v>
      </c>
      <c r="D111" s="57">
        <v>27012</v>
      </c>
      <c r="E111" s="57">
        <v>2299857</v>
      </c>
      <c r="F111" s="58">
        <v>0</v>
      </c>
      <c r="G111" s="59">
        <v>0.09</v>
      </c>
      <c r="H111" s="64" t="s">
        <v>306</v>
      </c>
      <c r="I111" s="59"/>
      <c r="J111" s="60"/>
      <c r="K111" s="62"/>
      <c r="L111" s="63"/>
      <c r="M111" s="8"/>
      <c r="N111" s="7"/>
      <c r="O111" s="7"/>
      <c r="P111" s="7"/>
      <c r="Q111" s="7"/>
      <c r="R111" s="7"/>
      <c r="S111" s="7"/>
    </row>
    <row r="112" spans="1:19" s="21" customFormat="1" ht="15" x14ac:dyDescent="0.25">
      <c r="A112" s="29">
        <v>122</v>
      </c>
      <c r="B112" s="30" t="s">
        <v>111</v>
      </c>
      <c r="C112" s="22">
        <v>1</v>
      </c>
      <c r="D112" s="23">
        <v>17299</v>
      </c>
      <c r="E112" s="23">
        <v>39027948.826717876</v>
      </c>
      <c r="F112" s="24">
        <v>26</v>
      </c>
      <c r="G112" s="25">
        <v>0.09</v>
      </c>
      <c r="H112" s="25">
        <v>1.2218080632501582E-2</v>
      </c>
      <c r="I112" s="25">
        <v>1.1524407854406438E-2</v>
      </c>
      <c r="J112" s="26">
        <v>177.04730876955944</v>
      </c>
      <c r="K112" s="42">
        <f>IF(($C112=1),(((($E112*0.09)/$D112-$F112)+$F112)*0.95)-$F112,"--")</f>
        <v>166.89494333108146</v>
      </c>
      <c r="L112" s="41"/>
      <c r="M112" s="8"/>
      <c r="N112" s="7"/>
      <c r="O112" s="7"/>
      <c r="P112" s="7"/>
      <c r="Q112" s="7"/>
      <c r="R112" s="7"/>
      <c r="S112" s="7"/>
    </row>
    <row r="113" spans="1:19" s="21" customFormat="1" ht="15" x14ac:dyDescent="0.25">
      <c r="A113" s="29">
        <v>125</v>
      </c>
      <c r="B113" s="30" t="s">
        <v>112</v>
      </c>
      <c r="C113" s="22">
        <v>1</v>
      </c>
      <c r="D113" s="23">
        <v>18740</v>
      </c>
      <c r="E113" s="23">
        <v>16185911.570693322</v>
      </c>
      <c r="F113" s="24">
        <v>28.999999999999996</v>
      </c>
      <c r="G113" s="25">
        <v>0.09</v>
      </c>
      <c r="H113" s="25">
        <v>2.9231066978059331E-2</v>
      </c>
      <c r="I113" s="25">
        <v>3.3576113252960324E-2</v>
      </c>
      <c r="J113" s="26">
        <v>48.733833583906019</v>
      </c>
      <c r="K113" s="42">
        <f>IF(($C113=1),(((($E113*0.09)/$D113-$F113)+$F113)*0.95)-$F113,"--")</f>
        <v>44.84714190471071</v>
      </c>
      <c r="L113" s="41"/>
      <c r="M113" s="8"/>
      <c r="N113" s="7"/>
      <c r="O113" s="7"/>
      <c r="P113" s="7"/>
      <c r="Q113" s="7"/>
      <c r="R113" s="7"/>
      <c r="S113" s="7"/>
    </row>
    <row r="114" spans="1:19" s="21" customFormat="1" ht="15" x14ac:dyDescent="0.25">
      <c r="A114" s="54">
        <v>127</v>
      </c>
      <c r="B114" s="55" t="s">
        <v>113</v>
      </c>
      <c r="C114" s="56">
        <v>1</v>
      </c>
      <c r="D114" s="57">
        <v>20051.742223811238</v>
      </c>
      <c r="E114" s="57">
        <v>6457020.3250484318</v>
      </c>
      <c r="F114" s="58">
        <v>14.020050125313276</v>
      </c>
      <c r="G114" s="59">
        <v>0.09</v>
      </c>
      <c r="H114" s="64" t="s">
        <v>306</v>
      </c>
      <c r="I114" s="59"/>
      <c r="J114" s="60"/>
      <c r="K114" s="62"/>
      <c r="L114" s="63"/>
      <c r="M114" s="8"/>
      <c r="N114" s="7"/>
      <c r="O114" s="7"/>
      <c r="P114" s="7"/>
      <c r="Q114" s="7"/>
      <c r="R114" s="7"/>
      <c r="S114" s="7"/>
    </row>
    <row r="115" spans="1:19" s="21" customFormat="1" ht="15" x14ac:dyDescent="0.25">
      <c r="A115" s="29">
        <v>128</v>
      </c>
      <c r="B115" s="30" t="s">
        <v>114</v>
      </c>
      <c r="C115" s="22">
        <v>1</v>
      </c>
      <c r="D115" s="23">
        <v>16146.252126174602</v>
      </c>
      <c r="E115" s="23">
        <v>143906841.192</v>
      </c>
      <c r="F115" s="24">
        <v>399.96840935390543</v>
      </c>
      <c r="G115" s="25">
        <v>0.09</v>
      </c>
      <c r="H115" s="25">
        <v>4.2301069936426454E-2</v>
      </c>
      <c r="I115" s="25">
        <v>4.487619022445876E-2</v>
      </c>
      <c r="J115" s="26">
        <v>402.17537027184466</v>
      </c>
      <c r="K115" s="42">
        <f>IF(($C115=1),(((($E115*0.09)/$D115-$F115)+$F115)*0.95)-$F115,"--")</f>
        <v>362.06818129055711</v>
      </c>
      <c r="L115" s="41"/>
      <c r="M115" s="8"/>
      <c r="N115" s="7"/>
      <c r="O115" s="7"/>
      <c r="P115" s="7"/>
      <c r="Q115" s="7"/>
      <c r="R115" s="7"/>
      <c r="S115" s="7"/>
    </row>
    <row r="116" spans="1:19" s="21" customFormat="1" ht="15" x14ac:dyDescent="0.25">
      <c r="A116" s="54">
        <v>685</v>
      </c>
      <c r="B116" s="55" t="s">
        <v>115</v>
      </c>
      <c r="C116" s="56">
        <v>1</v>
      </c>
      <c r="D116" s="57">
        <v>25927.000000000004</v>
      </c>
      <c r="E116" s="57">
        <v>2328431.6299999994</v>
      </c>
      <c r="F116" s="58">
        <v>1.9999999999999996</v>
      </c>
      <c r="G116" s="59">
        <v>0.18</v>
      </c>
      <c r="H116" s="64" t="s">
        <v>306</v>
      </c>
      <c r="I116" s="59"/>
      <c r="J116" s="60"/>
      <c r="K116" s="62"/>
      <c r="L116" s="63"/>
      <c r="M116" s="8"/>
      <c r="N116" s="7"/>
      <c r="O116" s="7"/>
      <c r="P116" s="7"/>
      <c r="Q116" s="7"/>
      <c r="R116" s="7"/>
      <c r="S116" s="7"/>
    </row>
    <row r="117" spans="1:19" s="21" customFormat="1" ht="15" x14ac:dyDescent="0.25">
      <c r="A117" s="29">
        <v>131</v>
      </c>
      <c r="B117" s="30" t="s">
        <v>116</v>
      </c>
      <c r="C117" s="22">
        <v>1</v>
      </c>
      <c r="D117" s="23">
        <v>20473.45945945946</v>
      </c>
      <c r="E117" s="23">
        <v>67268204.994207248</v>
      </c>
      <c r="F117" s="24">
        <v>10.090909090909095</v>
      </c>
      <c r="G117" s="25">
        <v>0.09</v>
      </c>
      <c r="H117" s="25">
        <v>3.6033237406565451E-3</v>
      </c>
      <c r="I117" s="25">
        <v>3.0712253760838289E-3</v>
      </c>
      <c r="J117" s="26">
        <v>285.61575745788593</v>
      </c>
      <c r="K117" s="42">
        <f>IF(($C117=1),(((($E117*0.09)/$D117-$F117)+$F117)*0.95)-$F117,"--")</f>
        <v>270.83042413044615</v>
      </c>
      <c r="L117" s="41"/>
      <c r="M117" s="8"/>
      <c r="N117" s="7"/>
      <c r="O117" s="7"/>
      <c r="P117" s="7"/>
      <c r="Q117" s="7"/>
      <c r="R117" s="7"/>
      <c r="S117" s="7"/>
    </row>
    <row r="118" spans="1:19" s="21" customFormat="1" ht="15" x14ac:dyDescent="0.25">
      <c r="A118" s="29">
        <v>133</v>
      </c>
      <c r="B118" s="30" t="s">
        <v>117</v>
      </c>
      <c r="C118" s="22">
        <v>1</v>
      </c>
      <c r="D118" s="23">
        <v>16218.982323474092</v>
      </c>
      <c r="E118" s="23">
        <v>22677659.68</v>
      </c>
      <c r="F118" s="24">
        <v>49.166728431736367</v>
      </c>
      <c r="G118" s="25">
        <v>0.09</v>
      </c>
      <c r="H118" s="25">
        <v>3.950317664957196E-2</v>
      </c>
      <c r="I118" s="25">
        <v>3.516387098976799E-2</v>
      </c>
      <c r="J118" s="26">
        <v>76.672817508580181</v>
      </c>
      <c r="K118" s="42">
        <f>IF(($C118=1),(((($E118*0.09)/$D118-$F118)+$F118)*0.95)-$F118,"--")</f>
        <v>70.380840211564362</v>
      </c>
      <c r="L118" s="41"/>
      <c r="M118" s="8"/>
      <c r="N118" s="7"/>
      <c r="O118" s="7"/>
      <c r="P118" s="7"/>
      <c r="Q118" s="7"/>
      <c r="R118" s="7"/>
      <c r="S118" s="7"/>
    </row>
    <row r="119" spans="1:19" s="21" customFormat="1" ht="15" x14ac:dyDescent="0.25">
      <c r="A119" s="54">
        <v>135</v>
      </c>
      <c r="B119" s="55" t="s">
        <v>118</v>
      </c>
      <c r="C119" s="56">
        <v>1</v>
      </c>
      <c r="D119" s="57">
        <v>15474</v>
      </c>
      <c r="E119" s="57">
        <v>3231130.5279999999</v>
      </c>
      <c r="F119" s="58">
        <v>5.9999999999999991</v>
      </c>
      <c r="G119" s="59">
        <v>0.09</v>
      </c>
      <c r="H119" s="64" t="s">
        <v>306</v>
      </c>
      <c r="I119" s="59"/>
      <c r="J119" s="60"/>
      <c r="K119" s="62"/>
      <c r="L119" s="63"/>
      <c r="M119" s="8"/>
      <c r="N119" s="7"/>
      <c r="O119" s="7"/>
      <c r="P119" s="7"/>
      <c r="Q119" s="7"/>
      <c r="R119" s="7"/>
      <c r="S119" s="7"/>
    </row>
    <row r="120" spans="1:19" s="21" customFormat="1" ht="15" x14ac:dyDescent="0.25">
      <c r="A120" s="29">
        <v>136</v>
      </c>
      <c r="B120" s="30" t="s">
        <v>119</v>
      </c>
      <c r="C120" s="22">
        <v>1</v>
      </c>
      <c r="D120" s="23">
        <v>15144.056373872134</v>
      </c>
      <c r="E120" s="23">
        <v>42157582.43581067</v>
      </c>
      <c r="F120" s="24">
        <v>17.347157190635453</v>
      </c>
      <c r="G120" s="25">
        <v>0.09</v>
      </c>
      <c r="H120" s="25">
        <v>5.9136672116129338E-3</v>
      </c>
      <c r="I120" s="25">
        <v>6.2315320576411736E-3</v>
      </c>
      <c r="J120" s="26">
        <v>233.19221783236168</v>
      </c>
      <c r="K120" s="42">
        <f>IF(($C120=1),(((($E120*0.09)/$D120-$F120)+$F120)*0.95)-$F120,"--")</f>
        <v>220.66524908121181</v>
      </c>
      <c r="L120" s="41"/>
      <c r="M120" s="8"/>
      <c r="N120" s="7"/>
      <c r="O120" s="7"/>
      <c r="P120" s="7"/>
      <c r="Q120" s="7"/>
      <c r="R120" s="7"/>
      <c r="S120" s="7"/>
    </row>
    <row r="121" spans="1:19" s="21" customFormat="1" ht="15" x14ac:dyDescent="0.25">
      <c r="A121" s="46">
        <v>137</v>
      </c>
      <c r="B121" s="47" t="s">
        <v>120</v>
      </c>
      <c r="C121" s="22">
        <v>1</v>
      </c>
      <c r="D121" s="48">
        <v>17275.382185269187</v>
      </c>
      <c r="E121" s="48">
        <v>109412142</v>
      </c>
      <c r="F121" s="49">
        <v>722.20246750632725</v>
      </c>
      <c r="G121" s="50">
        <v>0.18</v>
      </c>
      <c r="H121" s="50">
        <v>0.10445966884068275</v>
      </c>
      <c r="I121" s="50">
        <v>0.11403052177989764</v>
      </c>
      <c r="J121" s="51">
        <v>417.81199635852079</v>
      </c>
      <c r="K121" s="52">
        <f>IF(($C121=1),(((($E121*0.18)/$D121-$F121)+$F121)*0.95)-$F121,"--")</f>
        <v>360.81127316527829</v>
      </c>
      <c r="L121" s="53"/>
      <c r="M121" s="8"/>
      <c r="N121" s="7"/>
      <c r="O121" s="7"/>
      <c r="P121" s="7"/>
      <c r="Q121" s="7"/>
      <c r="R121" s="7"/>
      <c r="S121" s="7"/>
    </row>
    <row r="122" spans="1:19" s="21" customFormat="1" ht="15" x14ac:dyDescent="0.25">
      <c r="A122" s="29">
        <v>138</v>
      </c>
      <c r="B122" s="30" t="s">
        <v>121</v>
      </c>
      <c r="C122" s="22">
        <v>1</v>
      </c>
      <c r="D122" s="23">
        <v>21203.999999999993</v>
      </c>
      <c r="E122" s="23">
        <v>16462365.122137845</v>
      </c>
      <c r="F122" s="24">
        <v>4.0133779264214047</v>
      </c>
      <c r="G122" s="25">
        <v>0.09</v>
      </c>
      <c r="H122" s="25">
        <v>6.5911911873031389E-3</v>
      </c>
      <c r="I122" s="25">
        <v>5.169346258600549E-3</v>
      </c>
      <c r="J122" s="26">
        <v>65.860837362788487</v>
      </c>
      <c r="K122" s="42">
        <f>IF(($C122=1),(((($E122*0.09)/$D122-$F122)+$F122)*0.95)-$F122,"--")</f>
        <v>62.367126598327978</v>
      </c>
      <c r="L122" s="41"/>
      <c r="M122" s="8"/>
      <c r="N122" s="7"/>
      <c r="O122" s="7"/>
      <c r="P122" s="7"/>
      <c r="Q122" s="7"/>
      <c r="R122" s="7"/>
      <c r="S122" s="7"/>
    </row>
    <row r="123" spans="1:19" s="21" customFormat="1" ht="15" x14ac:dyDescent="0.25">
      <c r="A123" s="29">
        <v>139</v>
      </c>
      <c r="B123" s="30" t="s">
        <v>122</v>
      </c>
      <c r="C123" s="22">
        <v>1</v>
      </c>
      <c r="D123" s="23">
        <v>16448</v>
      </c>
      <c r="E123" s="23">
        <v>63434304.552541114</v>
      </c>
      <c r="F123" s="24">
        <v>2.9999999999999996</v>
      </c>
      <c r="G123" s="25">
        <v>0.09</v>
      </c>
      <c r="H123" s="25">
        <v>1.9541176320833479E-3</v>
      </c>
      <c r="I123" s="25">
        <v>7.7787563603112472E-4</v>
      </c>
      <c r="J123" s="26">
        <v>344.09918590276629</v>
      </c>
      <c r="K123" s="42">
        <f>IF(($C123=1),(((($E123*0.09)/$D123-$F123)+$F123)*0.95)-$F123,"--")</f>
        <v>326.74422660762798</v>
      </c>
      <c r="L123" s="41"/>
      <c r="M123" s="8"/>
      <c r="N123" s="7"/>
      <c r="O123" s="7"/>
      <c r="P123" s="7"/>
      <c r="Q123" s="7"/>
      <c r="R123" s="7"/>
      <c r="S123" s="7"/>
    </row>
    <row r="124" spans="1:19" s="21" customFormat="1" ht="15" x14ac:dyDescent="0.25">
      <c r="A124" s="54">
        <v>141</v>
      </c>
      <c r="B124" s="55" t="s">
        <v>123</v>
      </c>
      <c r="C124" s="56">
        <v>1</v>
      </c>
      <c r="D124" s="57">
        <v>18360.93761911742</v>
      </c>
      <c r="E124" s="57">
        <v>49810870.878825411</v>
      </c>
      <c r="F124" s="58">
        <v>214.83464566929143</v>
      </c>
      <c r="G124" s="59">
        <v>0.09</v>
      </c>
      <c r="H124" s="64" t="s">
        <v>306</v>
      </c>
      <c r="I124" s="59"/>
      <c r="J124" s="60"/>
      <c r="K124" s="62"/>
      <c r="L124" s="63"/>
      <c r="M124" s="8"/>
      <c r="N124" s="7"/>
      <c r="O124" s="7"/>
      <c r="P124" s="7"/>
      <c r="Q124" s="7"/>
      <c r="R124" s="7"/>
      <c r="S124" s="7"/>
    </row>
    <row r="125" spans="1:19" s="21" customFormat="1" ht="15" x14ac:dyDescent="0.25">
      <c r="A125" s="29">
        <v>142</v>
      </c>
      <c r="B125" s="30" t="s">
        <v>124</v>
      </c>
      <c r="C125" s="22">
        <v>1</v>
      </c>
      <c r="D125" s="23">
        <v>24506.000000000011</v>
      </c>
      <c r="E125" s="23">
        <v>20223581</v>
      </c>
      <c r="F125" s="24">
        <v>18.999999999999996</v>
      </c>
      <c r="G125" s="25">
        <v>0.09</v>
      </c>
      <c r="H125" s="25">
        <v>1.8730021754403404E-2</v>
      </c>
      <c r="I125" s="25">
        <v>2.3023321141789885E-2</v>
      </c>
      <c r="J125" s="26">
        <v>55.272516526564885</v>
      </c>
      <c r="K125" s="42">
        <f>IF(($C125=1),(((($E125*0.09)/$D125-$F125)+$F125)*0.95)-$F125,"--")</f>
        <v>51.558890700236631</v>
      </c>
      <c r="L125" s="41"/>
      <c r="M125" s="8"/>
      <c r="N125" s="7"/>
      <c r="O125" s="7"/>
      <c r="P125" s="7"/>
      <c r="Q125" s="7"/>
      <c r="R125" s="7"/>
      <c r="S125" s="7"/>
    </row>
    <row r="126" spans="1:19" s="21" customFormat="1" ht="15" x14ac:dyDescent="0.25">
      <c r="A126" s="29">
        <v>144</v>
      </c>
      <c r="B126" s="30" t="s">
        <v>125</v>
      </c>
      <c r="C126" s="22">
        <v>1</v>
      </c>
      <c r="D126" s="23">
        <v>22247</v>
      </c>
      <c r="E126" s="23">
        <v>34209224</v>
      </c>
      <c r="F126" s="24">
        <v>0</v>
      </c>
      <c r="G126" s="25">
        <v>0.09</v>
      </c>
      <c r="H126" s="25">
        <v>0</v>
      </c>
      <c r="I126" s="25">
        <v>0</v>
      </c>
      <c r="J126" s="26">
        <v>138.39304895042028</v>
      </c>
      <c r="K126" s="42">
        <f>IF(($C126=1),(((($E126*0.09)/$D126-$F126)+$F126)*0.95)-$F126,"--")</f>
        <v>131.47339650289925</v>
      </c>
      <c r="L126" s="41"/>
      <c r="M126" s="8"/>
      <c r="N126" s="7"/>
      <c r="O126" s="7"/>
      <c r="P126" s="7"/>
      <c r="Q126" s="7"/>
      <c r="R126" s="7"/>
      <c r="S126" s="7"/>
    </row>
    <row r="127" spans="1:19" s="21" customFormat="1" ht="15" x14ac:dyDescent="0.25">
      <c r="A127" s="29">
        <v>690</v>
      </c>
      <c r="B127" s="30" t="s">
        <v>126</v>
      </c>
      <c r="C127" s="22">
        <v>1</v>
      </c>
      <c r="D127" s="23">
        <v>18092.234972858747</v>
      </c>
      <c r="E127" s="23">
        <v>37434826.999999434</v>
      </c>
      <c r="F127" s="24">
        <v>42.800162156683903</v>
      </c>
      <c r="G127" s="25">
        <v>0.09</v>
      </c>
      <c r="H127" s="25">
        <v>1.3006683945385327E-2</v>
      </c>
      <c r="I127" s="25">
        <v>2.0685299029569271E-2</v>
      </c>
      <c r="J127" s="26">
        <v>143.41975125115047</v>
      </c>
      <c r="K127" s="42">
        <f>IF(($C127=1),(((($E127*0.09)/$D127-$F127)+$F127)*0.95)-$F127,"--")</f>
        <v>134.10875558075875</v>
      </c>
      <c r="L127" s="41"/>
      <c r="M127" s="8"/>
      <c r="N127" s="7"/>
      <c r="O127" s="7"/>
      <c r="P127" s="7"/>
      <c r="Q127" s="7"/>
      <c r="R127" s="7"/>
      <c r="S127" s="7"/>
    </row>
    <row r="128" spans="1:19" s="21" customFormat="1" ht="15" x14ac:dyDescent="0.25">
      <c r="A128" s="29">
        <v>145</v>
      </c>
      <c r="B128" s="30" t="s">
        <v>127</v>
      </c>
      <c r="C128" s="22">
        <v>1</v>
      </c>
      <c r="D128" s="23">
        <v>15919.500000000011</v>
      </c>
      <c r="E128" s="23">
        <v>16317714.202411842</v>
      </c>
      <c r="F128" s="24">
        <v>13.999999999999995</v>
      </c>
      <c r="G128" s="25">
        <v>0.09</v>
      </c>
      <c r="H128" s="25">
        <v>1.6899908237369258E-2</v>
      </c>
      <c r="I128" s="25">
        <v>1.3658346826975207E-2</v>
      </c>
      <c r="J128" s="26">
        <v>78.251281649364898</v>
      </c>
      <c r="K128" s="42">
        <f>IF(($C128=1),(((($E128*0.09)/$D128-$F128)+$F128)*0.95)-$F128,"--")</f>
        <v>73.638717566896645</v>
      </c>
      <c r="L128" s="41"/>
      <c r="M128" s="8"/>
      <c r="N128" s="7"/>
      <c r="O128" s="7"/>
      <c r="P128" s="7"/>
      <c r="Q128" s="7"/>
      <c r="R128" s="7"/>
      <c r="S128" s="7"/>
    </row>
    <row r="129" spans="1:19" s="21" customFormat="1" ht="15" x14ac:dyDescent="0.25">
      <c r="A129" s="46">
        <v>149</v>
      </c>
      <c r="B129" s="47" t="s">
        <v>128</v>
      </c>
      <c r="C129" s="22">
        <v>1</v>
      </c>
      <c r="D129" s="48">
        <v>17977.161093522569</v>
      </c>
      <c r="E129" s="48">
        <v>280442522.79791498</v>
      </c>
      <c r="F129" s="49">
        <v>2189.7796695526699</v>
      </c>
      <c r="G129" s="50">
        <v>0.18</v>
      </c>
      <c r="H129" s="50">
        <v>0.12169542771623144</v>
      </c>
      <c r="I129" s="50">
        <v>0.14037108740187687</v>
      </c>
      <c r="J129" s="51">
        <v>618.2084127154053</v>
      </c>
      <c r="K129" s="52">
        <f>IF(($C129=1),(((($E129*0.18)/$D129-$F129)+$F129)*0.95)-$F129,"--")</f>
        <v>477.80900860200154</v>
      </c>
      <c r="L129" s="53"/>
      <c r="M129" s="8"/>
      <c r="N129" s="7"/>
      <c r="O129" s="7"/>
      <c r="P129" s="7"/>
      <c r="Q129" s="7"/>
      <c r="R129" s="7"/>
      <c r="S129" s="7"/>
    </row>
    <row r="130" spans="1:19" s="21" customFormat="1" ht="15" x14ac:dyDescent="0.25">
      <c r="A130" s="29">
        <v>150</v>
      </c>
      <c r="B130" s="30" t="s">
        <v>129</v>
      </c>
      <c r="C130" s="22">
        <v>1</v>
      </c>
      <c r="D130" s="23">
        <v>25313</v>
      </c>
      <c r="E130" s="23">
        <v>13441242.07</v>
      </c>
      <c r="F130" s="24">
        <v>0</v>
      </c>
      <c r="G130" s="25">
        <v>0.09</v>
      </c>
      <c r="H130" s="25">
        <v>0</v>
      </c>
      <c r="I130" s="25">
        <v>0</v>
      </c>
      <c r="J130" s="26">
        <v>47.790138912811599</v>
      </c>
      <c r="K130" s="42">
        <f>IF(($C130=1),(((($E130*0.09)/$D130-$F130)+$F130)*0.95)-$F130,"--")</f>
        <v>45.400631967171016</v>
      </c>
      <c r="L130" s="41"/>
      <c r="M130" s="8"/>
      <c r="N130" s="7"/>
      <c r="O130" s="7"/>
      <c r="P130" s="7"/>
      <c r="Q130" s="7"/>
      <c r="R130" s="7"/>
      <c r="S130" s="7"/>
    </row>
    <row r="131" spans="1:19" s="21" customFormat="1" ht="15" x14ac:dyDescent="0.25">
      <c r="A131" s="29">
        <v>151</v>
      </c>
      <c r="B131" s="30" t="s">
        <v>130</v>
      </c>
      <c r="C131" s="22">
        <v>1</v>
      </c>
      <c r="D131" s="23">
        <v>15629.64120603015</v>
      </c>
      <c r="E131" s="23">
        <v>22062053.715071</v>
      </c>
      <c r="F131" s="24">
        <v>15.669291338582674</v>
      </c>
      <c r="G131" s="25">
        <v>0.09</v>
      </c>
      <c r="H131" s="25">
        <v>1.5702086430280926E-2</v>
      </c>
      <c r="I131" s="25">
        <v>1.1100752665084104E-2</v>
      </c>
      <c r="J131" s="26">
        <v>111.37040254705315</v>
      </c>
      <c r="K131" s="42">
        <f>IF(($C131=1),(((($E131*0.09)/$D131-$F131)+$F131)*0.95)-$F131,"--")</f>
        <v>105.01841785277134</v>
      </c>
      <c r="L131" s="41"/>
      <c r="M131" s="8"/>
      <c r="N131" s="7"/>
      <c r="O131" s="7"/>
      <c r="P131" s="7"/>
      <c r="Q131" s="7"/>
      <c r="R131" s="7"/>
      <c r="S131" s="7"/>
    </row>
    <row r="132" spans="1:19" s="21" customFormat="1" ht="15" x14ac:dyDescent="0.25">
      <c r="A132" s="29">
        <v>152</v>
      </c>
      <c r="B132" s="30" t="s">
        <v>131</v>
      </c>
      <c r="C132" s="22">
        <v>1</v>
      </c>
      <c r="D132" s="23">
        <v>33902</v>
      </c>
      <c r="E132" s="23">
        <v>15724724.959230721</v>
      </c>
      <c r="F132" s="24">
        <v>0</v>
      </c>
      <c r="G132" s="25">
        <v>0.09</v>
      </c>
      <c r="H132" s="25">
        <v>0</v>
      </c>
      <c r="I132" s="25">
        <v>0</v>
      </c>
      <c r="J132" s="26">
        <v>41.744594605945515</v>
      </c>
      <c r="K132" s="42">
        <f>IF(($C132=1),(((($E132*0.09)/$D132-$F132)+$F132)*0.95)-$F132,"--")</f>
        <v>39.657364875648234</v>
      </c>
      <c r="L132" s="41"/>
      <c r="M132" s="8"/>
      <c r="N132" s="7"/>
      <c r="O132" s="7"/>
      <c r="P132" s="7"/>
      <c r="Q132" s="7"/>
      <c r="R132" s="7"/>
      <c r="S132" s="7"/>
    </row>
    <row r="133" spans="1:19" s="21" customFormat="1" ht="15" x14ac:dyDescent="0.25">
      <c r="A133" s="29">
        <v>153</v>
      </c>
      <c r="B133" s="30" t="s">
        <v>132</v>
      </c>
      <c r="C133" s="22">
        <v>1</v>
      </c>
      <c r="D133" s="23">
        <v>15040.922160543825</v>
      </c>
      <c r="E133" s="23">
        <v>99599001</v>
      </c>
      <c r="F133" s="24">
        <v>98.360187030618192</v>
      </c>
      <c r="G133" s="25">
        <v>0.09</v>
      </c>
      <c r="H133" s="25">
        <v>1.3013527822489539E-2</v>
      </c>
      <c r="I133" s="25">
        <v>1.4853842929850878E-2</v>
      </c>
      <c r="J133" s="26">
        <v>497.60793209937918</v>
      </c>
      <c r="K133" s="42">
        <f>IF(($C133=1),(((($E133*0.09)/$D133-$F133)+$F133)*0.95)-$F133,"--")</f>
        <v>467.80952614287929</v>
      </c>
      <c r="L133" s="41"/>
      <c r="M133" s="8"/>
      <c r="N133" s="7"/>
      <c r="O133" s="7"/>
      <c r="P133" s="7"/>
      <c r="Q133" s="7"/>
      <c r="R133" s="7"/>
      <c r="S133" s="7"/>
    </row>
    <row r="134" spans="1:19" s="21" customFormat="1" ht="15" x14ac:dyDescent="0.25">
      <c r="A134" s="54">
        <v>154</v>
      </c>
      <c r="B134" s="55" t="s">
        <v>133</v>
      </c>
      <c r="C134" s="56">
        <v>1</v>
      </c>
      <c r="D134" s="57">
        <v>26330</v>
      </c>
      <c r="E134" s="57">
        <v>2922011.7027254291</v>
      </c>
      <c r="F134" s="58">
        <v>0</v>
      </c>
      <c r="G134" s="59">
        <v>0.09</v>
      </c>
      <c r="H134" s="64" t="s">
        <v>306</v>
      </c>
      <c r="I134" s="59"/>
      <c r="J134" s="60"/>
      <c r="K134" s="62"/>
      <c r="L134" s="63"/>
      <c r="M134" s="8"/>
      <c r="N134" s="7"/>
      <c r="O134" s="7"/>
      <c r="P134" s="7"/>
      <c r="Q134" s="7"/>
      <c r="R134" s="7"/>
      <c r="S134" s="7"/>
    </row>
    <row r="135" spans="1:19" s="21" customFormat="1" ht="15" x14ac:dyDescent="0.25">
      <c r="A135" s="29">
        <v>155</v>
      </c>
      <c r="B135" s="30" t="s">
        <v>134</v>
      </c>
      <c r="C135" s="22">
        <v>1</v>
      </c>
      <c r="D135" s="23">
        <v>24188.49170519445</v>
      </c>
      <c r="E135" s="23">
        <v>160669035.40000001</v>
      </c>
      <c r="F135" s="24">
        <v>2.3252599532039069</v>
      </c>
      <c r="G135" s="25">
        <v>0.09</v>
      </c>
      <c r="H135" s="25">
        <v>9.4665908204636046E-4</v>
      </c>
      <c r="I135" s="25">
        <v>3.5006453452880775E-4</v>
      </c>
      <c r="J135" s="26">
        <v>595.48850050109866</v>
      </c>
      <c r="K135" s="42">
        <f>IF(($C135=1),(((($E135*0.09)/$D135-$F135)+$F135)*0.95)-$F135,"--")</f>
        <v>565.5978124783835</v>
      </c>
      <c r="L135" s="41"/>
      <c r="M135" s="8"/>
      <c r="N135" s="7"/>
      <c r="O135" s="7"/>
      <c r="P135" s="7"/>
      <c r="Q135" s="7"/>
      <c r="R135" s="7"/>
      <c r="S135" s="7"/>
    </row>
    <row r="136" spans="1:19" s="21" customFormat="1" ht="15" x14ac:dyDescent="0.25">
      <c r="A136" s="29">
        <v>157</v>
      </c>
      <c r="B136" s="30" t="s">
        <v>135</v>
      </c>
      <c r="C136" s="22">
        <v>1</v>
      </c>
      <c r="D136" s="23">
        <v>26371</v>
      </c>
      <c r="E136" s="23">
        <v>15364868.987003446</v>
      </c>
      <c r="F136" s="24">
        <v>0</v>
      </c>
      <c r="G136" s="25">
        <v>0.09</v>
      </c>
      <c r="H136" s="25">
        <v>0</v>
      </c>
      <c r="I136" s="25">
        <v>0</v>
      </c>
      <c r="J136" s="26">
        <v>52.437837352785635</v>
      </c>
      <c r="K136" s="42">
        <f>IF(($C136=1),(((($E136*0.09)/$D136-$F136)+$F136)*0.95)-$F136,"--")</f>
        <v>49.815945485146351</v>
      </c>
      <c r="L136" s="41"/>
      <c r="M136" s="8"/>
      <c r="N136" s="7"/>
      <c r="O136" s="7"/>
      <c r="P136" s="7"/>
      <c r="Q136" s="7"/>
      <c r="R136" s="7"/>
      <c r="S136" s="7"/>
    </row>
    <row r="137" spans="1:19" s="21" customFormat="1" ht="15" x14ac:dyDescent="0.25">
      <c r="A137" s="29">
        <v>695</v>
      </c>
      <c r="B137" s="30" t="s">
        <v>136</v>
      </c>
      <c r="C137" s="22">
        <v>1</v>
      </c>
      <c r="D137" s="23">
        <v>20704.792963464137</v>
      </c>
      <c r="E137" s="23">
        <v>34094056</v>
      </c>
      <c r="F137" s="24">
        <v>2.3166144200626961</v>
      </c>
      <c r="G137" s="25">
        <v>0.09</v>
      </c>
      <c r="H137" s="25">
        <v>1.1172978199721919E-3</v>
      </c>
      <c r="I137" s="25">
        <v>1.4068441121693959E-3</v>
      </c>
      <c r="J137" s="26">
        <v>145.88409666237317</v>
      </c>
      <c r="K137" s="42">
        <f>IF(($C137=1),(((($E137*0.09)/$D137-$F137)+$F137)*0.95)-$F137,"--")</f>
        <v>138.47406110825136</v>
      </c>
      <c r="L137" s="41"/>
      <c r="M137" s="8"/>
      <c r="N137" s="7"/>
      <c r="O137" s="7"/>
      <c r="P137" s="7"/>
      <c r="Q137" s="7"/>
      <c r="R137" s="7"/>
      <c r="S137" s="7"/>
    </row>
    <row r="138" spans="1:19" s="21" customFormat="1" ht="15" x14ac:dyDescent="0.25">
      <c r="A138" s="29">
        <v>158</v>
      </c>
      <c r="B138" s="30" t="s">
        <v>137</v>
      </c>
      <c r="C138" s="22">
        <v>1</v>
      </c>
      <c r="D138" s="23">
        <v>18509</v>
      </c>
      <c r="E138" s="23">
        <v>29349437.199999999</v>
      </c>
      <c r="F138" s="24">
        <v>54</v>
      </c>
      <c r="G138" s="25">
        <v>0.09</v>
      </c>
      <c r="H138" s="25">
        <v>3.2879377223105508E-2</v>
      </c>
      <c r="I138" s="25">
        <v>3.4054690493349561E-2</v>
      </c>
      <c r="J138" s="26">
        <v>88.71161856394184</v>
      </c>
      <c r="K138" s="42">
        <f>IF(($C138=1),(((($E138*0.09)/$D138-$F138)+$F138)*0.95)-$F138,"--")</f>
        <v>81.57603763574474</v>
      </c>
      <c r="L138" s="41"/>
      <c r="M138" s="8"/>
      <c r="N138" s="7"/>
      <c r="O138" s="7"/>
      <c r="P138" s="7"/>
      <c r="Q138" s="7"/>
      <c r="R138" s="7"/>
      <c r="S138" s="7"/>
    </row>
    <row r="139" spans="1:19" s="21" customFormat="1" ht="15" x14ac:dyDescent="0.25">
      <c r="A139" s="29">
        <v>159</v>
      </c>
      <c r="B139" s="30" t="s">
        <v>138</v>
      </c>
      <c r="C139" s="22">
        <v>1</v>
      </c>
      <c r="D139" s="23">
        <v>15817.423664122141</v>
      </c>
      <c r="E139" s="23">
        <v>46397523.93</v>
      </c>
      <c r="F139" s="24">
        <v>7.3802816901408441</v>
      </c>
      <c r="G139" s="25">
        <v>0.09</v>
      </c>
      <c r="H139" s="25">
        <v>3.2548600695854572E-3</v>
      </c>
      <c r="I139" s="25">
        <v>2.5160187950900668E-3</v>
      </c>
      <c r="J139" s="26">
        <v>256.61828358643464</v>
      </c>
      <c r="K139" s="42">
        <f>IF(($C139=1),(((($E139*0.09)/$D139-$F139)+$F139)*0.95)-$F139,"--")</f>
        <v>243.41835532260589</v>
      </c>
      <c r="L139" s="41"/>
      <c r="M139" s="8"/>
      <c r="N139" s="7"/>
      <c r="O139" s="7"/>
      <c r="P139" s="7"/>
      <c r="Q139" s="7"/>
      <c r="R139" s="7"/>
      <c r="S139" s="7"/>
    </row>
    <row r="140" spans="1:19" s="21" customFormat="1" ht="15" x14ac:dyDescent="0.25">
      <c r="A140" s="46">
        <v>160</v>
      </c>
      <c r="B140" s="47" t="s">
        <v>139</v>
      </c>
      <c r="C140" s="22">
        <v>1</v>
      </c>
      <c r="D140" s="48">
        <v>16857.86206314365</v>
      </c>
      <c r="E140" s="48">
        <v>288791630</v>
      </c>
      <c r="F140" s="49">
        <v>2369.2000000000025</v>
      </c>
      <c r="G140" s="50">
        <v>0.18</v>
      </c>
      <c r="H140" s="50">
        <v>0.12574985652105605</v>
      </c>
      <c r="I140" s="50">
        <v>0.13829918408646394</v>
      </c>
      <c r="J140" s="51">
        <v>714.37567556857039</v>
      </c>
      <c r="K140" s="52">
        <f>IF(($C140=1),(((($E140*0.18)/$D140-$F140)+$F140)*0.95)-$F140,"--")</f>
        <v>560.19689179014176</v>
      </c>
      <c r="L140" s="53"/>
      <c r="M140" s="8"/>
      <c r="N140" s="7"/>
      <c r="O140" s="7"/>
      <c r="P140" s="7"/>
      <c r="Q140" s="7"/>
      <c r="R140" s="7"/>
      <c r="S140" s="7"/>
    </row>
    <row r="141" spans="1:19" s="21" customFormat="1" ht="15" x14ac:dyDescent="0.25">
      <c r="A141" s="29">
        <v>161</v>
      </c>
      <c r="B141" s="30" t="s">
        <v>140</v>
      </c>
      <c r="C141" s="22">
        <v>1</v>
      </c>
      <c r="D141" s="23">
        <v>20607.15845138003</v>
      </c>
      <c r="E141" s="23">
        <v>42739642.089804754</v>
      </c>
      <c r="F141" s="24">
        <v>18.290768311507236</v>
      </c>
      <c r="G141" s="25">
        <v>0.09</v>
      </c>
      <c r="H141" s="25">
        <v>8.0394651328214561E-3</v>
      </c>
      <c r="I141" s="25">
        <v>8.8189966589032852E-3</v>
      </c>
      <c r="J141" s="26">
        <v>168.37095883335436</v>
      </c>
      <c r="K141" s="42">
        <f>IF(($C141=1),(((($E141*0.09)/$D141-$F141)+$F141)*0.95)-$F141,"--")</f>
        <v>159.03787247611129</v>
      </c>
      <c r="L141" s="41"/>
      <c r="M141" s="8"/>
      <c r="N141" s="7"/>
      <c r="O141" s="7"/>
      <c r="P141" s="7"/>
      <c r="Q141" s="7"/>
      <c r="R141" s="7"/>
      <c r="S141" s="7"/>
    </row>
    <row r="142" spans="1:19" s="21" customFormat="1" ht="15" x14ac:dyDescent="0.25">
      <c r="A142" s="29">
        <v>162</v>
      </c>
      <c r="B142" s="30" t="s">
        <v>141</v>
      </c>
      <c r="C142" s="22">
        <v>1</v>
      </c>
      <c r="D142" s="23">
        <v>14739.912688031394</v>
      </c>
      <c r="E142" s="23">
        <v>24599664.597608566</v>
      </c>
      <c r="F142" s="24">
        <v>31.525773195876294</v>
      </c>
      <c r="G142" s="25">
        <v>0.09</v>
      </c>
      <c r="H142" s="25">
        <v>1.5645113854264023E-2</v>
      </c>
      <c r="I142" s="25">
        <v>1.8889978864796032E-2</v>
      </c>
      <c r="J142" s="26">
        <v>118.67659642755325</v>
      </c>
      <c r="K142" s="42">
        <f>IF(($C142=1),(((($E142*0.09)/$D142-$F142)+$F142)*0.95)-$F142,"--")</f>
        <v>111.16647794638178</v>
      </c>
      <c r="L142" s="41"/>
      <c r="M142" s="8"/>
      <c r="N142" s="7"/>
      <c r="O142" s="7"/>
      <c r="P142" s="7"/>
      <c r="Q142" s="7"/>
      <c r="R142" s="7"/>
      <c r="S142" s="7"/>
    </row>
    <row r="143" spans="1:19" s="21" customFormat="1" ht="15" x14ac:dyDescent="0.25">
      <c r="A143" s="54">
        <v>163</v>
      </c>
      <c r="B143" s="55" t="s">
        <v>142</v>
      </c>
      <c r="C143" s="56">
        <v>1</v>
      </c>
      <c r="D143" s="57">
        <v>16966.906227381503</v>
      </c>
      <c r="E143" s="57">
        <v>329943497</v>
      </c>
      <c r="F143" s="58">
        <v>2094.7667387288707</v>
      </c>
      <c r="G143" s="59">
        <v>0.113490033140277</v>
      </c>
      <c r="H143" s="64" t="s">
        <v>306</v>
      </c>
      <c r="I143" s="59"/>
      <c r="J143" s="60"/>
      <c r="K143" s="62"/>
      <c r="L143" s="63"/>
      <c r="M143" s="8"/>
      <c r="N143" s="27"/>
      <c r="O143" s="7"/>
      <c r="P143" s="7"/>
      <c r="Q143" s="7"/>
      <c r="R143" s="7"/>
      <c r="S143" s="7"/>
    </row>
    <row r="144" spans="1:19" s="21" customFormat="1" ht="15" x14ac:dyDescent="0.25">
      <c r="A144" s="29">
        <v>164</v>
      </c>
      <c r="B144" s="30" t="s">
        <v>143</v>
      </c>
      <c r="C144" s="22">
        <v>1</v>
      </c>
      <c r="D144" s="23">
        <v>17574.51831517135</v>
      </c>
      <c r="E144" s="23">
        <v>35550403.351999998</v>
      </c>
      <c r="F144" s="24">
        <v>10.385770368737015</v>
      </c>
      <c r="G144" s="25">
        <v>0.09</v>
      </c>
      <c r="H144" s="25">
        <v>3.3520362906121004E-3</v>
      </c>
      <c r="I144" s="25">
        <v>5.134257120946676E-3</v>
      </c>
      <c r="J144" s="26">
        <v>171.669648977691</v>
      </c>
      <c r="K144" s="42">
        <f>IF(($C144=1),(((($E144*0.09)/$D144-$F144)+$F144)*0.95)-$F144,"--")</f>
        <v>162.56687801036958</v>
      </c>
      <c r="L144" s="41"/>
      <c r="M144" s="8"/>
      <c r="N144" s="7"/>
      <c r="O144" s="7"/>
      <c r="P144" s="7"/>
      <c r="Q144" s="7"/>
      <c r="R144" s="7"/>
      <c r="S144" s="7"/>
    </row>
    <row r="145" spans="1:19" s="21" customFormat="1" ht="15" x14ac:dyDescent="0.25">
      <c r="A145" s="54">
        <v>165</v>
      </c>
      <c r="B145" s="55" t="s">
        <v>144</v>
      </c>
      <c r="C145" s="56">
        <v>1</v>
      </c>
      <c r="D145" s="57">
        <v>15050.665997320306</v>
      </c>
      <c r="E145" s="57">
        <v>117616659</v>
      </c>
      <c r="F145" s="58">
        <v>742.52217590227099</v>
      </c>
      <c r="G145" s="59">
        <v>9.8299999999999998E-2</v>
      </c>
      <c r="H145" s="64" t="s">
        <v>306</v>
      </c>
      <c r="I145" s="59"/>
      <c r="J145" s="60"/>
      <c r="K145" s="62"/>
      <c r="L145" s="63"/>
      <c r="M145" s="8"/>
      <c r="N145" s="7"/>
      <c r="O145" s="7"/>
      <c r="P145" s="7"/>
      <c r="Q145" s="7"/>
      <c r="R145" s="7"/>
      <c r="S145" s="7"/>
    </row>
    <row r="146" spans="1:19" s="21" customFormat="1" ht="15" x14ac:dyDescent="0.25">
      <c r="A146" s="29">
        <v>698</v>
      </c>
      <c r="B146" s="30" t="s">
        <v>145</v>
      </c>
      <c r="C146" s="22">
        <v>1</v>
      </c>
      <c r="D146" s="23">
        <v>22873</v>
      </c>
      <c r="E146" s="23">
        <v>27892686.199999999</v>
      </c>
      <c r="F146" s="24">
        <v>0</v>
      </c>
      <c r="G146" s="25">
        <v>0.09</v>
      </c>
      <c r="H146" s="25">
        <v>0</v>
      </c>
      <c r="I146" s="25">
        <v>0</v>
      </c>
      <c r="J146" s="26">
        <v>109.75131193984173</v>
      </c>
      <c r="K146" s="42">
        <f>IF(($C146=1),(((($E146*0.09)/$D146-$F146)+$F146)*0.95)-$F146,"--")</f>
        <v>104.26374634284964</v>
      </c>
      <c r="L146" s="41"/>
      <c r="M146" s="8"/>
      <c r="N146" s="7"/>
      <c r="O146" s="7"/>
      <c r="P146" s="7"/>
      <c r="Q146" s="7"/>
      <c r="R146" s="7"/>
      <c r="S146" s="7"/>
    </row>
    <row r="147" spans="1:19" s="21" customFormat="1" ht="15" x14ac:dyDescent="0.25">
      <c r="A147" s="29">
        <v>167</v>
      </c>
      <c r="B147" s="30" t="s">
        <v>146</v>
      </c>
      <c r="C147" s="22">
        <v>1</v>
      </c>
      <c r="D147" s="23">
        <v>21638.529685080011</v>
      </c>
      <c r="E147" s="23">
        <v>65841816.472000003</v>
      </c>
      <c r="F147" s="24">
        <v>58.69696969696971</v>
      </c>
      <c r="G147" s="25">
        <v>0.09</v>
      </c>
      <c r="H147" s="25">
        <v>2.1590236857207238E-2</v>
      </c>
      <c r="I147" s="25">
        <v>1.929041738622525E-2</v>
      </c>
      <c r="J147" s="26">
        <v>215.1554393493748</v>
      </c>
      <c r="K147" s="42">
        <f>IF(($C147=1),(((($E147*0.09)/$D147-$F147)+$F147)*0.95)-$F147,"--")</f>
        <v>201.46281889705759</v>
      </c>
      <c r="L147" s="41"/>
      <c r="M147" s="8"/>
      <c r="N147" s="7"/>
      <c r="O147" s="7"/>
      <c r="P147" s="7"/>
      <c r="Q147" s="7"/>
      <c r="R147" s="7"/>
      <c r="S147" s="7"/>
    </row>
    <row r="148" spans="1:19" s="21" customFormat="1" ht="15" x14ac:dyDescent="0.25">
      <c r="A148" s="29">
        <v>168</v>
      </c>
      <c r="B148" s="30" t="s">
        <v>147</v>
      </c>
      <c r="C148" s="22">
        <v>1</v>
      </c>
      <c r="D148" s="23">
        <v>20161.426165075798</v>
      </c>
      <c r="E148" s="23">
        <v>55599284.740000002</v>
      </c>
      <c r="F148" s="24">
        <v>95.410714285714278</v>
      </c>
      <c r="G148" s="25">
        <v>0.09</v>
      </c>
      <c r="H148" s="25">
        <v>3.8233775527217767E-2</v>
      </c>
      <c r="I148" s="25">
        <v>3.4597856436895072E-2</v>
      </c>
      <c r="J148" s="26">
        <v>152.78282051828492</v>
      </c>
      <c r="K148" s="42">
        <f>IF(($C148=1),(((($E148*0.09)/$D148-$F148)+$F148)*0.95)-$F148,"--")</f>
        <v>140.37314377808494</v>
      </c>
      <c r="L148" s="41"/>
      <c r="M148" s="8"/>
      <c r="N148" s="7"/>
      <c r="O148" s="7"/>
      <c r="P148" s="7"/>
      <c r="Q148" s="7"/>
      <c r="R148" s="7"/>
      <c r="S148" s="7"/>
    </row>
    <row r="149" spans="1:19" s="21" customFormat="1" ht="15" x14ac:dyDescent="0.25">
      <c r="A149" s="29">
        <v>169</v>
      </c>
      <c r="B149" s="30" t="s">
        <v>148</v>
      </c>
      <c r="C149" s="22">
        <v>1</v>
      </c>
      <c r="D149" s="23">
        <v>19128</v>
      </c>
      <c r="E149" s="23">
        <v>7552504.5999999996</v>
      </c>
      <c r="F149" s="24">
        <v>0</v>
      </c>
      <c r="G149" s="25">
        <v>0.09</v>
      </c>
      <c r="H149" s="25">
        <v>0</v>
      </c>
      <c r="I149" s="25">
        <v>0</v>
      </c>
      <c r="J149" s="26">
        <v>35.535623902132997</v>
      </c>
      <c r="K149" s="42">
        <f>IF(($C149=1),(((($E149*0.09)/$D149-$F149)+$F149)*0.95)-$F149,"--")</f>
        <v>33.758842707026346</v>
      </c>
      <c r="L149" s="41"/>
      <c r="M149" s="8"/>
      <c r="N149" s="7"/>
      <c r="O149" s="7"/>
      <c r="P149" s="7"/>
      <c r="Q149" s="7"/>
      <c r="R149" s="7"/>
      <c r="S149" s="7"/>
    </row>
    <row r="150" spans="1:19" s="21" customFormat="1" ht="15" x14ac:dyDescent="0.25">
      <c r="A150" s="54">
        <v>170</v>
      </c>
      <c r="B150" s="55" t="s">
        <v>149</v>
      </c>
      <c r="C150" s="56">
        <v>1</v>
      </c>
      <c r="D150" s="57">
        <v>15271.195614796365</v>
      </c>
      <c r="E150" s="57">
        <v>97766262.261857584</v>
      </c>
      <c r="F150" s="58">
        <v>531.0347826086961</v>
      </c>
      <c r="G150" s="59">
        <v>0.09</v>
      </c>
      <c r="H150" s="64" t="s">
        <v>306</v>
      </c>
      <c r="I150" s="59"/>
      <c r="J150" s="60"/>
      <c r="K150" s="62"/>
      <c r="L150" s="63"/>
      <c r="M150" s="8"/>
      <c r="N150" s="7"/>
      <c r="O150" s="7"/>
      <c r="P150" s="7"/>
      <c r="Q150" s="7"/>
      <c r="R150" s="7"/>
      <c r="S150" s="7"/>
    </row>
    <row r="151" spans="1:19" s="21" customFormat="1" ht="15" x14ac:dyDescent="0.25">
      <c r="A151" s="29">
        <v>171</v>
      </c>
      <c r="B151" s="30" t="s">
        <v>150</v>
      </c>
      <c r="C151" s="22">
        <v>1</v>
      </c>
      <c r="D151" s="23">
        <v>19182.38934426229</v>
      </c>
      <c r="E151" s="23">
        <v>61103941.519999996</v>
      </c>
      <c r="F151" s="24">
        <v>44.363636363636381</v>
      </c>
      <c r="G151" s="25">
        <v>0.09</v>
      </c>
      <c r="H151" s="25">
        <v>9.6030223281257238E-3</v>
      </c>
      <c r="I151" s="25">
        <v>1.3927097406245124E-2</v>
      </c>
      <c r="J151" s="26">
        <v>242.32404566096659</v>
      </c>
      <c r="K151" s="42">
        <f t="shared" ref="K151:K157" si="3">IF(($C151=1),(((($E151*0.09)/$D151-$F151)+$F151)*0.95)-$F151,"--")</f>
        <v>227.98966155973642</v>
      </c>
      <c r="L151" s="41"/>
      <c r="M151" s="8"/>
      <c r="N151" s="7"/>
      <c r="O151" s="7"/>
      <c r="P151" s="7"/>
      <c r="Q151" s="7"/>
      <c r="R151" s="7"/>
      <c r="S151" s="7"/>
    </row>
    <row r="152" spans="1:19" s="21" customFormat="1" ht="15" x14ac:dyDescent="0.25">
      <c r="A152" s="29">
        <v>700</v>
      </c>
      <c r="B152" s="30" t="s">
        <v>151</v>
      </c>
      <c r="C152" s="22">
        <v>1</v>
      </c>
      <c r="D152" s="23">
        <v>28031</v>
      </c>
      <c r="E152" s="23">
        <v>23835328.675999995</v>
      </c>
      <c r="F152" s="24">
        <v>36</v>
      </c>
      <c r="G152" s="25">
        <v>0.09</v>
      </c>
      <c r="H152" s="25">
        <v>3.9651766140920156E-2</v>
      </c>
      <c r="I152" s="25">
        <v>4.2336986987558847E-2</v>
      </c>
      <c r="J152" s="26">
        <v>40.528828113160415</v>
      </c>
      <c r="K152" s="42">
        <f t="shared" si="3"/>
        <v>36.702386707502384</v>
      </c>
      <c r="L152" s="41"/>
      <c r="M152" s="8"/>
      <c r="N152" s="7"/>
      <c r="O152" s="7"/>
      <c r="P152" s="7"/>
      <c r="Q152" s="7"/>
      <c r="R152" s="7"/>
      <c r="S152" s="7"/>
    </row>
    <row r="153" spans="1:19" s="21" customFormat="1" ht="15" x14ac:dyDescent="0.25">
      <c r="A153" s="29">
        <v>705</v>
      </c>
      <c r="B153" s="30" t="s">
        <v>152</v>
      </c>
      <c r="C153" s="22">
        <v>1</v>
      </c>
      <c r="D153" s="23">
        <v>20573.504174079644</v>
      </c>
      <c r="E153" s="23">
        <v>36076857</v>
      </c>
      <c r="F153" s="24">
        <v>2.6939986911597988</v>
      </c>
      <c r="G153" s="25">
        <v>0.09</v>
      </c>
      <c r="H153" s="25">
        <v>1.0228432900964595E-3</v>
      </c>
      <c r="I153" s="25">
        <v>1.5363032682570218E-3</v>
      </c>
      <c r="J153" s="26">
        <v>155.12632703102605</v>
      </c>
      <c r="K153" s="42">
        <f t="shared" si="3"/>
        <v>147.23531074491675</v>
      </c>
      <c r="L153" s="41"/>
      <c r="M153" s="8"/>
      <c r="N153" s="7"/>
      <c r="O153" s="7"/>
      <c r="P153" s="7"/>
      <c r="Q153" s="7"/>
      <c r="R153" s="7"/>
      <c r="S153" s="7"/>
    </row>
    <row r="154" spans="1:19" s="21" customFormat="1" ht="15" x14ac:dyDescent="0.25">
      <c r="A154" s="29">
        <v>172</v>
      </c>
      <c r="B154" s="30" t="s">
        <v>153</v>
      </c>
      <c r="C154" s="22">
        <v>1</v>
      </c>
      <c r="D154" s="23">
        <v>25516.120852656186</v>
      </c>
      <c r="E154" s="23">
        <v>37665076.933745414</v>
      </c>
      <c r="F154" s="24">
        <v>48.820408384924519</v>
      </c>
      <c r="G154" s="25">
        <v>0.09</v>
      </c>
      <c r="H154" s="25">
        <v>3.5598854598645875E-2</v>
      </c>
      <c r="I154" s="25">
        <v>3.3073274816802299E-2</v>
      </c>
      <c r="J154" s="26">
        <v>84.031169784498076</v>
      </c>
      <c r="K154" s="42">
        <f t="shared" si="3"/>
        <v>77.388590876026939</v>
      </c>
      <c r="L154" s="41"/>
      <c r="M154" s="8"/>
      <c r="N154" s="7"/>
      <c r="O154" s="7"/>
      <c r="P154" s="7"/>
      <c r="Q154" s="7"/>
      <c r="R154" s="7"/>
      <c r="S154" s="7"/>
    </row>
    <row r="155" spans="1:19" s="21" customFormat="1" ht="15" x14ac:dyDescent="0.25">
      <c r="A155" s="29">
        <v>173</v>
      </c>
      <c r="B155" s="30" t="s">
        <v>154</v>
      </c>
      <c r="C155" s="22">
        <v>1</v>
      </c>
      <c r="D155" s="23">
        <v>22538</v>
      </c>
      <c r="E155" s="23">
        <v>9195233.2337137628</v>
      </c>
      <c r="F155" s="24">
        <v>0</v>
      </c>
      <c r="G155" s="25">
        <v>0.09</v>
      </c>
      <c r="H155" s="25">
        <v>0</v>
      </c>
      <c r="I155" s="25">
        <v>0</v>
      </c>
      <c r="J155" s="26">
        <v>36.718918760947673</v>
      </c>
      <c r="K155" s="42">
        <f t="shared" si="3"/>
        <v>34.882972822900285</v>
      </c>
      <c r="L155" s="41"/>
      <c r="M155" s="8"/>
      <c r="N155" s="7"/>
      <c r="O155" s="7"/>
      <c r="P155" s="7"/>
      <c r="Q155" s="7"/>
      <c r="R155" s="7"/>
      <c r="S155" s="7"/>
    </row>
    <row r="156" spans="1:19" s="21" customFormat="1" ht="15" x14ac:dyDescent="0.25">
      <c r="A156" s="29">
        <v>174</v>
      </c>
      <c r="B156" s="30" t="s">
        <v>155</v>
      </c>
      <c r="C156" s="22">
        <v>1</v>
      </c>
      <c r="D156" s="23">
        <v>19226.521053910521</v>
      </c>
      <c r="E156" s="23">
        <v>27787004.84957815</v>
      </c>
      <c r="F156" s="24">
        <v>83.017291066282382</v>
      </c>
      <c r="G156" s="25">
        <v>0.09</v>
      </c>
      <c r="H156" s="25">
        <v>5.0271639038617449E-2</v>
      </c>
      <c r="I156" s="25">
        <v>5.7441732319297743E-2</v>
      </c>
      <c r="J156" s="26">
        <v>47.054625191983405</v>
      </c>
      <c r="K156" s="42">
        <f t="shared" si="3"/>
        <v>40.551029379070116</v>
      </c>
      <c r="L156" s="41"/>
      <c r="M156" s="8"/>
      <c r="N156" s="7"/>
      <c r="O156" s="7"/>
      <c r="P156" s="7"/>
      <c r="Q156" s="7"/>
      <c r="R156" s="7"/>
      <c r="S156" s="7"/>
    </row>
    <row r="157" spans="1:19" s="21" customFormat="1" ht="15" x14ac:dyDescent="0.25">
      <c r="A157" s="29">
        <v>175</v>
      </c>
      <c r="B157" s="30" t="s">
        <v>156</v>
      </c>
      <c r="C157" s="22">
        <v>1</v>
      </c>
      <c r="D157" s="23">
        <v>24484.999999999996</v>
      </c>
      <c r="E157" s="23">
        <v>44444409.328000002</v>
      </c>
      <c r="F157" s="24">
        <v>2.0606060606060606</v>
      </c>
      <c r="G157" s="25">
        <v>0.09</v>
      </c>
      <c r="H157" s="25">
        <v>1.7155175538136091E-3</v>
      </c>
      <c r="I157" s="25">
        <v>1.1352145333193432E-3</v>
      </c>
      <c r="J157" s="26">
        <v>161.30459057080094</v>
      </c>
      <c r="K157" s="42">
        <f t="shared" si="3"/>
        <v>153.13633073923057</v>
      </c>
      <c r="L157" s="41"/>
      <c r="M157" s="8"/>
      <c r="N157" s="7"/>
      <c r="O157" s="7"/>
      <c r="P157" s="7"/>
      <c r="Q157" s="7"/>
      <c r="R157" s="7"/>
      <c r="S157" s="7"/>
    </row>
    <row r="158" spans="1:19" s="21" customFormat="1" ht="15" x14ac:dyDescent="0.25">
      <c r="A158" s="54">
        <v>176</v>
      </c>
      <c r="B158" s="55" t="s">
        <v>157</v>
      </c>
      <c r="C158" s="56">
        <v>1</v>
      </c>
      <c r="D158" s="57">
        <v>19844.648400059323</v>
      </c>
      <c r="E158" s="57">
        <v>91264413.459843948</v>
      </c>
      <c r="F158" s="58">
        <v>454.38300510545514</v>
      </c>
      <c r="G158" s="59">
        <v>0.09</v>
      </c>
      <c r="H158" s="64" t="s">
        <v>306</v>
      </c>
      <c r="I158" s="59"/>
      <c r="J158" s="60"/>
      <c r="K158" s="62"/>
      <c r="L158" s="63"/>
      <c r="M158" s="8"/>
      <c r="N158" s="7"/>
      <c r="O158" s="7"/>
      <c r="P158" s="7"/>
      <c r="Q158" s="7"/>
      <c r="R158" s="7"/>
      <c r="S158" s="7"/>
    </row>
    <row r="159" spans="1:19" s="21" customFormat="1" ht="15" x14ac:dyDescent="0.25">
      <c r="A159" s="29">
        <v>177</v>
      </c>
      <c r="B159" s="30" t="s">
        <v>158</v>
      </c>
      <c r="C159" s="22">
        <v>1</v>
      </c>
      <c r="D159" s="23">
        <v>17252.63024700712</v>
      </c>
      <c r="E159" s="23">
        <v>36693746.746315464</v>
      </c>
      <c r="F159" s="24">
        <v>22.070234113712381</v>
      </c>
      <c r="G159" s="25">
        <v>0.09</v>
      </c>
      <c r="H159" s="25">
        <v>9.5408338383097934E-3</v>
      </c>
      <c r="I159" s="25">
        <v>1.03769612643058E-2</v>
      </c>
      <c r="J159" s="26">
        <v>169.34621427051459</v>
      </c>
      <c r="K159" s="42">
        <f t="shared" ref="K159:K172" si="4">IF(($C159=1),(((($E159*0.09)/$D159-$F159)+$F159)*0.95)-$F159,"--")</f>
        <v>159.77539185130323</v>
      </c>
      <c r="L159" s="41"/>
      <c r="M159" s="8"/>
      <c r="N159" s="7"/>
      <c r="O159" s="7"/>
      <c r="P159" s="7"/>
      <c r="Q159" s="7"/>
      <c r="R159" s="7"/>
      <c r="S159" s="7"/>
    </row>
    <row r="160" spans="1:19" s="21" customFormat="1" ht="15" x14ac:dyDescent="0.25">
      <c r="A160" s="29">
        <v>178</v>
      </c>
      <c r="B160" s="61" t="s">
        <v>159</v>
      </c>
      <c r="C160" s="22">
        <v>1</v>
      </c>
      <c r="D160" s="23">
        <v>13368.493895647867</v>
      </c>
      <c r="E160" s="23">
        <v>55519858.391999997</v>
      </c>
      <c r="F160" s="24">
        <v>300.7941636787632</v>
      </c>
      <c r="G160" s="25">
        <v>0.09</v>
      </c>
      <c r="H160" s="25">
        <v>5.6712663960018041E-2</v>
      </c>
      <c r="I160" s="25">
        <v>7.2427507155988557E-2</v>
      </c>
      <c r="J160" s="26">
        <v>72.979224279824336</v>
      </c>
      <c r="K160" s="42">
        <f t="shared" si="4"/>
        <v>54.290554881894934</v>
      </c>
      <c r="L160" s="41"/>
      <c r="M160" s="8"/>
      <c r="N160" s="7"/>
      <c r="O160" s="7"/>
      <c r="P160" s="7"/>
      <c r="Q160" s="7"/>
      <c r="R160" s="7"/>
      <c r="S160" s="7"/>
    </row>
    <row r="161" spans="1:19" s="21" customFormat="1" ht="15" x14ac:dyDescent="0.25">
      <c r="A161" s="29">
        <v>710</v>
      </c>
      <c r="B161" s="30" t="s">
        <v>160</v>
      </c>
      <c r="C161" s="22">
        <v>1</v>
      </c>
      <c r="D161" s="23">
        <v>17265.674973674973</v>
      </c>
      <c r="E161" s="23">
        <v>35750320</v>
      </c>
      <c r="F161" s="24">
        <v>19.056856187290972</v>
      </c>
      <c r="G161" s="25">
        <v>0.09</v>
      </c>
      <c r="H161" s="25">
        <v>6.7204935811823862E-3</v>
      </c>
      <c r="I161" s="25">
        <v>9.2035395753054181E-3</v>
      </c>
      <c r="J161" s="26">
        <v>167.29721365971909</v>
      </c>
      <c r="K161" s="42">
        <f t="shared" si="4"/>
        <v>157.97951016736857</v>
      </c>
      <c r="L161" s="41"/>
      <c r="M161" s="8"/>
      <c r="N161" s="7"/>
      <c r="O161" s="7"/>
      <c r="P161" s="7"/>
      <c r="Q161" s="7"/>
      <c r="R161" s="7"/>
      <c r="S161" s="7"/>
    </row>
    <row r="162" spans="1:19" s="21" customFormat="1" ht="15" x14ac:dyDescent="0.25">
      <c r="A162" s="29">
        <v>181</v>
      </c>
      <c r="B162" s="30" t="s">
        <v>161</v>
      </c>
      <c r="C162" s="22">
        <v>1</v>
      </c>
      <c r="D162" s="23">
        <v>16393.679991808669</v>
      </c>
      <c r="E162" s="23">
        <v>109516498.69963199</v>
      </c>
      <c r="F162" s="24">
        <v>192.90750425011984</v>
      </c>
      <c r="G162" s="25">
        <v>0.09</v>
      </c>
      <c r="H162" s="25">
        <v>2.02406783944638E-2</v>
      </c>
      <c r="I162" s="25">
        <v>2.887659786648715E-2</v>
      </c>
      <c r="J162" s="26">
        <v>408.32936800137031</v>
      </c>
      <c r="K162" s="42">
        <f t="shared" si="4"/>
        <v>378.26752438879578</v>
      </c>
      <c r="L162" s="41"/>
      <c r="M162" s="8"/>
      <c r="N162" s="7"/>
      <c r="O162" s="7"/>
      <c r="P162" s="7"/>
      <c r="Q162" s="7"/>
      <c r="R162" s="7"/>
      <c r="S162" s="7"/>
    </row>
    <row r="163" spans="1:19" s="21" customFormat="1" ht="15" x14ac:dyDescent="0.25">
      <c r="A163" s="29">
        <v>182</v>
      </c>
      <c r="B163" s="30" t="s">
        <v>162</v>
      </c>
      <c r="C163" s="22">
        <v>1</v>
      </c>
      <c r="D163" s="23">
        <v>16927.169670219275</v>
      </c>
      <c r="E163" s="23">
        <v>51545963.706250161</v>
      </c>
      <c r="F163" s="24">
        <v>46.882198327359653</v>
      </c>
      <c r="G163" s="25">
        <v>0.09</v>
      </c>
      <c r="H163" s="25">
        <v>1.6565273872820904E-2</v>
      </c>
      <c r="I163" s="25">
        <v>1.5395636603528318E-2</v>
      </c>
      <c r="J163" s="26">
        <v>227.18232775371072</v>
      </c>
      <c r="K163" s="42">
        <f t="shared" si="4"/>
        <v>213.47910144965718</v>
      </c>
      <c r="L163" s="41"/>
      <c r="M163" s="8"/>
      <c r="N163" s="7"/>
      <c r="O163" s="7"/>
      <c r="P163" s="7"/>
      <c r="Q163" s="7"/>
      <c r="R163" s="7"/>
      <c r="S163" s="7"/>
    </row>
    <row r="164" spans="1:19" s="21" customFormat="1" ht="15" x14ac:dyDescent="0.25">
      <c r="A164" s="29">
        <v>184</v>
      </c>
      <c r="B164" s="30" t="s">
        <v>163</v>
      </c>
      <c r="C164" s="22">
        <v>1</v>
      </c>
      <c r="D164" s="23">
        <v>20097.999999999996</v>
      </c>
      <c r="E164" s="23">
        <v>14412378.298000762</v>
      </c>
      <c r="F164" s="24">
        <v>1.1355571327182399</v>
      </c>
      <c r="G164" s="25">
        <v>0.09</v>
      </c>
      <c r="H164" s="25">
        <v>1.3795625584667537E-3</v>
      </c>
      <c r="I164" s="25">
        <v>1.583529573084897E-3</v>
      </c>
      <c r="J164" s="26">
        <v>63.403901859224682</v>
      </c>
      <c r="K164" s="42">
        <f t="shared" si="4"/>
        <v>60.176928909627534</v>
      </c>
      <c r="L164" s="41"/>
      <c r="M164" s="8"/>
      <c r="N164" s="7"/>
      <c r="O164" s="7"/>
      <c r="P164" s="7"/>
      <c r="Q164" s="7"/>
      <c r="R164" s="7"/>
      <c r="S164" s="7"/>
    </row>
    <row r="165" spans="1:19" s="21" customFormat="1" ht="15" x14ac:dyDescent="0.25">
      <c r="A165" s="29">
        <v>185</v>
      </c>
      <c r="B165" s="30" t="s">
        <v>164</v>
      </c>
      <c r="C165" s="22">
        <v>1</v>
      </c>
      <c r="D165" s="23">
        <v>16393.751833243579</v>
      </c>
      <c r="E165" s="23">
        <v>82918169.995821908</v>
      </c>
      <c r="F165" s="24">
        <v>141.5254890037499</v>
      </c>
      <c r="G165" s="25">
        <v>0.09</v>
      </c>
      <c r="H165" s="25">
        <v>2.3524055507507982E-2</v>
      </c>
      <c r="I165" s="25">
        <v>2.7981005187678723E-2</v>
      </c>
      <c r="J165" s="26">
        <v>313.68667813977669</v>
      </c>
      <c r="K165" s="42">
        <f t="shared" si="4"/>
        <v>290.92606978260034</v>
      </c>
      <c r="L165" s="41"/>
      <c r="M165" s="8"/>
      <c r="N165" s="7"/>
      <c r="O165" s="7"/>
      <c r="P165" s="7"/>
      <c r="Q165" s="7"/>
      <c r="R165" s="7"/>
      <c r="S165" s="7"/>
    </row>
    <row r="166" spans="1:19" s="21" customFormat="1" ht="15" x14ac:dyDescent="0.25">
      <c r="A166" s="29">
        <v>186</v>
      </c>
      <c r="B166" s="30" t="s">
        <v>165</v>
      </c>
      <c r="C166" s="22">
        <v>1</v>
      </c>
      <c r="D166" s="23">
        <v>20341.750000000007</v>
      </c>
      <c r="E166" s="23">
        <v>29747465.861359693</v>
      </c>
      <c r="F166" s="24">
        <v>4.0000000000000009</v>
      </c>
      <c r="G166" s="25">
        <v>0.09</v>
      </c>
      <c r="H166" s="25">
        <v>7.5911983341868513E-3</v>
      </c>
      <c r="I166" s="25">
        <v>2.73525820247066E-3</v>
      </c>
      <c r="J166" s="26">
        <v>127.61463136270831</v>
      </c>
      <c r="K166" s="42">
        <f t="shared" si="4"/>
        <v>121.03389979457289</v>
      </c>
      <c r="L166" s="41"/>
      <c r="M166" s="8"/>
      <c r="N166" s="7"/>
      <c r="O166" s="7"/>
      <c r="P166" s="7"/>
      <c r="Q166" s="7"/>
      <c r="R166" s="7"/>
      <c r="S166" s="7"/>
    </row>
    <row r="167" spans="1:19" s="21" customFormat="1" ht="15" x14ac:dyDescent="0.25">
      <c r="A167" s="29">
        <v>187</v>
      </c>
      <c r="B167" s="30" t="s">
        <v>166</v>
      </c>
      <c r="C167" s="22">
        <v>1</v>
      </c>
      <c r="D167" s="23">
        <v>25675.420971012765</v>
      </c>
      <c r="E167" s="23">
        <v>22008236.906154577</v>
      </c>
      <c r="F167" s="24">
        <v>5.0975980541197963</v>
      </c>
      <c r="G167" s="25">
        <v>0.09</v>
      </c>
      <c r="H167" s="25">
        <v>5.4590534263514283E-3</v>
      </c>
      <c r="I167" s="25">
        <v>5.9469995955895964E-3</v>
      </c>
      <c r="J167" s="26">
        <v>72.047829231771416</v>
      </c>
      <c r="K167" s="42">
        <f t="shared" si="4"/>
        <v>68.190557867476855</v>
      </c>
      <c r="L167" s="41"/>
      <c r="M167" s="8"/>
      <c r="N167" s="7"/>
      <c r="O167" s="7"/>
      <c r="P167" s="7"/>
      <c r="Q167" s="7"/>
      <c r="R167" s="7"/>
      <c r="S167" s="7"/>
    </row>
    <row r="168" spans="1:19" s="21" customFormat="1" ht="15" x14ac:dyDescent="0.25">
      <c r="A168" s="29">
        <v>189</v>
      </c>
      <c r="B168" s="30" t="s">
        <v>167</v>
      </c>
      <c r="C168" s="22">
        <v>1</v>
      </c>
      <c r="D168" s="23">
        <v>21755.903379961586</v>
      </c>
      <c r="E168" s="23">
        <v>70981029.304000005</v>
      </c>
      <c r="F168" s="24">
        <v>19.43126484492101</v>
      </c>
      <c r="G168" s="25">
        <v>0.09</v>
      </c>
      <c r="H168" s="25">
        <v>1.9764169881916673E-3</v>
      </c>
      <c r="I168" s="25">
        <v>5.9557423252627126E-3</v>
      </c>
      <c r="J168" s="26">
        <v>274.20364085354691</v>
      </c>
      <c r="K168" s="42">
        <f t="shared" si="4"/>
        <v>259.52189556862351</v>
      </c>
      <c r="L168" s="41"/>
      <c r="M168" s="8"/>
      <c r="N168" s="7"/>
      <c r="O168" s="7"/>
      <c r="P168" s="7"/>
      <c r="Q168" s="7"/>
      <c r="R168" s="7"/>
      <c r="S168" s="7"/>
    </row>
    <row r="169" spans="1:19" s="21" customFormat="1" ht="15" x14ac:dyDescent="0.25">
      <c r="A169" s="29">
        <v>717</v>
      </c>
      <c r="B169" s="30" t="s">
        <v>168</v>
      </c>
      <c r="C169" s="22">
        <v>1</v>
      </c>
      <c r="D169" s="23">
        <v>23791.142857142844</v>
      </c>
      <c r="E169" s="23">
        <v>18266190.431999765</v>
      </c>
      <c r="F169" s="24">
        <v>27.999999999999989</v>
      </c>
      <c r="G169" s="25">
        <v>0.09</v>
      </c>
      <c r="H169" s="25">
        <v>3.6394531496977606E-2</v>
      </c>
      <c r="I169" s="25">
        <v>3.6469125977850091E-2</v>
      </c>
      <c r="J169" s="26">
        <v>41.099544681453239</v>
      </c>
      <c r="K169" s="42">
        <f t="shared" si="4"/>
        <v>37.644567447380581</v>
      </c>
      <c r="L169" s="41"/>
      <c r="M169" s="8"/>
      <c r="N169" s="7"/>
      <c r="O169" s="7"/>
      <c r="P169" s="7"/>
      <c r="Q169" s="7"/>
      <c r="R169" s="7"/>
      <c r="S169" s="7"/>
    </row>
    <row r="170" spans="1:19" s="21" customFormat="1" ht="15" x14ac:dyDescent="0.25">
      <c r="A170" s="29">
        <v>712</v>
      </c>
      <c r="B170" s="32" t="s">
        <v>169</v>
      </c>
      <c r="C170" s="22">
        <v>1</v>
      </c>
      <c r="D170" s="23">
        <v>22634.971871968966</v>
      </c>
      <c r="E170" s="23">
        <v>38624571</v>
      </c>
      <c r="F170" s="24">
        <v>43.112305854241335</v>
      </c>
      <c r="G170" s="25">
        <v>0.09</v>
      </c>
      <c r="H170" s="25">
        <v>2.5987817769555322E-2</v>
      </c>
      <c r="I170" s="25">
        <v>2.526489757896536E-2</v>
      </c>
      <c r="J170" s="26">
        <v>110.46470805426378</v>
      </c>
      <c r="K170" s="42">
        <f t="shared" si="4"/>
        <v>102.78585735883851</v>
      </c>
      <c r="L170" s="41"/>
      <c r="M170" s="8"/>
      <c r="N170" s="7"/>
      <c r="O170" s="7"/>
      <c r="P170" s="7"/>
      <c r="Q170" s="7"/>
      <c r="R170" s="7"/>
      <c r="S170" s="7"/>
    </row>
    <row r="171" spans="1:19" s="21" customFormat="1" ht="15" x14ac:dyDescent="0.25">
      <c r="A171" s="29">
        <v>191</v>
      </c>
      <c r="B171" s="30" t="s">
        <v>170</v>
      </c>
      <c r="C171" s="22">
        <v>1</v>
      </c>
      <c r="D171" s="23">
        <v>15415.116247393193</v>
      </c>
      <c r="E171" s="23">
        <v>14651810.983772226</v>
      </c>
      <c r="F171" s="24">
        <v>43.382787955805014</v>
      </c>
      <c r="G171" s="25">
        <v>0.09</v>
      </c>
      <c r="H171" s="25">
        <v>4.0306352626892597E-2</v>
      </c>
      <c r="I171" s="25">
        <v>4.5642871056378341E-2</v>
      </c>
      <c r="J171" s="26">
        <v>42.160711514235999</v>
      </c>
      <c r="K171" s="42">
        <f t="shared" si="4"/>
        <v>37.883536540733942</v>
      </c>
      <c r="L171" s="41"/>
      <c r="M171" s="8"/>
      <c r="N171" s="7"/>
      <c r="O171" s="7"/>
      <c r="P171" s="7"/>
      <c r="Q171" s="7"/>
      <c r="R171" s="7"/>
      <c r="S171" s="7"/>
    </row>
    <row r="172" spans="1:19" s="21" customFormat="1" ht="15" x14ac:dyDescent="0.25">
      <c r="A172" s="29">
        <v>715</v>
      </c>
      <c r="B172" s="30" t="s">
        <v>171</v>
      </c>
      <c r="C172" s="22">
        <v>1</v>
      </c>
      <c r="D172" s="23">
        <v>18888.000000000007</v>
      </c>
      <c r="E172" s="23">
        <v>21353185</v>
      </c>
      <c r="F172" s="24">
        <v>10</v>
      </c>
      <c r="G172" s="25">
        <v>0.09</v>
      </c>
      <c r="H172" s="25">
        <v>7.5987576925299885E-3</v>
      </c>
      <c r="I172" s="25">
        <v>8.8455188300949044E-3</v>
      </c>
      <c r="J172" s="26">
        <v>91.746434243964373</v>
      </c>
      <c r="K172" s="42">
        <f t="shared" si="4"/>
        <v>86.659112531766155</v>
      </c>
      <c r="L172" s="41"/>
      <c r="M172" s="8"/>
      <c r="N172" s="7"/>
      <c r="O172" s="7"/>
      <c r="P172" s="7"/>
      <c r="Q172" s="7"/>
      <c r="R172" s="7"/>
      <c r="S172" s="7"/>
    </row>
    <row r="173" spans="1:19" s="21" customFormat="1" ht="15" x14ac:dyDescent="0.25">
      <c r="A173" s="54">
        <v>196</v>
      </c>
      <c r="B173" s="55" t="s">
        <v>172</v>
      </c>
      <c r="C173" s="56">
        <v>1</v>
      </c>
      <c r="D173" s="57">
        <v>19233</v>
      </c>
      <c r="E173" s="57">
        <v>4899630.9125161888</v>
      </c>
      <c r="F173" s="58">
        <v>11.294642857142856</v>
      </c>
      <c r="G173" s="59">
        <v>0.09</v>
      </c>
      <c r="H173" s="64" t="s">
        <v>306</v>
      </c>
      <c r="I173" s="59"/>
      <c r="J173" s="60"/>
      <c r="K173" s="62"/>
      <c r="L173" s="63"/>
      <c r="M173" s="8"/>
      <c r="N173" s="7"/>
      <c r="O173" s="7"/>
      <c r="P173" s="7"/>
      <c r="Q173" s="7"/>
      <c r="R173" s="7"/>
      <c r="S173" s="7"/>
    </row>
    <row r="174" spans="1:19" s="21" customFormat="1" ht="15" x14ac:dyDescent="0.25">
      <c r="A174" s="29">
        <v>197</v>
      </c>
      <c r="B174" s="30" t="s">
        <v>173</v>
      </c>
      <c r="C174" s="22">
        <v>1</v>
      </c>
      <c r="D174" s="23">
        <v>23266</v>
      </c>
      <c r="E174" s="23">
        <v>44087782.200000003</v>
      </c>
      <c r="F174" s="24">
        <v>1.015531660692951</v>
      </c>
      <c r="G174" s="25">
        <v>0.09</v>
      </c>
      <c r="H174" s="25">
        <v>5.9122179490089734E-4</v>
      </c>
      <c r="I174" s="25">
        <v>5.359162661097113E-4</v>
      </c>
      <c r="J174" s="26">
        <v>169.52948673524963</v>
      </c>
      <c r="K174" s="42">
        <f>IF(($C174=1),(((($E174*0.09)/$D174-$F174)+$F174)*0.95)-$F174,"--")</f>
        <v>161.00223581545251</v>
      </c>
      <c r="L174" s="41"/>
      <c r="M174" s="8"/>
      <c r="N174" s="7"/>
      <c r="O174" s="7"/>
      <c r="P174" s="7"/>
      <c r="Q174" s="7"/>
      <c r="R174" s="7"/>
      <c r="S174" s="7"/>
    </row>
    <row r="175" spans="1:19" s="21" customFormat="1" ht="15" x14ac:dyDescent="0.25">
      <c r="A175" s="29">
        <v>720</v>
      </c>
      <c r="B175" s="30" t="s">
        <v>174</v>
      </c>
      <c r="C175" s="22">
        <v>1</v>
      </c>
      <c r="D175" s="23">
        <v>14940.716297786712</v>
      </c>
      <c r="E175" s="23">
        <v>20568034</v>
      </c>
      <c r="F175" s="24">
        <v>5.1237113402061869</v>
      </c>
      <c r="G175" s="25">
        <v>0.09</v>
      </c>
      <c r="H175" s="25">
        <v>9.6885403145043243E-3</v>
      </c>
      <c r="I175" s="25">
        <v>3.7218879318156105E-3</v>
      </c>
      <c r="J175" s="26">
        <v>118.77416765735042</v>
      </c>
      <c r="K175" s="42">
        <f>IF(($C175=1),(((($E175*0.09)/$D175-$F175)+$F175)*0.95)-$F175,"--")</f>
        <v>112.57927370747258</v>
      </c>
      <c r="L175" s="41"/>
      <c r="M175" s="8"/>
      <c r="N175" s="7"/>
      <c r="O175" s="7"/>
      <c r="P175" s="7"/>
      <c r="Q175" s="7"/>
      <c r="R175" s="7"/>
      <c r="S175" s="7"/>
    </row>
    <row r="176" spans="1:19" s="21" customFormat="1" ht="15" x14ac:dyDescent="0.25">
      <c r="A176" s="29">
        <v>725</v>
      </c>
      <c r="B176" s="30" t="s">
        <v>175</v>
      </c>
      <c r="C176" s="22">
        <v>1</v>
      </c>
      <c r="D176" s="23">
        <v>15891.225535375443</v>
      </c>
      <c r="E176" s="23">
        <v>49150576.960000001</v>
      </c>
      <c r="F176" s="24">
        <v>38.030927835051543</v>
      </c>
      <c r="G176" s="25">
        <v>0.09</v>
      </c>
      <c r="H176" s="25">
        <v>1.0393760047579073E-2</v>
      </c>
      <c r="I176" s="25">
        <v>1.2296052028814104E-2</v>
      </c>
      <c r="J176" s="26">
        <v>240.33350142515468</v>
      </c>
      <c r="K176" s="42">
        <f>IF(($C176=1),(((($E176*0.09)/$D176-$F176)+$F176)*0.95)-$F176,"--")</f>
        <v>226.41527996214438</v>
      </c>
      <c r="L176" s="41"/>
      <c r="M176" s="8"/>
      <c r="N176" s="7"/>
      <c r="O176" s="7"/>
      <c r="P176" s="7"/>
      <c r="Q176" s="7"/>
      <c r="R176" s="7"/>
      <c r="S176" s="7"/>
    </row>
    <row r="177" spans="1:19" s="21" customFormat="1" ht="15" x14ac:dyDescent="0.25">
      <c r="A177" s="29">
        <v>198</v>
      </c>
      <c r="B177" s="30" t="s">
        <v>176</v>
      </c>
      <c r="C177" s="22">
        <v>1</v>
      </c>
      <c r="D177" s="23">
        <v>16338.800433747489</v>
      </c>
      <c r="E177" s="23">
        <v>96915336.790000007</v>
      </c>
      <c r="F177" s="24">
        <v>13.499223115714869</v>
      </c>
      <c r="G177" s="25">
        <v>0.09</v>
      </c>
      <c r="H177" s="25">
        <v>2.8428835600185142E-3</v>
      </c>
      <c r="I177" s="25">
        <v>2.2758122687662613E-3</v>
      </c>
      <c r="J177" s="26">
        <v>520.34537254285533</v>
      </c>
      <c r="K177" s="42">
        <f>IF(($C177=1),(((($E177*0.09)/$D177-$F177)+$F177)*0.95)-$F177,"--")</f>
        <v>493.65314275992677</v>
      </c>
      <c r="L177" s="41"/>
      <c r="M177" s="8"/>
      <c r="N177" s="7"/>
      <c r="O177" s="7"/>
      <c r="P177" s="7"/>
      <c r="Q177" s="7"/>
      <c r="R177" s="7"/>
      <c r="S177" s="7"/>
    </row>
    <row r="178" spans="1:19" s="21" customFormat="1" ht="15" x14ac:dyDescent="0.25">
      <c r="A178" s="54">
        <v>660</v>
      </c>
      <c r="B178" s="55" t="s">
        <v>177</v>
      </c>
      <c r="C178" s="56">
        <v>1</v>
      </c>
      <c r="D178" s="57">
        <v>22948.335866516431</v>
      </c>
      <c r="E178" s="57">
        <v>30172564</v>
      </c>
      <c r="F178" s="58">
        <v>124.59080047789723</v>
      </c>
      <c r="G178" s="59">
        <v>0.09</v>
      </c>
      <c r="H178" s="64" t="s">
        <v>306</v>
      </c>
      <c r="I178" s="59"/>
      <c r="J178" s="60"/>
      <c r="K178" s="62"/>
      <c r="L178" s="63"/>
      <c r="M178" s="8"/>
      <c r="N178" s="7"/>
      <c r="O178" s="7"/>
      <c r="P178" s="7"/>
      <c r="Q178" s="7"/>
      <c r="R178" s="7"/>
      <c r="S178" s="7"/>
    </row>
    <row r="179" spans="1:19" s="21" customFormat="1" ht="15" x14ac:dyDescent="0.25">
      <c r="A179" s="29">
        <v>199</v>
      </c>
      <c r="B179" s="30" t="s">
        <v>178</v>
      </c>
      <c r="C179" s="22">
        <v>1</v>
      </c>
      <c r="D179" s="23">
        <v>28859.996086584328</v>
      </c>
      <c r="E179" s="23">
        <v>119479781.13647491</v>
      </c>
      <c r="F179" s="24">
        <v>3.1419788664745427</v>
      </c>
      <c r="G179" s="25">
        <v>0.09</v>
      </c>
      <c r="H179" s="25">
        <v>9.9576989690175022E-4</v>
      </c>
      <c r="I179" s="25">
        <v>7.5893592144272732E-4</v>
      </c>
      <c r="J179" s="26">
        <v>369.45614172999348</v>
      </c>
      <c r="K179" s="42">
        <f>IF(($C179=1),(((($E179*0.09)/$D179-$F179)+$F179)*0.95)-$F179,"--")</f>
        <v>350.82623570017006</v>
      </c>
      <c r="L179" s="41"/>
      <c r="M179" s="8"/>
      <c r="N179" s="7"/>
      <c r="O179" s="7"/>
      <c r="P179" s="7"/>
      <c r="Q179" s="7"/>
      <c r="R179" s="7"/>
      <c r="S179" s="7"/>
    </row>
    <row r="180" spans="1:19" s="21" customFormat="1" ht="15" x14ac:dyDescent="0.25">
      <c r="A180" s="46">
        <v>201</v>
      </c>
      <c r="B180" s="47" t="s">
        <v>179</v>
      </c>
      <c r="C180" s="22">
        <v>1</v>
      </c>
      <c r="D180" s="48">
        <v>17660.037339701936</v>
      </c>
      <c r="E180" s="48">
        <v>259908138</v>
      </c>
      <c r="F180" s="49">
        <v>1579.2884385843183</v>
      </c>
      <c r="G180" s="50">
        <v>0.18</v>
      </c>
      <c r="H180" s="50">
        <v>9.8450039393241914E-2</v>
      </c>
      <c r="I180" s="50">
        <v>0.1073082705688832</v>
      </c>
      <c r="J180" s="51">
        <v>1069.8262795836333</v>
      </c>
      <c r="K180" s="52">
        <f>IF(($C180=1),(((($E180*0.18)/$D180-$F180)+$F180)*0.95)-$F180,"--")</f>
        <v>937.37054367523547</v>
      </c>
      <c r="L180" s="53"/>
      <c r="M180" s="8"/>
      <c r="N180" s="7"/>
      <c r="O180" s="7"/>
      <c r="P180" s="7"/>
      <c r="Q180" s="7"/>
      <c r="R180" s="7"/>
      <c r="S180" s="7"/>
    </row>
    <row r="181" spans="1:19" s="21" customFormat="1" ht="15" x14ac:dyDescent="0.25">
      <c r="A181" s="54">
        <v>728</v>
      </c>
      <c r="B181" s="55" t="s">
        <v>180</v>
      </c>
      <c r="C181" s="56">
        <v>1</v>
      </c>
      <c r="D181" s="57">
        <v>32563</v>
      </c>
      <c r="E181" s="57">
        <v>3241462</v>
      </c>
      <c r="F181" s="58">
        <v>0</v>
      </c>
      <c r="G181" s="59">
        <v>0.09</v>
      </c>
      <c r="H181" s="64" t="s">
        <v>306</v>
      </c>
      <c r="I181" s="59"/>
      <c r="J181" s="60"/>
      <c r="K181" s="62"/>
      <c r="L181" s="63"/>
      <c r="M181" s="8"/>
      <c r="N181" s="7"/>
      <c r="O181" s="7"/>
      <c r="P181" s="7"/>
      <c r="Q181" s="7"/>
      <c r="R181" s="7"/>
      <c r="S181" s="7"/>
    </row>
    <row r="182" spans="1:19" s="21" customFormat="1" ht="15" x14ac:dyDescent="0.25">
      <c r="A182" s="29">
        <v>204</v>
      </c>
      <c r="B182" s="30" t="s">
        <v>181</v>
      </c>
      <c r="C182" s="22">
        <v>1</v>
      </c>
      <c r="D182" s="23">
        <v>17645</v>
      </c>
      <c r="E182" s="23">
        <v>43466481.962589771</v>
      </c>
      <c r="F182" s="24">
        <v>115.8041958041958</v>
      </c>
      <c r="G182" s="25">
        <v>0.09</v>
      </c>
      <c r="H182" s="25">
        <v>5.2134285846211631E-2</v>
      </c>
      <c r="I182" s="25">
        <v>4.701013154742302E-2</v>
      </c>
      <c r="J182" s="26">
        <v>105.90072777943011</v>
      </c>
      <c r="K182" s="42">
        <f>IF(($C182=1),(((($E182*0.09)/$D182-$F182)+$F182)*0.95)-$F182,"--")</f>
        <v>94.815481600248816</v>
      </c>
      <c r="L182" s="41"/>
      <c r="M182" s="8"/>
      <c r="N182" s="7"/>
      <c r="O182" s="7"/>
      <c r="P182" s="7"/>
      <c r="Q182" s="7"/>
      <c r="R182" s="7"/>
      <c r="S182" s="7"/>
    </row>
    <row r="183" spans="1:19" s="21" customFormat="1" ht="15" x14ac:dyDescent="0.25">
      <c r="A183" s="29">
        <v>207</v>
      </c>
      <c r="B183" s="30" t="s">
        <v>182</v>
      </c>
      <c r="C183" s="22">
        <v>1</v>
      </c>
      <c r="D183" s="23">
        <v>26070.558163185466</v>
      </c>
      <c r="E183" s="23">
        <v>268549488.24800003</v>
      </c>
      <c r="F183" s="24">
        <v>5.6189010989011017</v>
      </c>
      <c r="G183" s="25">
        <v>0.09</v>
      </c>
      <c r="H183" s="25">
        <v>2.8500841737861816E-4</v>
      </c>
      <c r="I183" s="25">
        <v>5.454781867869705E-4</v>
      </c>
      <c r="J183" s="26">
        <v>921.45959837296539</v>
      </c>
      <c r="K183" s="42">
        <f>IF(($C183=1),(((($E183*0.09)/$D183-$F183)+$F183)*0.95)-$F183,"--")</f>
        <v>875.10567339937199</v>
      </c>
      <c r="L183" s="41"/>
      <c r="M183" s="8"/>
      <c r="N183" s="7"/>
      <c r="O183" s="7"/>
      <c r="P183" s="7"/>
      <c r="Q183" s="7"/>
      <c r="R183" s="7"/>
      <c r="S183" s="7"/>
    </row>
    <row r="184" spans="1:19" s="21" customFormat="1" ht="15" x14ac:dyDescent="0.25">
      <c r="A184" s="29">
        <v>208</v>
      </c>
      <c r="B184" s="30" t="s">
        <v>183</v>
      </c>
      <c r="C184" s="22">
        <v>1</v>
      </c>
      <c r="D184" s="23">
        <v>18344.679832576789</v>
      </c>
      <c r="E184" s="23">
        <v>16630256.747807771</v>
      </c>
      <c r="F184" s="24">
        <v>17.191648930779365</v>
      </c>
      <c r="G184" s="25">
        <v>0.09</v>
      </c>
      <c r="H184" s="25">
        <v>1.4075967909045958E-2</v>
      </c>
      <c r="I184" s="25">
        <v>1.8963946270449606E-2</v>
      </c>
      <c r="J184" s="26">
        <v>64.39729788991103</v>
      </c>
      <c r="K184" s="42">
        <f>IF(($C184=1),(((($E184*0.09)/$D184-$F184)+$F184)*0.95)-$F184,"--")</f>
        <v>60.317850548876507</v>
      </c>
      <c r="L184" s="41"/>
      <c r="M184" s="8"/>
      <c r="N184" s="7"/>
      <c r="O184" s="7"/>
      <c r="P184" s="7"/>
      <c r="Q184" s="7"/>
      <c r="R184" s="7"/>
      <c r="S184" s="7"/>
    </row>
    <row r="185" spans="1:19" s="21" customFormat="1" ht="15" x14ac:dyDescent="0.25">
      <c r="A185" s="46">
        <v>209</v>
      </c>
      <c r="B185" s="47" t="s">
        <v>184</v>
      </c>
      <c r="C185" s="22">
        <v>1</v>
      </c>
      <c r="D185" s="48">
        <v>19369</v>
      </c>
      <c r="E185" s="48">
        <v>25327344.299942773</v>
      </c>
      <c r="F185" s="49">
        <v>79.000000000000014</v>
      </c>
      <c r="G185" s="50">
        <v>0.18</v>
      </c>
      <c r="H185" s="50">
        <v>5.1345933686775778E-2</v>
      </c>
      <c r="I185" s="50">
        <v>6.0414980026289512E-2</v>
      </c>
      <c r="J185" s="51">
        <v>156.37208807835708</v>
      </c>
      <c r="K185" s="52">
        <f>IF(($C185=1),(((($E185*0.18)/$D185-$F185)+$F185)*0.95)-$F185,"--")</f>
        <v>144.60348367443919</v>
      </c>
      <c r="L185" s="53">
        <f>IF(($C185=1),(((($E185*0.09)/$D185-$F185)+$F185)*0.95)-$F185,"--")</f>
        <v>32.801741837219609</v>
      </c>
      <c r="M185" s="8"/>
      <c r="N185" s="7"/>
      <c r="O185" s="7"/>
      <c r="P185" s="7"/>
      <c r="Q185" s="7"/>
      <c r="R185" s="7"/>
      <c r="S185" s="7"/>
    </row>
    <row r="186" spans="1:19" s="21" customFormat="1" ht="15" x14ac:dyDescent="0.25">
      <c r="A186" s="29">
        <v>211</v>
      </c>
      <c r="B186" s="30" t="s">
        <v>185</v>
      </c>
      <c r="C186" s="22">
        <v>1</v>
      </c>
      <c r="D186" s="23">
        <v>17333.551092271842</v>
      </c>
      <c r="E186" s="23">
        <v>70122487.936000004</v>
      </c>
      <c r="F186" s="24">
        <v>10.25453954464194</v>
      </c>
      <c r="G186" s="25">
        <v>0.09</v>
      </c>
      <c r="H186" s="25">
        <v>2.3000625198737411E-3</v>
      </c>
      <c r="I186" s="25">
        <v>2.5348157254061112E-3</v>
      </c>
      <c r="J186" s="26">
        <v>353.83841986364502</v>
      </c>
      <c r="K186" s="42">
        <f>IF(($C186=1),(((($E186*0.09)/$D186-$F186)+$F186)*0.95)-$F186,"--")</f>
        <v>335.63377189323063</v>
      </c>
      <c r="L186" s="41"/>
      <c r="M186" s="8"/>
      <c r="N186" s="7"/>
      <c r="O186" s="7"/>
      <c r="P186" s="7"/>
      <c r="Q186" s="7"/>
      <c r="R186" s="7"/>
      <c r="S186" s="7"/>
    </row>
    <row r="187" spans="1:19" s="21" customFormat="1" ht="15" x14ac:dyDescent="0.25">
      <c r="A187" s="29">
        <v>212</v>
      </c>
      <c r="B187" s="30" t="s">
        <v>186</v>
      </c>
      <c r="C187" s="22">
        <v>1</v>
      </c>
      <c r="D187" s="23">
        <v>16367.453922775592</v>
      </c>
      <c r="E187" s="23">
        <v>62204746.972638048</v>
      </c>
      <c r="F187" s="24">
        <v>135.83155974460323</v>
      </c>
      <c r="G187" s="25">
        <v>0.09</v>
      </c>
      <c r="H187" s="25">
        <v>3.4437328157234076E-2</v>
      </c>
      <c r="I187" s="25">
        <v>3.5740307670674355E-2</v>
      </c>
      <c r="J187" s="26">
        <v>206.21475081486119</v>
      </c>
      <c r="K187" s="42">
        <f>IF(($C187=1),(((($E187*0.09)/$D187-$F187)+$F187)*0.95)-$F187,"--")</f>
        <v>189.11243528688794</v>
      </c>
      <c r="L187" s="41"/>
      <c r="M187" s="8"/>
      <c r="N187" s="7"/>
      <c r="O187" s="7"/>
      <c r="P187" s="7"/>
      <c r="Q187" s="7"/>
      <c r="R187" s="7"/>
      <c r="S187" s="7"/>
    </row>
    <row r="188" spans="1:19" s="21" customFormat="1" ht="15" x14ac:dyDescent="0.25">
      <c r="A188" s="46">
        <v>215</v>
      </c>
      <c r="B188" s="47" t="s">
        <v>187</v>
      </c>
      <c r="C188" s="22">
        <v>1</v>
      </c>
      <c r="D188" s="48">
        <v>15173.970317725763</v>
      </c>
      <c r="E188" s="48">
        <v>8803526.3535365891</v>
      </c>
      <c r="F188" s="49">
        <v>18.834645669291334</v>
      </c>
      <c r="G188" s="50">
        <v>0.18</v>
      </c>
      <c r="H188" s="50">
        <v>2.5511105811836993E-2</v>
      </c>
      <c r="I188" s="50">
        <v>3.2463849468218779E-2</v>
      </c>
      <c r="J188" s="51">
        <v>85.596476209566219</v>
      </c>
      <c r="K188" s="52">
        <f>IF(($C188=1),(((($E188*0.18)/$D188-$F188)+$F188)*0.95)-$F188,"--")</f>
        <v>80.37492011562334</v>
      </c>
      <c r="L188" s="53">
        <f>IF(($C188=1),(((($E188*0.09)/$D188-$F188)+$F188)*0.95)-$F188,"--")</f>
        <v>30.770137223166003</v>
      </c>
      <c r="M188" s="8"/>
      <c r="N188" s="7"/>
      <c r="O188" s="7"/>
      <c r="P188" s="7"/>
      <c r="Q188" s="7"/>
      <c r="R188" s="7"/>
      <c r="S188" s="7"/>
    </row>
    <row r="189" spans="1:19" s="21" customFormat="1" ht="15" x14ac:dyDescent="0.25">
      <c r="A189" s="29">
        <v>735</v>
      </c>
      <c r="B189" s="30" t="s">
        <v>188</v>
      </c>
      <c r="C189" s="22">
        <v>1</v>
      </c>
      <c r="D189" s="23">
        <v>17832.355087277876</v>
      </c>
      <c r="E189" s="23">
        <v>52546815.899999999</v>
      </c>
      <c r="F189" s="24">
        <v>65.556701030927826</v>
      </c>
      <c r="G189" s="25">
        <v>0.09</v>
      </c>
      <c r="H189" s="25">
        <v>1.8095107427182056E-2</v>
      </c>
      <c r="I189" s="25">
        <v>2.2247406452919269E-2</v>
      </c>
      <c r="J189" s="26">
        <v>199.64738490463989</v>
      </c>
      <c r="K189" s="42">
        <f t="shared" ref="K189:K197" si="5">IF(($C189=1),(((($E189*0.09)/$D189-$F189)+$F189)*0.95)-$F189,"--")</f>
        <v>186.3871806078615</v>
      </c>
      <c r="L189" s="41"/>
      <c r="M189" s="8"/>
      <c r="N189" s="7"/>
      <c r="O189" s="7"/>
      <c r="P189" s="7"/>
      <c r="Q189" s="7"/>
      <c r="R189" s="7"/>
      <c r="S189" s="7"/>
    </row>
    <row r="190" spans="1:19" s="21" customFormat="1" ht="15" x14ac:dyDescent="0.25">
      <c r="A190" s="29">
        <v>217</v>
      </c>
      <c r="B190" s="30" t="s">
        <v>189</v>
      </c>
      <c r="C190" s="22">
        <v>1</v>
      </c>
      <c r="D190" s="23">
        <v>20085</v>
      </c>
      <c r="E190" s="23">
        <v>43354056.29781308</v>
      </c>
      <c r="F190" s="24">
        <v>0</v>
      </c>
      <c r="G190" s="25">
        <v>0.09</v>
      </c>
      <c r="H190" s="25">
        <v>9.0264363434665068E-4</v>
      </c>
      <c r="I190" s="25">
        <v>0</v>
      </c>
      <c r="J190" s="26">
        <v>194.26761597227667</v>
      </c>
      <c r="K190" s="42">
        <f t="shared" si="5"/>
        <v>184.55423517366282</v>
      </c>
      <c r="L190" s="41"/>
      <c r="M190" s="8"/>
      <c r="N190" s="7"/>
      <c r="O190" s="7"/>
      <c r="P190" s="7"/>
      <c r="Q190" s="7"/>
      <c r="R190" s="7"/>
      <c r="S190" s="7"/>
    </row>
    <row r="191" spans="1:19" s="21" customFormat="1" ht="15" x14ac:dyDescent="0.25">
      <c r="A191" s="29">
        <v>210</v>
      </c>
      <c r="B191" s="30" t="s">
        <v>190</v>
      </c>
      <c r="C191" s="22">
        <v>1</v>
      </c>
      <c r="D191" s="23">
        <v>15918.41002461467</v>
      </c>
      <c r="E191" s="23">
        <v>45341757.671999998</v>
      </c>
      <c r="F191" s="24">
        <v>171.05764411027573</v>
      </c>
      <c r="G191" s="25">
        <v>0.09</v>
      </c>
      <c r="H191" s="25">
        <v>5.656886584324898E-2</v>
      </c>
      <c r="I191" s="25">
        <v>6.0054260280110426E-2</v>
      </c>
      <c r="J191" s="26">
        <v>85.296990816825343</v>
      </c>
      <c r="K191" s="42">
        <f t="shared" si="5"/>
        <v>72.479259070470277</v>
      </c>
      <c r="L191" s="41"/>
      <c r="M191" s="8"/>
      <c r="N191" s="7"/>
      <c r="O191" s="7"/>
      <c r="P191" s="7"/>
      <c r="Q191" s="7"/>
      <c r="R191" s="7"/>
      <c r="S191" s="7"/>
    </row>
    <row r="192" spans="1:19" s="21" customFormat="1" ht="15" x14ac:dyDescent="0.25">
      <c r="A192" s="29">
        <v>730</v>
      </c>
      <c r="B192" s="30" t="s">
        <v>191</v>
      </c>
      <c r="C192" s="22">
        <v>1</v>
      </c>
      <c r="D192" s="23">
        <v>18045</v>
      </c>
      <c r="E192" s="23">
        <v>24248573</v>
      </c>
      <c r="F192" s="24">
        <v>8</v>
      </c>
      <c r="G192" s="25">
        <v>0.09</v>
      </c>
      <c r="H192" s="25">
        <v>4.4394489973465148E-3</v>
      </c>
      <c r="I192" s="25">
        <v>5.9533400171630727E-3</v>
      </c>
      <c r="J192" s="26">
        <v>112.94051371571071</v>
      </c>
      <c r="K192" s="42">
        <f t="shared" si="5"/>
        <v>106.89348802992517</v>
      </c>
      <c r="L192" s="41"/>
      <c r="M192" s="8"/>
      <c r="N192" s="7"/>
      <c r="O192" s="7"/>
      <c r="P192" s="7"/>
      <c r="Q192" s="7"/>
      <c r="R192" s="7"/>
      <c r="S192" s="7"/>
    </row>
    <row r="193" spans="1:19" s="21" customFormat="1" ht="15" x14ac:dyDescent="0.25">
      <c r="A193" s="29">
        <v>213</v>
      </c>
      <c r="B193" s="30" t="s">
        <v>192</v>
      </c>
      <c r="C193" s="22">
        <v>1</v>
      </c>
      <c r="D193" s="23">
        <v>20021.548254620131</v>
      </c>
      <c r="E193" s="23">
        <v>31602379.380000003</v>
      </c>
      <c r="F193" s="24">
        <v>3.8346456692913384</v>
      </c>
      <c r="G193" s="25">
        <v>0.09</v>
      </c>
      <c r="H193" s="25">
        <v>5.5638820618785357E-4</v>
      </c>
      <c r="I193" s="25">
        <v>2.4294228730028819E-3</v>
      </c>
      <c r="J193" s="26">
        <v>138.22300681738261</v>
      </c>
      <c r="K193" s="42">
        <f t="shared" si="5"/>
        <v>131.12012419304889</v>
      </c>
      <c r="L193" s="41"/>
      <c r="M193" s="8"/>
      <c r="N193" s="7"/>
      <c r="O193" s="7"/>
      <c r="P193" s="7"/>
      <c r="Q193" s="7"/>
      <c r="R193" s="7"/>
      <c r="S193" s="7"/>
    </row>
    <row r="194" spans="1:19" s="21" customFormat="1" ht="15" x14ac:dyDescent="0.25">
      <c r="A194" s="29">
        <v>214</v>
      </c>
      <c r="B194" s="30" t="s">
        <v>193</v>
      </c>
      <c r="C194" s="22">
        <v>1</v>
      </c>
      <c r="D194" s="23">
        <v>19575.189516230264</v>
      </c>
      <c r="E194" s="23">
        <v>30960541.456</v>
      </c>
      <c r="F194" s="24">
        <v>4.0369919935137322</v>
      </c>
      <c r="G194" s="25">
        <v>0.09</v>
      </c>
      <c r="H194" s="25">
        <v>2.4478018603009228E-3</v>
      </c>
      <c r="I194" s="25">
        <v>2.5524386729748518E-3</v>
      </c>
      <c r="J194" s="26">
        <v>138.30894691704893</v>
      </c>
      <c r="K194" s="42">
        <f t="shared" si="5"/>
        <v>131.19164997152077</v>
      </c>
      <c r="L194" s="41"/>
      <c r="M194" s="8"/>
      <c r="N194" s="7"/>
      <c r="O194" s="7"/>
      <c r="P194" s="7"/>
      <c r="Q194" s="7"/>
      <c r="R194" s="7"/>
      <c r="S194" s="7"/>
    </row>
    <row r="195" spans="1:19" s="21" customFormat="1" ht="15" x14ac:dyDescent="0.25">
      <c r="A195" s="29">
        <v>218</v>
      </c>
      <c r="B195" s="30" t="s">
        <v>194</v>
      </c>
      <c r="C195" s="22">
        <v>1</v>
      </c>
      <c r="D195" s="23">
        <v>19634.898812351552</v>
      </c>
      <c r="E195" s="23">
        <v>39928577.090523332</v>
      </c>
      <c r="F195" s="24">
        <v>63.787878787878782</v>
      </c>
      <c r="G195" s="25">
        <v>0.09</v>
      </c>
      <c r="H195" s="25">
        <v>2.7483878811865255E-2</v>
      </c>
      <c r="I195" s="25">
        <v>3.1367722987349016E-2</v>
      </c>
      <c r="J195" s="26">
        <v>119.23175235412248</v>
      </c>
      <c r="K195" s="42">
        <f t="shared" si="5"/>
        <v>110.08077079702241</v>
      </c>
      <c r="L195" s="41"/>
      <c r="M195" s="8"/>
      <c r="N195" s="7"/>
      <c r="O195" s="7"/>
      <c r="P195" s="7"/>
      <c r="Q195" s="7"/>
      <c r="R195" s="7"/>
      <c r="S195" s="7"/>
    </row>
    <row r="196" spans="1:19" s="21" customFormat="1" ht="15" x14ac:dyDescent="0.25">
      <c r="A196" s="29">
        <v>219</v>
      </c>
      <c r="B196" s="30" t="s">
        <v>195</v>
      </c>
      <c r="C196" s="22">
        <v>1</v>
      </c>
      <c r="D196" s="23">
        <v>18238.02398952319</v>
      </c>
      <c r="E196" s="23">
        <v>37735133.379746884</v>
      </c>
      <c r="F196" s="24">
        <v>11.093330398415146</v>
      </c>
      <c r="G196" s="25">
        <v>0.09</v>
      </c>
      <c r="H196" s="25">
        <v>7.2778662914352761E-3</v>
      </c>
      <c r="I196" s="25">
        <v>5.361592972097224E-3</v>
      </c>
      <c r="J196" s="26">
        <v>175.11993514658801</v>
      </c>
      <c r="K196" s="42">
        <f t="shared" si="5"/>
        <v>165.80927186933783</v>
      </c>
      <c r="L196" s="41"/>
      <c r="M196" s="8"/>
      <c r="N196" s="7"/>
      <c r="O196" s="7"/>
      <c r="P196" s="7"/>
      <c r="Q196" s="7"/>
      <c r="R196" s="7"/>
      <c r="S196" s="7"/>
    </row>
    <row r="197" spans="1:19" s="21" customFormat="1" ht="15" x14ac:dyDescent="0.25">
      <c r="A197" s="29">
        <v>220</v>
      </c>
      <c r="B197" s="30" t="s">
        <v>196</v>
      </c>
      <c r="C197" s="22">
        <v>1</v>
      </c>
      <c r="D197" s="23">
        <v>21448.689310745089</v>
      </c>
      <c r="E197" s="23">
        <v>73374303.175128847</v>
      </c>
      <c r="F197" s="24">
        <v>74.925451072771835</v>
      </c>
      <c r="G197" s="25">
        <v>0.09</v>
      </c>
      <c r="H197" s="25">
        <v>1.9130746397178541E-2</v>
      </c>
      <c r="I197" s="25">
        <v>2.1902119025125493E-2</v>
      </c>
      <c r="J197" s="26">
        <v>232.95757105918497</v>
      </c>
      <c r="K197" s="42">
        <f t="shared" si="5"/>
        <v>217.56341995258711</v>
      </c>
      <c r="L197" s="41"/>
      <c r="M197" s="8"/>
      <c r="N197" s="7"/>
      <c r="O197" s="7"/>
      <c r="P197" s="7"/>
      <c r="Q197" s="7"/>
      <c r="R197" s="7"/>
      <c r="S197" s="7"/>
    </row>
    <row r="198" spans="1:19" s="21" customFormat="1" ht="15" x14ac:dyDescent="0.25">
      <c r="A198" s="54">
        <v>221</v>
      </c>
      <c r="B198" s="55" t="s">
        <v>197</v>
      </c>
      <c r="C198" s="56">
        <v>1</v>
      </c>
      <c r="D198" s="57">
        <v>29182.999999999996</v>
      </c>
      <c r="E198" s="57">
        <v>12399892.950238187</v>
      </c>
      <c r="F198" s="58">
        <v>25.000000000000004</v>
      </c>
      <c r="G198" s="59">
        <v>0.09</v>
      </c>
      <c r="H198" s="64" t="s">
        <v>306</v>
      </c>
      <c r="I198" s="59"/>
      <c r="J198" s="60"/>
      <c r="K198" s="62"/>
      <c r="L198" s="63"/>
      <c r="M198" s="8"/>
      <c r="N198" s="7"/>
      <c r="O198" s="7"/>
      <c r="P198" s="7"/>
      <c r="Q198" s="7"/>
      <c r="R198" s="7"/>
      <c r="S198" s="7"/>
    </row>
    <row r="199" spans="1:19" s="21" customFormat="1" ht="15" x14ac:dyDescent="0.25">
      <c r="A199" s="29">
        <v>740</v>
      </c>
      <c r="B199" s="30" t="s">
        <v>198</v>
      </c>
      <c r="C199" s="22">
        <v>1</v>
      </c>
      <c r="D199" s="23">
        <v>19406.253164556969</v>
      </c>
      <c r="E199" s="23">
        <v>19356110</v>
      </c>
      <c r="F199" s="24">
        <v>14.36363636363636</v>
      </c>
      <c r="G199" s="25">
        <v>0.09</v>
      </c>
      <c r="H199" s="25">
        <v>6.9318314993133904E-3</v>
      </c>
      <c r="I199" s="25">
        <v>1.4400846225629199E-2</v>
      </c>
      <c r="J199" s="26">
        <v>75.403815664745423</v>
      </c>
      <c r="K199" s="42">
        <f>IF(($C199=1),(((($E199*0.09)/$D199-$F199)+$F199)*0.95)-$F199,"--")</f>
        <v>70.915443063326336</v>
      </c>
      <c r="L199" s="41"/>
      <c r="M199" s="8"/>
      <c r="N199" s="7"/>
      <c r="O199" s="7"/>
      <c r="P199" s="7"/>
      <c r="Q199" s="7"/>
      <c r="R199" s="7"/>
      <c r="S199" s="7"/>
    </row>
    <row r="200" spans="1:19" s="21" customFormat="1" ht="15" x14ac:dyDescent="0.25">
      <c r="A200" s="46">
        <v>223</v>
      </c>
      <c r="B200" s="47" t="s">
        <v>199</v>
      </c>
      <c r="C200" s="22">
        <v>1</v>
      </c>
      <c r="D200" s="48">
        <v>10843.000000000002</v>
      </c>
      <c r="E200" s="48">
        <v>9341672.648</v>
      </c>
      <c r="F200" s="49">
        <v>2.9999999999999996</v>
      </c>
      <c r="G200" s="50">
        <v>0.18</v>
      </c>
      <c r="H200" s="50">
        <v>5.5108321833199532E-3</v>
      </c>
      <c r="I200" s="50">
        <v>3.4821387160215121E-3</v>
      </c>
      <c r="J200" s="51">
        <v>152.07710750161391</v>
      </c>
      <c r="K200" s="52">
        <f>IF(($C200=1),(((($E200*0.18)/$D200-$F200)+$F200)*0.95)-$F200,"--")</f>
        <v>144.32325212653322</v>
      </c>
      <c r="L200" s="53">
        <f>IF(($C200=1),(((($E200*0.09)/$D200-$F200)+$F200)*0.95)-$F200,"--")</f>
        <v>70.66162606326661</v>
      </c>
      <c r="M200" s="8"/>
      <c r="N200" s="7"/>
      <c r="O200" s="7"/>
      <c r="P200" s="7"/>
      <c r="Q200" s="7"/>
      <c r="R200" s="7"/>
      <c r="S200" s="7"/>
    </row>
    <row r="201" spans="1:19" s="21" customFormat="1" ht="15" x14ac:dyDescent="0.25">
      <c r="A201" s="54">
        <v>224</v>
      </c>
      <c r="B201" s="55" t="s">
        <v>200</v>
      </c>
      <c r="C201" s="56">
        <v>1</v>
      </c>
      <c r="D201" s="57">
        <v>34650</v>
      </c>
      <c r="E201" s="57">
        <v>5668697.2000000002</v>
      </c>
      <c r="F201" s="58">
        <v>0</v>
      </c>
      <c r="G201" s="59">
        <v>0.09</v>
      </c>
      <c r="H201" s="64" t="s">
        <v>306</v>
      </c>
      <c r="I201" s="59"/>
      <c r="J201" s="60"/>
      <c r="K201" s="62"/>
      <c r="L201" s="63"/>
      <c r="M201" s="8"/>
      <c r="N201" s="7"/>
      <c r="O201" s="7"/>
      <c r="P201" s="7"/>
      <c r="Q201" s="7"/>
      <c r="R201" s="7"/>
      <c r="S201" s="7"/>
    </row>
    <row r="202" spans="1:19" s="21" customFormat="1" ht="15" x14ac:dyDescent="0.25">
      <c r="A202" s="46">
        <v>226</v>
      </c>
      <c r="B202" s="47" t="s">
        <v>201</v>
      </c>
      <c r="C202" s="22">
        <v>1</v>
      </c>
      <c r="D202" s="48">
        <v>14631.58843537414</v>
      </c>
      <c r="E202" s="48">
        <v>23357161.249719031</v>
      </c>
      <c r="F202" s="49">
        <v>20.834645669291334</v>
      </c>
      <c r="G202" s="50">
        <v>0.18</v>
      </c>
      <c r="H202" s="50">
        <v>2.0451377783111534E-2</v>
      </c>
      <c r="I202" s="50">
        <v>1.3051413113551546E-2</v>
      </c>
      <c r="J202" s="51">
        <v>266.50866251076269</v>
      </c>
      <c r="K202" s="52">
        <f>IF(($C202=1),(((($E202*0.18)/$D202-$F202)+$F202)*0.95)-$F202,"--")</f>
        <v>252.14149710175997</v>
      </c>
      <c r="L202" s="53">
        <f>IF(($C202=1),(((($E202*0.09)/$D202-$F202)+$F202)*0.95)-$F202,"--")</f>
        <v>115.65342571623431</v>
      </c>
      <c r="M202" s="8"/>
      <c r="N202" s="7"/>
      <c r="O202" s="7"/>
      <c r="P202" s="7"/>
      <c r="Q202" s="7"/>
      <c r="R202" s="7"/>
      <c r="S202" s="7"/>
    </row>
    <row r="203" spans="1:19" s="21" customFormat="1" ht="15" x14ac:dyDescent="0.25">
      <c r="A203" s="46">
        <v>227</v>
      </c>
      <c r="B203" s="47" t="s">
        <v>202</v>
      </c>
      <c r="C203" s="22">
        <v>1</v>
      </c>
      <c r="D203" s="48">
        <v>17198.595590077679</v>
      </c>
      <c r="E203" s="48">
        <v>24489770.237504065</v>
      </c>
      <c r="F203" s="49">
        <v>30.007518796992471</v>
      </c>
      <c r="G203" s="50">
        <v>0.18</v>
      </c>
      <c r="H203" s="50">
        <v>1.8413748148098194E-2</v>
      </c>
      <c r="I203" s="50">
        <v>2.107358196692196E-2</v>
      </c>
      <c r="J203" s="51">
        <v>226.3017024800003</v>
      </c>
      <c r="K203" s="52">
        <f>IF(($C203=1),(((($E203*0.18)/$D203-$F203)+$F203)*0.95)-$F203,"--")</f>
        <v>213.48624141615068</v>
      </c>
      <c r="L203" s="53">
        <f>IF(($C203=1),(((($E203*0.09)/$D203-$F203)+$F203)*0.95)-$F203,"--")</f>
        <v>91.739361309579095</v>
      </c>
      <c r="M203" s="8"/>
      <c r="N203" s="7"/>
      <c r="O203" s="7"/>
      <c r="P203" s="7"/>
      <c r="Q203" s="7"/>
      <c r="R203" s="7"/>
      <c r="S203" s="7"/>
    </row>
    <row r="204" spans="1:19" s="21" customFormat="1" ht="15" x14ac:dyDescent="0.25">
      <c r="A204" s="29">
        <v>229</v>
      </c>
      <c r="B204" s="30" t="s">
        <v>203</v>
      </c>
      <c r="C204" s="22">
        <v>1</v>
      </c>
      <c r="D204" s="23">
        <v>16604.673837516351</v>
      </c>
      <c r="E204" s="23">
        <v>95097673.758000001</v>
      </c>
      <c r="F204" s="24">
        <v>208.50746194786015</v>
      </c>
      <c r="G204" s="25">
        <v>0.09</v>
      </c>
      <c r="H204" s="25">
        <v>1.1227124055326151E-2</v>
      </c>
      <c r="I204" s="25">
        <v>3.6406762242607589E-2</v>
      </c>
      <c r="J204" s="26">
        <v>306.93720874975963</v>
      </c>
      <c r="K204" s="42">
        <f>IF(($C204=1),(((($E204*0.09)/$D204-$F204)+$F204)*0.95)-$F204,"--")</f>
        <v>281.16497521487861</v>
      </c>
      <c r="L204" s="41"/>
      <c r="M204" s="8"/>
      <c r="N204" s="7"/>
      <c r="O204" s="7"/>
      <c r="P204" s="7"/>
      <c r="Q204" s="7"/>
      <c r="R204" s="7"/>
      <c r="S204" s="7"/>
    </row>
    <row r="205" spans="1:19" s="21" customFormat="1" ht="15" x14ac:dyDescent="0.25">
      <c r="A205" s="54">
        <v>230</v>
      </c>
      <c r="B205" s="55" t="s">
        <v>204</v>
      </c>
      <c r="C205" s="56">
        <v>1</v>
      </c>
      <c r="D205" s="57">
        <v>34358.000000000007</v>
      </c>
      <c r="E205" s="57">
        <v>2084147</v>
      </c>
      <c r="F205" s="58">
        <v>0.99999999999999978</v>
      </c>
      <c r="G205" s="59">
        <v>0.09</v>
      </c>
      <c r="H205" s="64" t="s">
        <v>306</v>
      </c>
      <c r="I205" s="59"/>
      <c r="J205" s="60"/>
      <c r="K205" s="62"/>
      <c r="L205" s="63"/>
      <c r="M205" s="8"/>
      <c r="N205" s="7"/>
      <c r="O205" s="7"/>
      <c r="P205" s="7"/>
      <c r="Q205" s="7"/>
      <c r="R205" s="7"/>
      <c r="S205" s="7"/>
    </row>
    <row r="206" spans="1:19" s="21" customFormat="1" ht="15" x14ac:dyDescent="0.25">
      <c r="A206" s="29">
        <v>231</v>
      </c>
      <c r="B206" s="30" t="s">
        <v>205</v>
      </c>
      <c r="C206" s="22">
        <v>1</v>
      </c>
      <c r="D206" s="23">
        <v>17370.431616341022</v>
      </c>
      <c r="E206" s="23">
        <v>42820224.697439462</v>
      </c>
      <c r="F206" s="24">
        <v>51.181818181818187</v>
      </c>
      <c r="G206" s="25">
        <v>0.09</v>
      </c>
      <c r="H206" s="25">
        <v>2.4661343581269989E-2</v>
      </c>
      <c r="I206" s="25">
        <v>2.0762391580360747E-2</v>
      </c>
      <c r="J206" s="26">
        <v>170.6791181431098</v>
      </c>
      <c r="K206" s="42">
        <f>IF(($C206=1),(((($E206*0.09)/$D206-$F206)+$F206)*0.95)-$F206,"--")</f>
        <v>159.58607132686339</v>
      </c>
      <c r="L206" s="41"/>
      <c r="M206" s="8"/>
      <c r="N206" s="7"/>
      <c r="O206" s="7"/>
      <c r="P206" s="7"/>
      <c r="Q206" s="7"/>
      <c r="R206" s="7"/>
      <c r="S206" s="7"/>
    </row>
    <row r="207" spans="1:19" s="21" customFormat="1" ht="15" x14ac:dyDescent="0.25">
      <c r="A207" s="29">
        <v>745</v>
      </c>
      <c r="B207" s="30" t="s">
        <v>206</v>
      </c>
      <c r="C207" s="22">
        <v>1</v>
      </c>
      <c r="D207" s="23">
        <v>16188.648390941597</v>
      </c>
      <c r="E207" s="23">
        <v>38348895.600000001</v>
      </c>
      <c r="F207" s="24">
        <v>35.202797202797214</v>
      </c>
      <c r="G207" s="25">
        <v>0.09</v>
      </c>
      <c r="H207" s="25">
        <v>1.316614130698341E-2</v>
      </c>
      <c r="I207" s="25">
        <v>1.4860550672382502E-2</v>
      </c>
      <c r="J207" s="26">
        <v>177.99601474565679</v>
      </c>
      <c r="K207" s="42">
        <f>IF(($C207=1),(((($E207*0.09)/$D207-$F207)+$F207)*0.95)-$F207,"--")</f>
        <v>167.3360741482341</v>
      </c>
      <c r="L207" s="41"/>
      <c r="M207" s="8"/>
      <c r="N207" s="7"/>
      <c r="O207" s="7"/>
      <c r="P207" s="7"/>
      <c r="Q207" s="7"/>
      <c r="R207" s="7"/>
      <c r="S207" s="7"/>
    </row>
    <row r="208" spans="1:19" s="21" customFormat="1" ht="15" x14ac:dyDescent="0.25">
      <c r="A208" s="54">
        <v>234</v>
      </c>
      <c r="B208" s="55" t="s">
        <v>207</v>
      </c>
      <c r="C208" s="56">
        <v>1</v>
      </c>
      <c r="D208" s="57">
        <v>33637</v>
      </c>
      <c r="E208" s="57">
        <v>2224182.2000000002</v>
      </c>
      <c r="F208" s="58">
        <v>0</v>
      </c>
      <c r="G208" s="59">
        <v>0.09</v>
      </c>
      <c r="H208" s="64" t="s">
        <v>306</v>
      </c>
      <c r="I208" s="59"/>
      <c r="J208" s="60"/>
      <c r="K208" s="62"/>
      <c r="L208" s="63"/>
      <c r="M208" s="8"/>
      <c r="N208" s="7"/>
      <c r="O208" s="7"/>
      <c r="P208" s="7"/>
      <c r="Q208" s="7"/>
      <c r="R208" s="7"/>
      <c r="S208" s="7"/>
    </row>
    <row r="209" spans="1:19" s="21" customFormat="1" ht="15" x14ac:dyDescent="0.25">
      <c r="A209" s="29">
        <v>750</v>
      </c>
      <c r="B209" s="30" t="s">
        <v>208</v>
      </c>
      <c r="C209" s="22">
        <v>1</v>
      </c>
      <c r="D209" s="23">
        <v>21975.704319935849</v>
      </c>
      <c r="E209" s="23">
        <v>13702921</v>
      </c>
      <c r="F209" s="24">
        <v>25.005012531328319</v>
      </c>
      <c r="G209" s="25">
        <v>0.09</v>
      </c>
      <c r="H209" s="25">
        <v>4.0640774544178464E-2</v>
      </c>
      <c r="I209" s="25">
        <v>4.0101140618468263E-2</v>
      </c>
      <c r="J209" s="26">
        <v>31.114366945451977</v>
      </c>
      <c r="K209" s="42">
        <f>IF(($C209=1),(((($E209*0.09)/$D209-$F209)+$F209)*0.95)-$F209,"--")</f>
        <v>28.308397971612962</v>
      </c>
      <c r="L209" s="41"/>
      <c r="M209" s="8"/>
      <c r="N209" s="7"/>
      <c r="O209" s="7"/>
      <c r="P209" s="7"/>
      <c r="Q209" s="7"/>
      <c r="R209" s="7"/>
      <c r="S209" s="7"/>
    </row>
    <row r="210" spans="1:19" s="21" customFormat="1" ht="15" x14ac:dyDescent="0.25">
      <c r="A210" s="46">
        <v>236</v>
      </c>
      <c r="B210" s="47" t="s">
        <v>209</v>
      </c>
      <c r="C210" s="22">
        <v>1</v>
      </c>
      <c r="D210" s="48">
        <v>18988</v>
      </c>
      <c r="E210" s="48">
        <v>107825405.39687392</v>
      </c>
      <c r="F210" s="49">
        <v>176.99999999999997</v>
      </c>
      <c r="G210" s="50">
        <v>0.18</v>
      </c>
      <c r="H210" s="50">
        <v>2.9706960345783927E-2</v>
      </c>
      <c r="I210" s="50">
        <v>3.1169611536628065E-2</v>
      </c>
      <c r="J210" s="51">
        <v>845.14940864953155</v>
      </c>
      <c r="K210" s="52">
        <f>IF(($C210=1),(((($E210*0.18)/$D210-$F210)+$F210)*0.95)-$F210,"--")</f>
        <v>794.04193821705496</v>
      </c>
      <c r="L210" s="53">
        <f>IF(($C210=1),(((($E210*0.09)/$D210-$F210)+$F210)*0.95)-$F210,"--")</f>
        <v>308.52096910852754</v>
      </c>
      <c r="M210" s="8"/>
      <c r="N210" s="7"/>
      <c r="O210" s="7"/>
      <c r="P210" s="7"/>
      <c r="Q210" s="7"/>
      <c r="R210" s="7"/>
      <c r="S210" s="7"/>
    </row>
    <row r="211" spans="1:19" s="21" customFormat="1" ht="15" x14ac:dyDescent="0.25">
      <c r="A211" s="54">
        <v>238</v>
      </c>
      <c r="B211" s="55" t="s">
        <v>210</v>
      </c>
      <c r="C211" s="56">
        <v>1</v>
      </c>
      <c r="D211" s="57">
        <v>16682.601650738492</v>
      </c>
      <c r="E211" s="57">
        <v>10817746.25992267</v>
      </c>
      <c r="F211" s="58">
        <v>33.595621769534809</v>
      </c>
      <c r="G211" s="59">
        <v>0.09</v>
      </c>
      <c r="H211" s="64" t="s">
        <v>306</v>
      </c>
      <c r="I211" s="59"/>
      <c r="J211" s="60"/>
      <c r="K211" s="62"/>
      <c r="L211" s="63"/>
      <c r="M211" s="8"/>
      <c r="N211" s="7"/>
      <c r="O211" s="7"/>
      <c r="P211" s="7"/>
      <c r="Q211" s="7"/>
      <c r="R211" s="7"/>
      <c r="S211" s="7"/>
    </row>
    <row r="212" spans="1:19" s="21" customFormat="1" ht="15" x14ac:dyDescent="0.25">
      <c r="A212" s="29">
        <v>239</v>
      </c>
      <c r="B212" s="30" t="s">
        <v>211</v>
      </c>
      <c r="C212" s="22">
        <v>1</v>
      </c>
      <c r="D212" s="23">
        <v>18445.239243616736</v>
      </c>
      <c r="E212" s="23">
        <v>145849952.74842578</v>
      </c>
      <c r="F212" s="24">
        <v>489.57923319213614</v>
      </c>
      <c r="G212" s="25">
        <v>0.09</v>
      </c>
      <c r="H212" s="25">
        <v>5.5319390978694899E-2</v>
      </c>
      <c r="I212" s="25">
        <v>6.1915728560514374E-2</v>
      </c>
      <c r="J212" s="26">
        <v>222.06758114240552</v>
      </c>
      <c r="K212" s="42">
        <f>IF(($C212=1),(((($E212*0.09)/$D212-$F212)+$F212)*0.95)-$F212,"--")</f>
        <v>186.4852404256784</v>
      </c>
      <c r="L212" s="41"/>
      <c r="M212" s="8"/>
      <c r="N212" s="7"/>
      <c r="O212" s="7"/>
      <c r="P212" s="7"/>
      <c r="Q212" s="7"/>
      <c r="R212" s="7"/>
      <c r="S212" s="7"/>
    </row>
    <row r="213" spans="1:19" s="21" customFormat="1" ht="15" x14ac:dyDescent="0.25">
      <c r="A213" s="54">
        <v>240</v>
      </c>
      <c r="B213" s="55" t="s">
        <v>212</v>
      </c>
      <c r="C213" s="56">
        <v>1</v>
      </c>
      <c r="D213" s="57">
        <v>18292</v>
      </c>
      <c r="E213" s="57">
        <v>4483782.82</v>
      </c>
      <c r="F213" s="58">
        <v>3</v>
      </c>
      <c r="G213" s="59">
        <v>0.09</v>
      </c>
      <c r="H213" s="64" t="s">
        <v>306</v>
      </c>
      <c r="I213" s="59"/>
      <c r="J213" s="60"/>
      <c r="K213" s="62"/>
      <c r="L213" s="63"/>
      <c r="M213" s="8"/>
      <c r="N213" s="7"/>
      <c r="O213" s="7"/>
      <c r="P213" s="7"/>
      <c r="Q213" s="7"/>
      <c r="R213" s="7"/>
      <c r="S213" s="7"/>
    </row>
    <row r="214" spans="1:19" s="21" customFormat="1" ht="15" x14ac:dyDescent="0.25">
      <c r="A214" s="54">
        <v>242</v>
      </c>
      <c r="B214" s="55" t="s">
        <v>213</v>
      </c>
      <c r="C214" s="56">
        <v>1</v>
      </c>
      <c r="D214" s="57">
        <v>70479</v>
      </c>
      <c r="E214" s="57">
        <v>6535445.5199999996</v>
      </c>
      <c r="F214" s="58">
        <v>1.0483870967741935</v>
      </c>
      <c r="G214" s="59">
        <v>0.09</v>
      </c>
      <c r="H214" s="64" t="s">
        <v>306</v>
      </c>
      <c r="I214" s="59"/>
      <c r="J214" s="60"/>
      <c r="K214" s="62"/>
      <c r="L214" s="63"/>
      <c r="M214" s="8"/>
      <c r="N214" s="7"/>
      <c r="O214" s="7"/>
      <c r="P214" s="7"/>
      <c r="Q214" s="7"/>
      <c r="R214" s="7"/>
      <c r="S214" s="7"/>
    </row>
    <row r="215" spans="1:19" s="21" customFormat="1" ht="15" x14ac:dyDescent="0.25">
      <c r="A215" s="29">
        <v>753</v>
      </c>
      <c r="B215" s="30" t="s">
        <v>214</v>
      </c>
      <c r="C215" s="22">
        <v>1</v>
      </c>
      <c r="D215" s="23">
        <v>16354.886386600809</v>
      </c>
      <c r="E215" s="23">
        <v>33395296</v>
      </c>
      <c r="F215" s="24">
        <v>11.097796036482958</v>
      </c>
      <c r="G215" s="25">
        <v>0.09</v>
      </c>
      <c r="H215" s="25">
        <v>5.4374806143581171E-3</v>
      </c>
      <c r="I215" s="25">
        <v>5.4349928001341131E-3</v>
      </c>
      <c r="J215" s="26">
        <v>172.67459888901169</v>
      </c>
      <c r="K215" s="42">
        <f>IF(($C215=1),(((($E215*0.09)/$D215-$F215)+$F215)*0.95)-$F215,"--")</f>
        <v>163.48597914273694</v>
      </c>
      <c r="L215" s="41"/>
      <c r="M215" s="8"/>
      <c r="N215" s="7"/>
      <c r="O215" s="7"/>
      <c r="P215" s="7"/>
      <c r="Q215" s="7"/>
      <c r="R215" s="7"/>
      <c r="S215" s="7"/>
    </row>
    <row r="216" spans="1:19" s="21" customFormat="1" ht="15" x14ac:dyDescent="0.25">
      <c r="A216" s="29">
        <v>778</v>
      </c>
      <c r="B216" s="30" t="s">
        <v>215</v>
      </c>
      <c r="C216" s="22">
        <v>1</v>
      </c>
      <c r="D216" s="23">
        <v>17542.000000000007</v>
      </c>
      <c r="E216" s="23">
        <v>18962558</v>
      </c>
      <c r="F216" s="24">
        <v>9.9999999999999982</v>
      </c>
      <c r="G216" s="25">
        <v>0.09</v>
      </c>
      <c r="H216" s="25">
        <v>7.6051823669828159E-3</v>
      </c>
      <c r="I216" s="25">
        <v>9.2508616189862156E-3</v>
      </c>
      <c r="J216" s="26">
        <v>87.288235092919805</v>
      </c>
      <c r="K216" s="42">
        <f>IF(($C216=1),(((($E216*0.09)/$D216-$F216)+$F216)*0.95)-$F216,"--")</f>
        <v>82.423823338273806</v>
      </c>
      <c r="L216" s="41"/>
      <c r="M216" s="8"/>
      <c r="N216" s="7"/>
      <c r="O216" s="7"/>
      <c r="P216" s="7"/>
      <c r="Q216" s="7"/>
      <c r="R216" s="7"/>
      <c r="S216" s="7"/>
    </row>
    <row r="217" spans="1:19" s="21" customFormat="1" ht="15" x14ac:dyDescent="0.25">
      <c r="A217" s="29">
        <v>243</v>
      </c>
      <c r="B217" s="30" t="s">
        <v>216</v>
      </c>
      <c r="C217" s="22">
        <v>1</v>
      </c>
      <c r="D217" s="23">
        <v>19000.434093557731</v>
      </c>
      <c r="E217" s="23">
        <v>180498328.71519363</v>
      </c>
      <c r="F217" s="24">
        <v>66.725348220564058</v>
      </c>
      <c r="G217" s="25">
        <v>0.09</v>
      </c>
      <c r="H217" s="25">
        <v>4.3287760689683947E-3</v>
      </c>
      <c r="I217" s="25">
        <v>7.0239463725726876E-3</v>
      </c>
      <c r="J217" s="26">
        <v>788.24720158425271</v>
      </c>
      <c r="K217" s="42">
        <f>IF(($C217=1),(((($E217*0.09)/$D217-$F217)+$F217)*0.95)-$F217,"--")</f>
        <v>745.4985740940117</v>
      </c>
      <c r="L217" s="41"/>
      <c r="M217" s="8"/>
      <c r="N217" s="7"/>
      <c r="O217" s="7"/>
      <c r="P217" s="7"/>
      <c r="Q217" s="7"/>
      <c r="R217" s="7"/>
      <c r="S217" s="7"/>
    </row>
    <row r="218" spans="1:19" s="21" customFormat="1" ht="15" x14ac:dyDescent="0.25">
      <c r="A218" s="29">
        <v>755</v>
      </c>
      <c r="B218" s="30" t="s">
        <v>217</v>
      </c>
      <c r="C218" s="22">
        <v>1</v>
      </c>
      <c r="D218" s="23">
        <v>18913.60425729497</v>
      </c>
      <c r="E218" s="23">
        <v>13595331</v>
      </c>
      <c r="F218" s="24">
        <v>25.040952897708195</v>
      </c>
      <c r="G218" s="25">
        <v>0.09</v>
      </c>
      <c r="H218" s="25">
        <v>2.1968713513151276E-2</v>
      </c>
      <c r="I218" s="25">
        <v>3.4836568034483054E-2</v>
      </c>
      <c r="J218" s="26">
        <v>39.652152306080012</v>
      </c>
      <c r="K218" s="42">
        <f>IF(($C218=1),(((($E218*0.09)/$D218-$F218)+$F218)*0.95)-$F218,"--")</f>
        <v>36.417497045890599</v>
      </c>
      <c r="L218" s="41"/>
      <c r="M218" s="8"/>
      <c r="N218" s="7"/>
      <c r="O218" s="7"/>
      <c r="P218" s="7"/>
      <c r="Q218" s="7"/>
      <c r="R218" s="7"/>
      <c r="S218" s="7"/>
    </row>
    <row r="219" spans="1:19" s="21" customFormat="1" ht="15" x14ac:dyDescent="0.25">
      <c r="A219" s="54">
        <v>244</v>
      </c>
      <c r="B219" s="55" t="s">
        <v>218</v>
      </c>
      <c r="C219" s="56">
        <v>1</v>
      </c>
      <c r="D219" s="57">
        <v>20395.885910534769</v>
      </c>
      <c r="E219" s="57">
        <v>63294402.104000002</v>
      </c>
      <c r="F219" s="58">
        <v>327.27986050335932</v>
      </c>
      <c r="G219" s="59">
        <v>0.09</v>
      </c>
      <c r="H219" s="64" t="s">
        <v>306</v>
      </c>
      <c r="I219" s="59"/>
      <c r="J219" s="60"/>
      <c r="K219" s="62"/>
      <c r="L219" s="63"/>
      <c r="M219" s="8"/>
      <c r="N219" s="7"/>
      <c r="O219" s="7"/>
      <c r="P219" s="7"/>
      <c r="Q219" s="7"/>
      <c r="R219" s="7"/>
      <c r="S219" s="7"/>
    </row>
    <row r="220" spans="1:19" s="21" customFormat="1" ht="15" x14ac:dyDescent="0.25">
      <c r="A220" s="29">
        <v>246</v>
      </c>
      <c r="B220" s="30" t="s">
        <v>219</v>
      </c>
      <c r="C220" s="22">
        <v>1</v>
      </c>
      <c r="D220" s="23">
        <v>15779.279253662105</v>
      </c>
      <c r="E220" s="23">
        <v>62022195.088</v>
      </c>
      <c r="F220" s="24">
        <v>4.7606653578264693</v>
      </c>
      <c r="G220" s="25">
        <v>0.09</v>
      </c>
      <c r="H220" s="25">
        <v>4.9123838069534012E-4</v>
      </c>
      <c r="I220" s="25">
        <v>1.2111771924195121E-3</v>
      </c>
      <c r="J220" s="26">
        <v>348.99424753684906</v>
      </c>
      <c r="K220" s="42">
        <f>IF(($C220=1),(((($E220*0.09)/$D220-$F220)+$F220)*0.95)-$F220,"--")</f>
        <v>331.30650189211525</v>
      </c>
      <c r="L220" s="41"/>
      <c r="M220" s="8"/>
      <c r="N220" s="7"/>
      <c r="O220" s="7"/>
      <c r="P220" s="7"/>
      <c r="Q220" s="7"/>
      <c r="R220" s="7"/>
      <c r="S220" s="7"/>
    </row>
    <row r="221" spans="1:19" s="21" customFormat="1" ht="15" x14ac:dyDescent="0.25">
      <c r="A221" s="29">
        <v>248</v>
      </c>
      <c r="B221" s="61" t="s">
        <v>220</v>
      </c>
      <c r="C221" s="22">
        <v>1</v>
      </c>
      <c r="D221" s="23">
        <v>17803.663410909325</v>
      </c>
      <c r="E221" s="23">
        <v>147541142.04243907</v>
      </c>
      <c r="F221" s="24">
        <v>599.2935636539595</v>
      </c>
      <c r="G221" s="25">
        <v>0.09</v>
      </c>
      <c r="H221" s="25">
        <v>6.341591733460733E-2</v>
      </c>
      <c r="I221" s="25">
        <v>7.2316241720227589E-2</v>
      </c>
      <c r="J221" s="26">
        <v>146.54747351611491</v>
      </c>
      <c r="K221" s="42">
        <f>IF(($C221=1),(((($E221*0.09)/$D221-$F221)+$F221)*0.95)-$F221,"--")</f>
        <v>109.25542165761112</v>
      </c>
      <c r="L221" s="41"/>
      <c r="M221" s="8"/>
      <c r="N221" s="7"/>
      <c r="O221" s="7"/>
      <c r="P221" s="7"/>
      <c r="Q221" s="7"/>
      <c r="R221" s="7"/>
      <c r="S221" s="7"/>
    </row>
    <row r="222" spans="1:19" s="21" customFormat="1" ht="15" x14ac:dyDescent="0.25">
      <c r="A222" s="54">
        <v>249</v>
      </c>
      <c r="B222" s="55" t="s">
        <v>221</v>
      </c>
      <c r="C222" s="56">
        <v>1</v>
      </c>
      <c r="D222" s="57">
        <v>27306.000000000004</v>
      </c>
      <c r="E222" s="57">
        <v>4501842</v>
      </c>
      <c r="F222" s="58">
        <v>0.99999999999999978</v>
      </c>
      <c r="G222" s="59">
        <v>0.09</v>
      </c>
      <c r="H222" s="64" t="s">
        <v>306</v>
      </c>
      <c r="I222" s="59"/>
      <c r="J222" s="60"/>
      <c r="K222" s="62"/>
      <c r="L222" s="63"/>
      <c r="M222" s="8"/>
      <c r="N222" s="7"/>
      <c r="O222" s="7"/>
      <c r="P222" s="7"/>
      <c r="Q222" s="7"/>
      <c r="R222" s="7"/>
      <c r="S222" s="7"/>
    </row>
    <row r="223" spans="1:19" s="21" customFormat="1" ht="15" x14ac:dyDescent="0.25">
      <c r="A223" s="29">
        <v>250</v>
      </c>
      <c r="B223" s="30" t="s">
        <v>222</v>
      </c>
      <c r="C223" s="22">
        <v>1</v>
      </c>
      <c r="D223" s="23">
        <v>15224</v>
      </c>
      <c r="E223" s="23">
        <v>7548224.4000000004</v>
      </c>
      <c r="F223" s="24">
        <v>0</v>
      </c>
      <c r="G223" s="25">
        <v>0.09</v>
      </c>
      <c r="H223" s="25">
        <v>2.0488476353927279E-3</v>
      </c>
      <c r="I223" s="25">
        <v>0</v>
      </c>
      <c r="J223" s="26">
        <v>44.622976615869682</v>
      </c>
      <c r="K223" s="42">
        <f>IF(($C223=1),(((($E223*0.09)/$D223-$F223)+$F223)*0.95)-$F223,"--")</f>
        <v>42.391827785076195</v>
      </c>
      <c r="L223" s="41"/>
      <c r="M223" s="8"/>
      <c r="N223" s="7"/>
      <c r="O223" s="7"/>
      <c r="P223" s="7"/>
      <c r="Q223" s="7"/>
      <c r="R223" s="7"/>
      <c r="S223" s="7"/>
    </row>
    <row r="224" spans="1:19" s="21" customFormat="1" ht="15" x14ac:dyDescent="0.25">
      <c r="A224" s="29">
        <v>251</v>
      </c>
      <c r="B224" s="30" t="s">
        <v>223</v>
      </c>
      <c r="C224" s="22">
        <v>1</v>
      </c>
      <c r="D224" s="23">
        <v>16655.839622641506</v>
      </c>
      <c r="E224" s="23">
        <v>40457068.315190986</v>
      </c>
      <c r="F224" s="24">
        <v>106.00000000000003</v>
      </c>
      <c r="G224" s="25">
        <v>0.09</v>
      </c>
      <c r="H224" s="25">
        <v>4.4895838431950781E-2</v>
      </c>
      <c r="I224" s="25">
        <v>4.3639321224298297E-2</v>
      </c>
      <c r="J224" s="26">
        <v>112.61018302658991</v>
      </c>
      <c r="K224" s="42">
        <f>IF(($C224=1),(((($E224*0.09)/$D224-$F224)+$F224)*0.95)-$F224,"--")</f>
        <v>101.67967387526039</v>
      </c>
      <c r="L224" s="41"/>
      <c r="M224" s="8"/>
      <c r="N224" s="7"/>
      <c r="O224" s="7"/>
      <c r="P224" s="7"/>
      <c r="Q224" s="7"/>
      <c r="R224" s="7"/>
      <c r="S224" s="7"/>
    </row>
    <row r="225" spans="1:19" s="21" customFormat="1" ht="15" x14ac:dyDescent="0.25">
      <c r="A225" s="29">
        <v>252</v>
      </c>
      <c r="B225" s="30" t="s">
        <v>224</v>
      </c>
      <c r="C225" s="22">
        <v>1</v>
      </c>
      <c r="D225" s="23">
        <v>29395</v>
      </c>
      <c r="E225" s="23">
        <v>17550345</v>
      </c>
      <c r="F225" s="24">
        <v>0</v>
      </c>
      <c r="G225" s="25">
        <v>0.09</v>
      </c>
      <c r="H225" s="25">
        <v>0</v>
      </c>
      <c r="I225" s="25">
        <v>0</v>
      </c>
      <c r="J225" s="26">
        <v>53.734684470147982</v>
      </c>
      <c r="K225" s="42">
        <f>IF(($C225=1),(((($E225*0.09)/$D225-$F225)+$F225)*0.95)-$F225,"--")</f>
        <v>51.047950246640582</v>
      </c>
      <c r="L225" s="41"/>
      <c r="M225" s="8"/>
      <c r="N225" s="7"/>
      <c r="O225" s="7"/>
      <c r="P225" s="7"/>
      <c r="Q225" s="7"/>
      <c r="R225" s="7"/>
      <c r="S225" s="7"/>
    </row>
    <row r="226" spans="1:19" s="21" customFormat="1" ht="15" x14ac:dyDescent="0.25">
      <c r="A226" s="54">
        <v>253</v>
      </c>
      <c r="B226" s="55" t="s">
        <v>225</v>
      </c>
      <c r="C226" s="56">
        <v>1</v>
      </c>
      <c r="D226" s="57">
        <v>37622.000000000007</v>
      </c>
      <c r="E226" s="57">
        <v>2147477.25</v>
      </c>
      <c r="F226" s="58">
        <v>0.99999999999999989</v>
      </c>
      <c r="G226" s="59">
        <v>0.09</v>
      </c>
      <c r="H226" s="64" t="s">
        <v>306</v>
      </c>
      <c r="I226" s="59"/>
      <c r="J226" s="60"/>
      <c r="K226" s="62"/>
      <c r="L226" s="63"/>
      <c r="M226" s="8"/>
      <c r="N226" s="7"/>
      <c r="O226" s="7"/>
      <c r="P226" s="7"/>
      <c r="Q226" s="7"/>
      <c r="R226" s="7"/>
      <c r="S226" s="7"/>
    </row>
    <row r="227" spans="1:19" s="21" customFormat="1" ht="15" x14ac:dyDescent="0.25">
      <c r="A227" s="54">
        <v>258</v>
      </c>
      <c r="B227" s="55" t="s">
        <v>226</v>
      </c>
      <c r="C227" s="56">
        <v>1</v>
      </c>
      <c r="D227" s="57">
        <v>20451.243253990786</v>
      </c>
      <c r="E227" s="57">
        <v>86272346.863999993</v>
      </c>
      <c r="F227" s="58">
        <v>483.59890109890148</v>
      </c>
      <c r="G227" s="59">
        <v>0.09</v>
      </c>
      <c r="H227" s="64" t="s">
        <v>306</v>
      </c>
      <c r="I227" s="59"/>
      <c r="J227" s="60"/>
      <c r="K227" s="62"/>
      <c r="L227" s="63"/>
      <c r="M227" s="8"/>
      <c r="N227" s="7"/>
      <c r="O227" s="7"/>
      <c r="P227" s="7"/>
      <c r="Q227" s="7"/>
      <c r="R227" s="7"/>
      <c r="S227" s="7"/>
    </row>
    <row r="228" spans="1:19" s="21" customFormat="1" ht="15" x14ac:dyDescent="0.25">
      <c r="A228" s="54">
        <v>261</v>
      </c>
      <c r="B228" s="55" t="s">
        <v>227</v>
      </c>
      <c r="C228" s="56">
        <v>1</v>
      </c>
      <c r="D228" s="57">
        <v>21851.326509248498</v>
      </c>
      <c r="E228" s="57">
        <v>50782526.587117262</v>
      </c>
      <c r="F228" s="58">
        <v>185.30618008037365</v>
      </c>
      <c r="G228" s="59">
        <v>0.09</v>
      </c>
      <c r="H228" s="64" t="s">
        <v>306</v>
      </c>
      <c r="I228" s="59"/>
      <c r="J228" s="60"/>
      <c r="K228" s="62"/>
      <c r="L228" s="63"/>
      <c r="M228" s="8"/>
      <c r="N228" s="7"/>
      <c r="O228" s="7"/>
      <c r="P228" s="7"/>
      <c r="Q228" s="7"/>
      <c r="R228" s="7"/>
      <c r="S228" s="7"/>
    </row>
    <row r="229" spans="1:19" s="21" customFormat="1" ht="15" x14ac:dyDescent="0.25">
      <c r="A229" s="54">
        <v>262</v>
      </c>
      <c r="B229" s="55" t="s">
        <v>228</v>
      </c>
      <c r="C229" s="56">
        <v>1</v>
      </c>
      <c r="D229" s="57">
        <v>17488.266048979829</v>
      </c>
      <c r="E229" s="57">
        <v>48688553.167999998</v>
      </c>
      <c r="F229" s="58">
        <v>305.23070812314467</v>
      </c>
      <c r="G229" s="59">
        <v>0.09</v>
      </c>
      <c r="H229" s="64" t="s">
        <v>306</v>
      </c>
      <c r="I229" s="59"/>
      <c r="J229" s="60"/>
      <c r="K229" s="62"/>
      <c r="L229" s="63"/>
      <c r="M229" s="8"/>
      <c r="N229" s="7"/>
      <c r="O229" s="7"/>
      <c r="P229" s="7"/>
      <c r="Q229" s="7"/>
      <c r="R229" s="7"/>
      <c r="S229" s="7"/>
    </row>
    <row r="230" spans="1:19" s="21" customFormat="1" ht="15" x14ac:dyDescent="0.25">
      <c r="A230" s="54">
        <v>263</v>
      </c>
      <c r="B230" s="55" t="s">
        <v>229</v>
      </c>
      <c r="C230" s="56">
        <v>1</v>
      </c>
      <c r="D230" s="57">
        <v>18677.000000000004</v>
      </c>
      <c r="E230" s="57">
        <v>1027731.7519999999</v>
      </c>
      <c r="F230" s="58">
        <v>0.99999999999999978</v>
      </c>
      <c r="G230" s="59">
        <v>0.09</v>
      </c>
      <c r="H230" s="64" t="s">
        <v>306</v>
      </c>
      <c r="I230" s="59"/>
      <c r="J230" s="60"/>
      <c r="K230" s="62"/>
      <c r="L230" s="63"/>
      <c r="M230" s="8"/>
      <c r="N230" s="7"/>
      <c r="O230" s="7"/>
      <c r="P230" s="7"/>
      <c r="Q230" s="7"/>
      <c r="R230" s="7"/>
      <c r="S230" s="7"/>
    </row>
    <row r="231" spans="1:19" s="21" customFormat="1" ht="15" x14ac:dyDescent="0.25">
      <c r="A231" s="29">
        <v>264</v>
      </c>
      <c r="B231" s="30" t="s">
        <v>230</v>
      </c>
      <c r="C231" s="22">
        <v>1</v>
      </c>
      <c r="D231" s="23">
        <v>18633.843601895725</v>
      </c>
      <c r="E231" s="23">
        <v>50136942.850928001</v>
      </c>
      <c r="F231" s="24">
        <v>19.181818181818191</v>
      </c>
      <c r="G231" s="25">
        <v>0.09</v>
      </c>
      <c r="H231" s="25">
        <v>5.1267892380045654E-3</v>
      </c>
      <c r="I231" s="25">
        <v>7.1290944296852794E-3</v>
      </c>
      <c r="J231" s="26">
        <v>222.97567508620816</v>
      </c>
      <c r="K231" s="42">
        <f>IF(($C231=1),(((($E231*0.09)/$D231-$F231)+$F231)*0.95)-$F231,"--")</f>
        <v>210.86780042280682</v>
      </c>
      <c r="L231" s="41"/>
      <c r="M231" s="8"/>
      <c r="N231" s="7"/>
      <c r="O231" s="7"/>
      <c r="P231" s="7"/>
      <c r="Q231" s="7"/>
      <c r="R231" s="7"/>
      <c r="S231" s="7"/>
    </row>
    <row r="232" spans="1:19" s="21" customFormat="1" ht="15" x14ac:dyDescent="0.25">
      <c r="A232" s="29">
        <v>265</v>
      </c>
      <c r="B232" s="30" t="s">
        <v>231</v>
      </c>
      <c r="C232" s="22">
        <v>1</v>
      </c>
      <c r="D232" s="23">
        <v>16969.000000000007</v>
      </c>
      <c r="E232" s="23">
        <v>36180210.629724741</v>
      </c>
      <c r="F232" s="24">
        <v>3.1557251908396937</v>
      </c>
      <c r="G232" s="25">
        <v>0.09</v>
      </c>
      <c r="H232" s="25">
        <v>2.910656682148835E-3</v>
      </c>
      <c r="I232" s="25">
        <v>1.4800770872064487E-3</v>
      </c>
      <c r="J232" s="26">
        <v>188.73648747197046</v>
      </c>
      <c r="K232" s="42">
        <f>IF(($C232=1),(((($E232*0.09)/$D232-$F232)+$F232)*0.95)-$F232,"--")</f>
        <v>179.14187683882994</v>
      </c>
      <c r="L232" s="41"/>
      <c r="M232" s="8"/>
      <c r="N232" s="7"/>
      <c r="O232" s="7"/>
      <c r="P232" s="7"/>
      <c r="Q232" s="7"/>
      <c r="R232" s="7"/>
      <c r="S232" s="7"/>
    </row>
    <row r="233" spans="1:19" s="21" customFormat="1" ht="15" x14ac:dyDescent="0.25">
      <c r="A233" s="29">
        <v>266</v>
      </c>
      <c r="B233" s="30" t="s">
        <v>232</v>
      </c>
      <c r="C233" s="22">
        <v>1</v>
      </c>
      <c r="D233" s="23">
        <v>21099.448020344629</v>
      </c>
      <c r="E233" s="23">
        <v>63766111.593116082</v>
      </c>
      <c r="F233" s="24">
        <v>9.2457687240295954</v>
      </c>
      <c r="G233" s="25">
        <v>0.09</v>
      </c>
      <c r="H233" s="25">
        <v>4.1799397960298797E-3</v>
      </c>
      <c r="I233" s="25">
        <v>3.0593149202130525E-3</v>
      </c>
      <c r="J233" s="26">
        <v>262.74950043404527</v>
      </c>
      <c r="K233" s="42">
        <f>IF(($C233=1),(((($E233*0.09)/$D233-$F233)+$F233)*0.95)-$F233,"--")</f>
        <v>249.1497369761415</v>
      </c>
      <c r="L233" s="41"/>
      <c r="M233" s="8"/>
      <c r="N233" s="7"/>
      <c r="O233" s="7"/>
      <c r="P233" s="7"/>
      <c r="Q233" s="7"/>
      <c r="R233" s="7"/>
      <c r="S233" s="7"/>
    </row>
    <row r="234" spans="1:19" s="21" customFormat="1" ht="15" x14ac:dyDescent="0.25">
      <c r="A234" s="29">
        <v>269</v>
      </c>
      <c r="B234" s="30" t="s">
        <v>233</v>
      </c>
      <c r="C234" s="22">
        <v>1</v>
      </c>
      <c r="D234" s="23">
        <v>21553</v>
      </c>
      <c r="E234" s="23">
        <v>8489895.4000000004</v>
      </c>
      <c r="F234" s="24">
        <v>0</v>
      </c>
      <c r="G234" s="25">
        <v>0.09</v>
      </c>
      <c r="H234" s="25">
        <v>0</v>
      </c>
      <c r="I234" s="25">
        <v>0</v>
      </c>
      <c r="J234" s="26">
        <v>35.451704449496589</v>
      </c>
      <c r="K234" s="42">
        <f>IF(($C234=1),(((($E234*0.09)/$D234-$F234)+$F234)*0.95)-$F234,"--")</f>
        <v>33.679119227021758</v>
      </c>
      <c r="L234" s="41"/>
      <c r="M234" s="8"/>
      <c r="N234" s="7"/>
      <c r="O234" s="7"/>
      <c r="P234" s="7"/>
      <c r="Q234" s="7"/>
      <c r="R234" s="7"/>
      <c r="S234" s="7"/>
    </row>
    <row r="235" spans="1:19" s="21" customFormat="1" ht="15" x14ac:dyDescent="0.25">
      <c r="A235" s="29">
        <v>271</v>
      </c>
      <c r="B235" s="30" t="s">
        <v>234</v>
      </c>
      <c r="C235" s="22">
        <v>1</v>
      </c>
      <c r="D235" s="23">
        <v>15703.496551724169</v>
      </c>
      <c r="E235" s="23">
        <v>92747577.983976126</v>
      </c>
      <c r="F235" s="24">
        <v>22.834645669291316</v>
      </c>
      <c r="G235" s="25">
        <v>0.09</v>
      </c>
      <c r="H235" s="25">
        <v>4.1391061231184426E-3</v>
      </c>
      <c r="I235" s="25">
        <v>3.8662333542500856E-3</v>
      </c>
      <c r="J235" s="26">
        <v>508.72098533706304</v>
      </c>
      <c r="K235" s="42">
        <f>IF(($C235=1),(((($E235*0.09)/$D235-$F235)+$F235)*0.95)-$F235,"--")</f>
        <v>482.14320378674529</v>
      </c>
      <c r="L235" s="41"/>
      <c r="M235" s="8"/>
      <c r="N235" s="7"/>
      <c r="O235" s="7"/>
      <c r="P235" s="7"/>
      <c r="Q235" s="7"/>
      <c r="R235" s="7"/>
      <c r="S235" s="7"/>
    </row>
    <row r="236" spans="1:19" s="21" customFormat="1" ht="15" x14ac:dyDescent="0.25">
      <c r="A236" s="54">
        <v>272</v>
      </c>
      <c r="B236" s="55" t="s">
        <v>235</v>
      </c>
      <c r="C236" s="56">
        <v>1</v>
      </c>
      <c r="D236" s="57">
        <v>26158.000000000004</v>
      </c>
      <c r="E236" s="57">
        <v>3063941.2480000001</v>
      </c>
      <c r="F236" s="58">
        <v>2.9999999999999996</v>
      </c>
      <c r="G236" s="59">
        <v>0.09</v>
      </c>
      <c r="H236" s="64" t="s">
        <v>306</v>
      </c>
      <c r="I236" s="59"/>
      <c r="J236" s="60"/>
      <c r="K236" s="62"/>
      <c r="L236" s="63"/>
      <c r="M236" s="8"/>
      <c r="N236" s="7"/>
      <c r="O236" s="7"/>
      <c r="P236" s="7"/>
      <c r="Q236" s="7"/>
      <c r="R236" s="7"/>
      <c r="S236" s="7"/>
    </row>
    <row r="237" spans="1:19" s="21" customFormat="1" ht="15" x14ac:dyDescent="0.25">
      <c r="A237" s="29">
        <v>760</v>
      </c>
      <c r="B237" s="30" t="s">
        <v>236</v>
      </c>
      <c r="C237" s="22">
        <v>1</v>
      </c>
      <c r="D237" s="23">
        <v>16841.380315917369</v>
      </c>
      <c r="E237" s="23">
        <v>28702445</v>
      </c>
      <c r="F237" s="24">
        <v>74.818181818181827</v>
      </c>
      <c r="G237" s="25">
        <v>0.09</v>
      </c>
      <c r="H237" s="25">
        <v>3.8436261198799927E-2</v>
      </c>
      <c r="I237" s="25">
        <v>4.3900143508521811E-2</v>
      </c>
      <c r="J237" s="26">
        <v>78.567110927598023</v>
      </c>
      <c r="K237" s="42">
        <f>IF(($C237=1),(((($E237*0.09)/$D237-$F237)+$F237)*0.95)-$F237,"--")</f>
        <v>70.897846290309033</v>
      </c>
      <c r="L237" s="41"/>
      <c r="M237" s="8"/>
      <c r="N237" s="7"/>
      <c r="O237" s="7"/>
      <c r="P237" s="7"/>
      <c r="Q237" s="7"/>
      <c r="R237" s="7"/>
      <c r="S237" s="7"/>
    </row>
    <row r="238" spans="1:19" s="21" customFormat="1" ht="15" x14ac:dyDescent="0.25">
      <c r="A238" s="29">
        <v>273</v>
      </c>
      <c r="B238" s="30" t="s">
        <v>237</v>
      </c>
      <c r="C238" s="22">
        <v>1</v>
      </c>
      <c r="D238" s="23">
        <v>17513</v>
      </c>
      <c r="E238" s="23">
        <v>27665060.704</v>
      </c>
      <c r="F238" s="24">
        <v>9.467175572519082</v>
      </c>
      <c r="G238" s="25">
        <v>0.09</v>
      </c>
      <c r="H238" s="25">
        <v>8.8181262057027265E-3</v>
      </c>
      <c r="I238" s="25">
        <v>5.9930700162011364E-3</v>
      </c>
      <c r="J238" s="26">
        <v>132.70466610851787</v>
      </c>
      <c r="K238" s="42">
        <f>IF(($C238=1),(((($E238*0.09)/$D238-$F238)+$F238)*0.95)-$F238,"--")</f>
        <v>125.59607402446601</v>
      </c>
      <c r="L238" s="41"/>
      <c r="M238" s="8"/>
      <c r="N238" s="7"/>
      <c r="O238" s="7"/>
      <c r="P238" s="7"/>
      <c r="Q238" s="7"/>
      <c r="R238" s="7"/>
      <c r="S238" s="7"/>
    </row>
    <row r="239" spans="1:19" s="21" customFormat="1" ht="15" x14ac:dyDescent="0.25">
      <c r="A239" s="29">
        <v>763</v>
      </c>
      <c r="B239" s="30" t="s">
        <v>238</v>
      </c>
      <c r="C239" s="22">
        <v>1</v>
      </c>
      <c r="D239" s="23">
        <v>17079</v>
      </c>
      <c r="E239" s="23">
        <v>17067169</v>
      </c>
      <c r="F239" s="24">
        <v>6.3114503816793892</v>
      </c>
      <c r="G239" s="25">
        <v>0.09</v>
      </c>
      <c r="H239" s="25">
        <v>2.5870490640430678E-3</v>
      </c>
      <c r="I239" s="25">
        <v>6.3158254933025097E-3</v>
      </c>
      <c r="J239" s="26">
        <v>83.62620463325122</v>
      </c>
      <c r="K239" s="42">
        <f>IF(($C239=1),(((($E239*0.09)/$D239-$F239)+$F239)*0.95)-$F239,"--")</f>
        <v>79.129321882504684</v>
      </c>
      <c r="L239" s="41"/>
      <c r="M239" s="8"/>
      <c r="N239" s="7"/>
      <c r="O239" s="7"/>
      <c r="P239" s="7"/>
      <c r="Q239" s="7"/>
      <c r="R239" s="7"/>
      <c r="S239" s="7"/>
    </row>
    <row r="240" spans="1:19" s="21" customFormat="1" ht="15" x14ac:dyDescent="0.25">
      <c r="A240" s="54">
        <v>274</v>
      </c>
      <c r="B240" s="55" t="s">
        <v>239</v>
      </c>
      <c r="C240" s="56">
        <v>1</v>
      </c>
      <c r="D240" s="57">
        <v>26212.740422596402</v>
      </c>
      <c r="E240" s="57">
        <v>121444771.19541687</v>
      </c>
      <c r="F240" s="58">
        <v>367.89720812540355</v>
      </c>
      <c r="G240" s="59">
        <v>0.09</v>
      </c>
      <c r="H240" s="64" t="s">
        <v>306</v>
      </c>
      <c r="I240" s="59"/>
      <c r="J240" s="60"/>
      <c r="K240" s="62"/>
      <c r="L240" s="63"/>
      <c r="M240" s="8"/>
      <c r="N240" s="7"/>
      <c r="O240" s="7"/>
      <c r="P240" s="7"/>
      <c r="Q240" s="7"/>
      <c r="R240" s="7"/>
      <c r="S240" s="7"/>
    </row>
    <row r="241" spans="1:19" s="21" customFormat="1" ht="15" x14ac:dyDescent="0.25">
      <c r="A241" s="54">
        <v>278</v>
      </c>
      <c r="B241" s="55" t="s">
        <v>240</v>
      </c>
      <c r="C241" s="56">
        <v>1</v>
      </c>
      <c r="D241" s="57">
        <v>15241.285472908477</v>
      </c>
      <c r="E241" s="57">
        <v>30104296.844802454</v>
      </c>
      <c r="F241" s="58">
        <v>147.91344558579553</v>
      </c>
      <c r="G241" s="59">
        <v>0.09</v>
      </c>
      <c r="H241" s="64" t="s">
        <v>306</v>
      </c>
      <c r="I241" s="59"/>
      <c r="J241" s="60"/>
      <c r="K241" s="62"/>
      <c r="L241" s="63"/>
      <c r="M241" s="8"/>
      <c r="N241" s="7"/>
      <c r="O241" s="7"/>
      <c r="P241" s="7"/>
      <c r="Q241" s="7"/>
      <c r="R241" s="7"/>
      <c r="S241" s="7"/>
    </row>
    <row r="242" spans="1:19" s="21" customFormat="1" ht="15" x14ac:dyDescent="0.25">
      <c r="A242" s="29">
        <v>275</v>
      </c>
      <c r="B242" s="30" t="s">
        <v>241</v>
      </c>
      <c r="C242" s="22">
        <v>1</v>
      </c>
      <c r="D242" s="23">
        <v>15425</v>
      </c>
      <c r="E242" s="23">
        <v>7650751.8270576224</v>
      </c>
      <c r="F242" s="24">
        <v>9.9999999999999982</v>
      </c>
      <c r="G242" s="25">
        <v>0.09</v>
      </c>
      <c r="H242" s="25">
        <v>2.385580489081085E-2</v>
      </c>
      <c r="I242" s="25">
        <v>2.0161417268101674E-2</v>
      </c>
      <c r="J242" s="26">
        <v>34.639718926106056</v>
      </c>
      <c r="K242" s="42">
        <f>IF(($C242=1),(((($E242*0.09)/$D242-$F242)+$F242)*0.95)-$F242,"--")</f>
        <v>32.407732979800748</v>
      </c>
      <c r="L242" s="41"/>
      <c r="M242" s="8"/>
      <c r="N242" s="7"/>
      <c r="O242" s="7"/>
      <c r="P242" s="7"/>
      <c r="Q242" s="7"/>
      <c r="R242" s="7"/>
      <c r="S242" s="7"/>
    </row>
    <row r="243" spans="1:19" s="21" customFormat="1" ht="15" x14ac:dyDescent="0.25">
      <c r="A243" s="29">
        <v>276</v>
      </c>
      <c r="B243" s="30" t="s">
        <v>242</v>
      </c>
      <c r="C243" s="22">
        <v>1</v>
      </c>
      <c r="D243" s="23">
        <v>20408</v>
      </c>
      <c r="E243" s="23">
        <v>26462547.699999999</v>
      </c>
      <c r="F243" s="24">
        <v>1.1478260869565218</v>
      </c>
      <c r="G243" s="25">
        <v>0.09</v>
      </c>
      <c r="H243" s="25">
        <v>1.675858559084343E-3</v>
      </c>
      <c r="I243" s="25">
        <v>8.8520708769884227E-4</v>
      </c>
      <c r="J243" s="26">
        <v>115.55294287619517</v>
      </c>
      <c r="K243" s="42">
        <f>IF(($C243=1),(((($E243*0.09)/$D243-$F243)+$F243)*0.95)-$F243,"--")</f>
        <v>109.71790442803758</v>
      </c>
      <c r="L243" s="41"/>
      <c r="M243" s="8"/>
      <c r="N243" s="7"/>
      <c r="O243" s="7"/>
      <c r="P243" s="7"/>
      <c r="Q243" s="7"/>
      <c r="R243" s="7"/>
      <c r="S243" s="7"/>
    </row>
    <row r="244" spans="1:19" s="21" customFormat="1" ht="15" x14ac:dyDescent="0.25">
      <c r="A244" s="46">
        <v>277</v>
      </c>
      <c r="B244" s="47" t="s">
        <v>243</v>
      </c>
      <c r="C244" s="22">
        <v>1</v>
      </c>
      <c r="D244" s="48">
        <v>15717.239264170084</v>
      </c>
      <c r="E244" s="48">
        <v>38095221</v>
      </c>
      <c r="F244" s="49">
        <v>131.83464566929146</v>
      </c>
      <c r="G244" s="50">
        <v>0.18</v>
      </c>
      <c r="H244" s="50">
        <v>5.5233664111874511E-2</v>
      </c>
      <c r="I244" s="50">
        <v>5.4392036977324226E-2</v>
      </c>
      <c r="J244" s="51">
        <v>304.44679439454512</v>
      </c>
      <c r="K244" s="52">
        <f>IF(($C244=1),(((($E244*0.18)/$D244-$F244)+$F244)*0.95)-$F244,"--")</f>
        <v>282.63272239135335</v>
      </c>
      <c r="L244" s="53">
        <f>IF(($C244=1),(((($E244*0.09)/$D244-$F244)+$F244)*0.95)-$F244,"--")</f>
        <v>75.399038361030904</v>
      </c>
      <c r="M244" s="8"/>
      <c r="N244" s="7"/>
      <c r="O244" s="7"/>
      <c r="P244" s="7"/>
      <c r="Q244" s="7"/>
      <c r="R244" s="7"/>
      <c r="S244" s="7"/>
    </row>
    <row r="245" spans="1:19" s="21" customFormat="1" ht="15" x14ac:dyDescent="0.25">
      <c r="A245" s="29">
        <v>765</v>
      </c>
      <c r="B245" s="30" t="s">
        <v>244</v>
      </c>
      <c r="C245" s="22">
        <v>1</v>
      </c>
      <c r="D245" s="23">
        <v>24957</v>
      </c>
      <c r="E245" s="23">
        <v>15637773.999999806</v>
      </c>
      <c r="F245" s="24">
        <v>0</v>
      </c>
      <c r="G245" s="25">
        <v>0.09</v>
      </c>
      <c r="H245" s="25">
        <v>0</v>
      </c>
      <c r="I245" s="25">
        <v>0</v>
      </c>
      <c r="J245" s="26">
        <v>56.39298232960622</v>
      </c>
      <c r="K245" s="42">
        <f>IF(($C245=1),(((($E245*0.09)/$D245-$F245)+$F245)*0.95)-$F245,"--")</f>
        <v>53.573333213125906</v>
      </c>
      <c r="L245" s="41"/>
      <c r="M245" s="8"/>
      <c r="N245" s="7"/>
      <c r="O245" s="7"/>
      <c r="P245" s="7"/>
      <c r="Q245" s="7"/>
      <c r="R245" s="7"/>
      <c r="S245" s="7"/>
    </row>
    <row r="246" spans="1:19" s="21" customFormat="1" ht="15" x14ac:dyDescent="0.25">
      <c r="A246" s="29">
        <v>766</v>
      </c>
      <c r="B246" s="30" t="s">
        <v>245</v>
      </c>
      <c r="C246" s="22">
        <v>1</v>
      </c>
      <c r="D246" s="23">
        <v>14300.777082028806</v>
      </c>
      <c r="E246" s="23">
        <v>22625070.000000384</v>
      </c>
      <c r="F246" s="24">
        <v>4.0025062656641612</v>
      </c>
      <c r="G246" s="25">
        <v>0.09</v>
      </c>
      <c r="H246" s="25">
        <v>2.9147369650069492E-3</v>
      </c>
      <c r="I246" s="25">
        <v>2.5298905097171308E-3</v>
      </c>
      <c r="J246" s="26">
        <v>138.38530163597173</v>
      </c>
      <c r="K246" s="42">
        <f>IF(($C246=1),(((($E246*0.09)/$D246-$F246)+$F246)*0.95)-$F246,"--")</f>
        <v>131.26591124088992</v>
      </c>
      <c r="L246" s="41"/>
      <c r="M246" s="8"/>
      <c r="N246" s="7"/>
      <c r="O246" s="7"/>
      <c r="P246" s="7"/>
      <c r="Q246" s="7"/>
      <c r="R246" s="7"/>
      <c r="S246" s="7"/>
    </row>
    <row r="247" spans="1:19" s="21" customFormat="1" ht="15" x14ac:dyDescent="0.25">
      <c r="A247" s="29">
        <v>767</v>
      </c>
      <c r="B247" s="30" t="s">
        <v>246</v>
      </c>
      <c r="C247" s="22">
        <v>1</v>
      </c>
      <c r="D247" s="23">
        <v>13938.985074626866</v>
      </c>
      <c r="E247" s="23">
        <v>24336561</v>
      </c>
      <c r="F247" s="24">
        <v>67</v>
      </c>
      <c r="G247" s="25">
        <v>0.09</v>
      </c>
      <c r="H247" s="25">
        <v>3.9999840126497356E-2</v>
      </c>
      <c r="I247" s="25">
        <v>3.8374855017518701E-2</v>
      </c>
      <c r="J247" s="26">
        <v>90.134144148485063</v>
      </c>
      <c r="K247" s="42">
        <f>IF(($C247=1),(((($E247*0.09)/$D247-$F247)+$F247)*0.95)-$F247,"--")</f>
        <v>82.277436941060813</v>
      </c>
      <c r="L247" s="41"/>
      <c r="M247" s="8"/>
      <c r="N247" s="7"/>
      <c r="O247" s="7"/>
      <c r="P247" s="7"/>
      <c r="Q247" s="7"/>
      <c r="R247" s="7"/>
      <c r="S247" s="7"/>
    </row>
    <row r="248" spans="1:19" s="21" customFormat="1" ht="15" x14ac:dyDescent="0.25">
      <c r="A248" s="54">
        <v>281</v>
      </c>
      <c r="B248" s="55" t="s">
        <v>247</v>
      </c>
      <c r="C248" s="56">
        <v>1</v>
      </c>
      <c r="D248" s="57">
        <v>17446.238377614969</v>
      </c>
      <c r="E248" s="57">
        <v>525763853</v>
      </c>
      <c r="F248" s="58">
        <v>5349.0725014663267</v>
      </c>
      <c r="G248" s="59">
        <v>0.18</v>
      </c>
      <c r="H248" s="64" t="s">
        <v>306</v>
      </c>
      <c r="I248" s="59"/>
      <c r="J248" s="60"/>
      <c r="K248" s="62"/>
      <c r="L248" s="63"/>
      <c r="M248" s="8"/>
      <c r="N248" s="7"/>
      <c r="O248" s="7"/>
      <c r="P248" s="7"/>
      <c r="Q248" s="7"/>
      <c r="R248" s="7"/>
      <c r="S248" s="7"/>
    </row>
    <row r="249" spans="1:19" s="21" customFormat="1" ht="15" x14ac:dyDescent="0.25">
      <c r="A249" s="54">
        <v>284</v>
      </c>
      <c r="B249" s="55" t="s">
        <v>248</v>
      </c>
      <c r="C249" s="56">
        <v>1</v>
      </c>
      <c r="D249" s="57">
        <v>17836.06145368141</v>
      </c>
      <c r="E249" s="57">
        <v>44686491.001335695</v>
      </c>
      <c r="F249" s="58">
        <v>202.478216655952</v>
      </c>
      <c r="G249" s="59">
        <v>0.09</v>
      </c>
      <c r="H249" s="64" t="s">
        <v>306</v>
      </c>
      <c r="I249" s="59"/>
      <c r="J249" s="60"/>
      <c r="K249" s="62"/>
      <c r="L249" s="63"/>
      <c r="M249" s="8"/>
      <c r="N249" s="7"/>
      <c r="O249" s="7"/>
      <c r="P249" s="7"/>
      <c r="Q249" s="7"/>
      <c r="R249" s="7"/>
      <c r="S249" s="7"/>
    </row>
    <row r="250" spans="1:19" s="21" customFormat="1" ht="15" x14ac:dyDescent="0.25">
      <c r="A250" s="29">
        <v>285</v>
      </c>
      <c r="B250" s="30" t="s">
        <v>249</v>
      </c>
      <c r="C250" s="22">
        <v>1</v>
      </c>
      <c r="D250" s="23">
        <v>17740.522850292167</v>
      </c>
      <c r="E250" s="23">
        <v>65525786.35001073</v>
      </c>
      <c r="F250" s="24">
        <v>134.31606956401143</v>
      </c>
      <c r="G250" s="25">
        <v>0.09</v>
      </c>
      <c r="H250" s="25">
        <v>3.8912480228127537E-2</v>
      </c>
      <c r="I250" s="25">
        <v>3.6364879141376177E-2</v>
      </c>
      <c r="J250" s="26">
        <v>198.10484166092706</v>
      </c>
      <c r="K250" s="42">
        <f>IF(($C250=1),(((($E250*0.09)/$D250-$F250)+$F250)*0.95)-$F250,"--")</f>
        <v>181.48379609968012</v>
      </c>
      <c r="L250" s="41"/>
      <c r="M250" s="8"/>
      <c r="N250" s="7"/>
      <c r="O250" s="7"/>
      <c r="P250" s="7"/>
      <c r="Q250" s="7"/>
      <c r="R250" s="7"/>
      <c r="S250" s="7"/>
    </row>
    <row r="251" spans="1:19" s="21" customFormat="1" ht="15" x14ac:dyDescent="0.25">
      <c r="A251" s="29">
        <v>287</v>
      </c>
      <c r="B251" s="30" t="s">
        <v>250</v>
      </c>
      <c r="C251" s="22">
        <v>1</v>
      </c>
      <c r="D251" s="23">
        <v>17773</v>
      </c>
      <c r="E251" s="23">
        <v>14275790.32</v>
      </c>
      <c r="F251" s="24">
        <v>28</v>
      </c>
      <c r="G251" s="25">
        <v>0.09</v>
      </c>
      <c r="H251" s="25">
        <v>1.9990078438086208E-2</v>
      </c>
      <c r="I251" s="25">
        <v>3.485929597206356E-2</v>
      </c>
      <c r="J251" s="26">
        <v>44.290616598210775</v>
      </c>
      <c r="K251" s="42">
        <f>IF(($C251=1),(((($E251*0.09)/$D251-$F251)+$F251)*0.95)-$F251,"--")</f>
        <v>40.67608576830024</v>
      </c>
      <c r="L251" s="41"/>
      <c r="M251" s="8"/>
      <c r="N251" s="7"/>
      <c r="O251" s="7"/>
      <c r="P251" s="7"/>
      <c r="Q251" s="7"/>
      <c r="R251" s="7"/>
      <c r="S251" s="7"/>
    </row>
    <row r="252" spans="1:19" s="21" customFormat="1" ht="15" x14ac:dyDescent="0.25">
      <c r="A252" s="29">
        <v>288</v>
      </c>
      <c r="B252" s="30" t="s">
        <v>251</v>
      </c>
      <c r="C252" s="22">
        <v>1</v>
      </c>
      <c r="D252" s="23">
        <v>17918</v>
      </c>
      <c r="E252" s="23">
        <v>47573005.52471111</v>
      </c>
      <c r="F252" s="24">
        <v>3</v>
      </c>
      <c r="G252" s="25">
        <v>0.09</v>
      </c>
      <c r="H252" s="25">
        <v>2.6222253607730245E-3</v>
      </c>
      <c r="I252" s="25">
        <v>1.1299265078402133E-3</v>
      </c>
      <c r="J252" s="26">
        <v>235.95359399620489</v>
      </c>
      <c r="K252" s="42">
        <f>IF(($C252=1),(((($E252*0.09)/$D252-$F252)+$F252)*0.95)-$F252,"--")</f>
        <v>224.00591429639462</v>
      </c>
      <c r="L252" s="41"/>
      <c r="M252" s="8"/>
      <c r="N252" s="7"/>
      <c r="O252" s="7"/>
      <c r="P252" s="7"/>
      <c r="Q252" s="7"/>
      <c r="R252" s="7"/>
      <c r="S252" s="7"/>
    </row>
    <row r="253" spans="1:19" s="21" customFormat="1" ht="15" x14ac:dyDescent="0.25">
      <c r="A253" s="54">
        <v>289</v>
      </c>
      <c r="B253" s="55" t="s">
        <v>252</v>
      </c>
      <c r="C253" s="56">
        <v>1</v>
      </c>
      <c r="D253" s="57">
        <v>23357</v>
      </c>
      <c r="E253" s="57">
        <v>3671162.8259262606</v>
      </c>
      <c r="F253" s="58">
        <v>0</v>
      </c>
      <c r="G253" s="59">
        <v>0.09</v>
      </c>
      <c r="H253" s="64" t="s">
        <v>306</v>
      </c>
      <c r="I253" s="59"/>
      <c r="J253" s="60"/>
      <c r="K253" s="62"/>
      <c r="L253" s="63"/>
      <c r="M253" s="8"/>
      <c r="N253" s="7"/>
      <c r="O253" s="7"/>
      <c r="P253" s="7"/>
      <c r="Q253" s="7"/>
      <c r="R253" s="7"/>
      <c r="S253" s="7"/>
    </row>
    <row r="254" spans="1:19" s="21" customFormat="1" ht="15" x14ac:dyDescent="0.25">
      <c r="A254" s="29">
        <v>290</v>
      </c>
      <c r="B254" s="30" t="s">
        <v>253</v>
      </c>
      <c r="C254" s="22">
        <v>1</v>
      </c>
      <c r="D254" s="23">
        <v>21373.000000000004</v>
      </c>
      <c r="E254" s="23">
        <v>20935442.788090084</v>
      </c>
      <c r="F254" s="24">
        <v>1.9999999999999996</v>
      </c>
      <c r="G254" s="25">
        <v>0.09</v>
      </c>
      <c r="H254" s="25">
        <v>6.679464600277907E-4</v>
      </c>
      <c r="I254" s="25">
        <v>2.0418006169096968E-3</v>
      </c>
      <c r="J254" s="26">
        <v>86.157481445192872</v>
      </c>
      <c r="K254" s="42">
        <f>IF(($C254=1),(((($E254*0.09)/$D254-$F254)+$F254)*0.95)-$F254,"--")</f>
        <v>81.749607372933227</v>
      </c>
      <c r="L254" s="41"/>
      <c r="M254" s="8"/>
      <c r="N254" s="7"/>
      <c r="O254" s="7"/>
      <c r="P254" s="7"/>
      <c r="Q254" s="7"/>
      <c r="R254" s="7"/>
      <c r="S254" s="7"/>
    </row>
    <row r="255" spans="1:19" s="21" customFormat="1" ht="15" x14ac:dyDescent="0.25">
      <c r="A255" s="29">
        <v>291</v>
      </c>
      <c r="B255" s="30" t="s">
        <v>254</v>
      </c>
      <c r="C255" s="22">
        <v>1</v>
      </c>
      <c r="D255" s="23">
        <v>17025.47126596779</v>
      </c>
      <c r="E255" s="23">
        <v>35401356.314043388</v>
      </c>
      <c r="F255" s="24">
        <v>75.804383116883244</v>
      </c>
      <c r="G255" s="25">
        <v>0.09</v>
      </c>
      <c r="H255" s="25">
        <v>3.2405113840823778E-2</v>
      </c>
      <c r="I255" s="25">
        <v>3.6456381364093057E-2</v>
      </c>
      <c r="J255" s="26">
        <v>111.33417055314898</v>
      </c>
      <c r="K255" s="42">
        <f>IF(($C255=1),(((($E255*0.09)/$D255-$F255)+$F255)*0.95)-$F255,"--")</f>
        <v>101.97724286964736</v>
      </c>
      <c r="L255" s="41"/>
      <c r="M255" s="8"/>
      <c r="N255" s="7"/>
      <c r="O255" s="7"/>
      <c r="P255" s="7"/>
      <c r="Q255" s="7"/>
      <c r="R255" s="7"/>
      <c r="S255" s="7"/>
    </row>
    <row r="256" spans="1:19" s="21" customFormat="1" ht="15" x14ac:dyDescent="0.25">
      <c r="A256" s="29">
        <v>292</v>
      </c>
      <c r="B256" s="30" t="s">
        <v>255</v>
      </c>
      <c r="C256" s="22">
        <v>1</v>
      </c>
      <c r="D256" s="23">
        <v>17383.079559785274</v>
      </c>
      <c r="E256" s="23">
        <v>29036229.116718788</v>
      </c>
      <c r="F256" s="24">
        <v>22.154351145038174</v>
      </c>
      <c r="G256" s="25">
        <v>0.09</v>
      </c>
      <c r="H256" s="25">
        <v>8.4040521297293926E-3</v>
      </c>
      <c r="I256" s="25">
        <v>1.3263115089826708E-2</v>
      </c>
      <c r="J256" s="26">
        <v>128.17923109031642</v>
      </c>
      <c r="K256" s="42">
        <f>IF(($C256=1),(((($E256*0.09)/$D256-$F256)+$F256)*0.95)-$F256,"--")</f>
        <v>120.66255197854868</v>
      </c>
      <c r="L256" s="41"/>
      <c r="M256" s="8"/>
      <c r="N256" s="7"/>
      <c r="O256" s="7"/>
      <c r="P256" s="7"/>
      <c r="Q256" s="7"/>
      <c r="R256" s="7"/>
      <c r="S256" s="7"/>
    </row>
    <row r="257" spans="1:19" s="21" customFormat="1" ht="15" x14ac:dyDescent="0.25">
      <c r="A257" s="29">
        <v>770</v>
      </c>
      <c r="B257" s="30" t="s">
        <v>256</v>
      </c>
      <c r="C257" s="22">
        <v>1</v>
      </c>
      <c r="D257" s="23">
        <v>13882.47649918963</v>
      </c>
      <c r="E257" s="23">
        <v>25668459</v>
      </c>
      <c r="F257" s="24">
        <v>17.380281690140848</v>
      </c>
      <c r="G257" s="25">
        <v>0.09</v>
      </c>
      <c r="H257" s="25">
        <v>1.8256678691481718E-3</v>
      </c>
      <c r="I257" s="25">
        <v>9.3999157531301798E-3</v>
      </c>
      <c r="J257" s="26">
        <v>149.0281620867928</v>
      </c>
      <c r="K257" s="42">
        <f>IF(($C257=1),(((($E257*0.09)/$D257-$F257)+$F257)*0.95)-$F257,"--")</f>
        <v>140.70773989794611</v>
      </c>
      <c r="L257" s="41"/>
      <c r="M257" s="8"/>
      <c r="N257" s="7"/>
      <c r="O257" s="7"/>
      <c r="P257" s="7"/>
      <c r="Q257" s="7"/>
      <c r="R257" s="7"/>
      <c r="S257" s="7"/>
    </row>
    <row r="258" spans="1:19" s="21" customFormat="1" ht="15" x14ac:dyDescent="0.25">
      <c r="A258" s="46">
        <v>293</v>
      </c>
      <c r="B258" s="47" t="s">
        <v>257</v>
      </c>
      <c r="C258" s="22">
        <v>1</v>
      </c>
      <c r="D258" s="48">
        <v>17215.562778018339</v>
      </c>
      <c r="E258" s="48">
        <v>132715523.65370202</v>
      </c>
      <c r="F258" s="49">
        <v>84.129341692789964</v>
      </c>
      <c r="G258" s="50">
        <v>0.18</v>
      </c>
      <c r="H258" s="50">
        <v>1.0958534532168929E-2</v>
      </c>
      <c r="I258" s="50">
        <v>1.0913071233209733E-2</v>
      </c>
      <c r="J258" s="51">
        <v>1303.4985021188995</v>
      </c>
      <c r="K258" s="52">
        <f>IF(($C258=1),(((($E258*0.18)/$D258-$F258)+$F258)*0.95)-$F258,"--")</f>
        <v>1234.1171099283149</v>
      </c>
      <c r="L258" s="53">
        <f>IF(($C258=1),(((($E258*0.09)/$D258-$F258)+$F258)*0.95)-$F258,"--")</f>
        <v>574.99388411776249</v>
      </c>
      <c r="M258" s="8"/>
      <c r="N258" s="7"/>
      <c r="O258" s="7"/>
      <c r="P258" s="7"/>
      <c r="Q258" s="7"/>
      <c r="R258" s="7"/>
      <c r="S258" s="7"/>
    </row>
    <row r="259" spans="1:19" s="21" customFormat="1" ht="15" x14ac:dyDescent="0.25">
      <c r="A259" s="29">
        <v>295</v>
      </c>
      <c r="B259" s="30" t="s">
        <v>258</v>
      </c>
      <c r="C259" s="22">
        <v>1</v>
      </c>
      <c r="D259" s="23">
        <v>19496.238155112096</v>
      </c>
      <c r="E259" s="23">
        <v>61518780.951018997</v>
      </c>
      <c r="F259" s="24">
        <v>64.815737356212139</v>
      </c>
      <c r="G259" s="25">
        <v>0.09</v>
      </c>
      <c r="H259" s="25">
        <v>1.9271944283324155E-2</v>
      </c>
      <c r="I259" s="25">
        <v>2.0541093827948755E-2</v>
      </c>
      <c r="J259" s="26">
        <v>219.17188330895385</v>
      </c>
      <c r="K259" s="42">
        <f>IF(($C259=1),(((($E259*0.09)/$D259-$F259)+$F259)*0.95)-$F259,"--")</f>
        <v>204.97250227569555</v>
      </c>
      <c r="L259" s="41"/>
      <c r="M259" s="8"/>
      <c r="N259" s="7"/>
      <c r="O259" s="7"/>
      <c r="P259" s="7"/>
      <c r="Q259" s="7"/>
      <c r="R259" s="7"/>
      <c r="S259" s="7"/>
    </row>
    <row r="260" spans="1:19" s="21" customFormat="1" ht="15" x14ac:dyDescent="0.25">
      <c r="A260" s="54">
        <v>296</v>
      </c>
      <c r="B260" s="55" t="s">
        <v>259</v>
      </c>
      <c r="C260" s="56">
        <v>1</v>
      </c>
      <c r="D260" s="57">
        <v>29332.999999999996</v>
      </c>
      <c r="E260" s="57">
        <v>11773441.413999999</v>
      </c>
      <c r="F260" s="58">
        <v>43</v>
      </c>
      <c r="G260" s="59">
        <v>0.09</v>
      </c>
      <c r="H260" s="64" t="s">
        <v>306</v>
      </c>
      <c r="I260" s="59"/>
      <c r="J260" s="60"/>
      <c r="K260" s="62"/>
      <c r="L260" s="63"/>
      <c r="M260" s="8"/>
      <c r="N260" s="7"/>
      <c r="O260" s="7"/>
      <c r="P260" s="7"/>
      <c r="Q260" s="7"/>
      <c r="R260" s="7"/>
      <c r="S260" s="7"/>
    </row>
    <row r="261" spans="1:19" s="21" customFormat="1" ht="15" x14ac:dyDescent="0.25">
      <c r="A261" s="29">
        <v>298</v>
      </c>
      <c r="B261" s="30" t="s">
        <v>260</v>
      </c>
      <c r="C261" s="22">
        <v>1</v>
      </c>
      <c r="D261" s="23">
        <v>20700</v>
      </c>
      <c r="E261" s="23">
        <v>11436127</v>
      </c>
      <c r="F261" s="24">
        <v>0</v>
      </c>
      <c r="G261" s="25">
        <v>0.09</v>
      </c>
      <c r="H261" s="25">
        <v>0</v>
      </c>
      <c r="I261" s="25">
        <v>0</v>
      </c>
      <c r="J261" s="26">
        <v>49.72229130434782</v>
      </c>
      <c r="K261" s="42">
        <f>IF(($C261=1),(((($E261*0.09)/$D261-$F261)+$F261)*0.95)-$F261,"--")</f>
        <v>47.236176739130428</v>
      </c>
      <c r="L261" s="41"/>
      <c r="M261" s="8"/>
      <c r="N261" s="7"/>
      <c r="O261" s="7"/>
      <c r="P261" s="7"/>
      <c r="Q261" s="7"/>
      <c r="R261" s="7"/>
      <c r="S261" s="7"/>
    </row>
    <row r="262" spans="1:19" s="21" customFormat="1" ht="15" x14ac:dyDescent="0.25">
      <c r="A262" s="29">
        <v>773</v>
      </c>
      <c r="B262" s="30" t="s">
        <v>261</v>
      </c>
      <c r="C262" s="22">
        <v>1</v>
      </c>
      <c r="D262" s="23">
        <v>16787.000000000004</v>
      </c>
      <c r="E262" s="23">
        <v>44371877.999999329</v>
      </c>
      <c r="F262" s="24">
        <v>41.286713286713287</v>
      </c>
      <c r="G262" s="25">
        <v>0.09</v>
      </c>
      <c r="H262" s="25">
        <v>1.6134991007900348E-2</v>
      </c>
      <c r="I262" s="25">
        <v>1.5619804416303196E-2</v>
      </c>
      <c r="J262" s="26">
        <v>196.60385798867475</v>
      </c>
      <c r="K262" s="42">
        <f>IF(($C262=1),(((($E262*0.09)/$D262-$F262)+$F262)*0.95)-$F262,"--")</f>
        <v>184.70932942490535</v>
      </c>
      <c r="L262" s="41"/>
      <c r="M262" s="8"/>
      <c r="N262" s="7"/>
      <c r="O262" s="7"/>
      <c r="P262" s="7"/>
      <c r="Q262" s="7"/>
      <c r="R262" s="7"/>
      <c r="S262" s="7"/>
    </row>
    <row r="263" spans="1:19" s="21" customFormat="1" ht="15" x14ac:dyDescent="0.25">
      <c r="A263" s="54">
        <v>300</v>
      </c>
      <c r="B263" s="55" t="s">
        <v>262</v>
      </c>
      <c r="C263" s="56">
        <v>1</v>
      </c>
      <c r="D263" s="57">
        <v>42486.756874095503</v>
      </c>
      <c r="E263" s="57">
        <v>6896521.8899999997</v>
      </c>
      <c r="F263" s="58">
        <v>2.0639187574671447</v>
      </c>
      <c r="G263" s="59">
        <v>0.09</v>
      </c>
      <c r="H263" s="64" t="s">
        <v>306</v>
      </c>
      <c r="I263" s="59"/>
      <c r="J263" s="60"/>
      <c r="K263" s="62"/>
      <c r="L263" s="63"/>
      <c r="M263" s="8"/>
      <c r="N263" s="7"/>
      <c r="O263" s="7"/>
      <c r="P263" s="7"/>
      <c r="Q263" s="7"/>
      <c r="R263" s="7"/>
      <c r="S263" s="7"/>
    </row>
    <row r="264" spans="1:19" s="21" customFormat="1" ht="15" x14ac:dyDescent="0.25">
      <c r="A264" s="29">
        <v>301</v>
      </c>
      <c r="B264" s="30" t="s">
        <v>263</v>
      </c>
      <c r="C264" s="22">
        <v>1</v>
      </c>
      <c r="D264" s="23">
        <v>18322.989010989008</v>
      </c>
      <c r="E264" s="23">
        <v>27682027.655999999</v>
      </c>
      <c r="F264" s="24">
        <v>91</v>
      </c>
      <c r="G264" s="25">
        <v>0.09</v>
      </c>
      <c r="H264" s="25">
        <v>5.2011697997873807E-2</v>
      </c>
      <c r="I264" s="25">
        <v>6.0233737958808709E-2</v>
      </c>
      <c r="J264" s="26">
        <v>44.970309622836169</v>
      </c>
      <c r="K264" s="42">
        <f>IF(($C264=1),(((($E264*0.09)/$D264-$F264)+$F264)*0.95)-$F264,"--")</f>
        <v>38.171794141694363</v>
      </c>
      <c r="L264" s="41"/>
      <c r="M264" s="8"/>
      <c r="N264" s="7"/>
      <c r="O264" s="7"/>
      <c r="P264" s="7"/>
      <c r="Q264" s="7"/>
      <c r="R264" s="7"/>
      <c r="S264" s="7"/>
    </row>
    <row r="265" spans="1:19" s="21" customFormat="1" ht="15" x14ac:dyDescent="0.25">
      <c r="A265" s="54">
        <v>774</v>
      </c>
      <c r="B265" s="55" t="s">
        <v>264</v>
      </c>
      <c r="C265" s="56">
        <v>1</v>
      </c>
      <c r="D265" s="57">
        <v>38556</v>
      </c>
      <c r="E265" s="57">
        <v>13748103.319999883</v>
      </c>
      <c r="F265" s="58">
        <v>43</v>
      </c>
      <c r="G265" s="59">
        <v>0.09</v>
      </c>
      <c r="H265" s="64" t="s">
        <v>306</v>
      </c>
      <c r="I265" s="59"/>
      <c r="J265" s="60"/>
      <c r="K265" s="62"/>
      <c r="L265" s="63"/>
      <c r="M265" s="8"/>
      <c r="N265" s="7"/>
      <c r="O265" s="7"/>
      <c r="P265" s="7"/>
      <c r="Q265" s="7"/>
      <c r="R265" s="7"/>
      <c r="S265" s="7"/>
    </row>
    <row r="266" spans="1:19" s="21" customFormat="1" ht="15" x14ac:dyDescent="0.25">
      <c r="A266" s="29">
        <v>304</v>
      </c>
      <c r="B266" s="30" t="s">
        <v>265</v>
      </c>
      <c r="C266" s="22">
        <v>1</v>
      </c>
      <c r="D266" s="23">
        <v>17624</v>
      </c>
      <c r="E266" s="23">
        <v>27850326.960000001</v>
      </c>
      <c r="F266" s="24">
        <v>0</v>
      </c>
      <c r="G266" s="25">
        <v>0.09</v>
      </c>
      <c r="H266" s="25">
        <v>0</v>
      </c>
      <c r="I266" s="25">
        <v>0</v>
      </c>
      <c r="J266" s="26">
        <v>142.2225049024058</v>
      </c>
      <c r="K266" s="42">
        <f>IF(($C266=1),(((($E266*0.09)/$D266-$F266)+$F266)*0.95)-$F266,"--")</f>
        <v>135.11137965728551</v>
      </c>
      <c r="L266" s="41"/>
      <c r="M266" s="8"/>
      <c r="N266" s="7"/>
      <c r="O266" s="7"/>
      <c r="P266" s="7"/>
      <c r="Q266" s="7"/>
      <c r="R266" s="7"/>
      <c r="S266" s="7"/>
    </row>
    <row r="267" spans="1:19" s="21" customFormat="1" ht="15" x14ac:dyDescent="0.25">
      <c r="A267" s="29">
        <v>775</v>
      </c>
      <c r="B267" s="30" t="s">
        <v>266</v>
      </c>
      <c r="C267" s="22">
        <v>1</v>
      </c>
      <c r="D267" s="23">
        <v>16216.392304343688</v>
      </c>
      <c r="E267" s="23">
        <v>103092475</v>
      </c>
      <c r="F267" s="24">
        <v>52.958357009497533</v>
      </c>
      <c r="G267" s="25">
        <v>0.09</v>
      </c>
      <c r="H267" s="25">
        <v>5.9476389474748459E-3</v>
      </c>
      <c r="I267" s="25">
        <v>8.3303218111651835E-3</v>
      </c>
      <c r="J267" s="26">
        <v>519.19866632020626</v>
      </c>
      <c r="K267" s="42">
        <f>IF(($C267=1),(((($E267*0.09)/$D267-$F267)+$F267)*0.95)-$F267,"--")</f>
        <v>490.59081515372094</v>
      </c>
      <c r="L267" s="41"/>
      <c r="M267" s="8"/>
      <c r="N267" s="7"/>
      <c r="O267" s="7"/>
      <c r="P267" s="7"/>
      <c r="Q267" s="7"/>
      <c r="R267" s="7"/>
      <c r="S267" s="7"/>
    </row>
    <row r="268" spans="1:19" s="21" customFormat="1" ht="15" x14ac:dyDescent="0.25">
      <c r="A268" s="29">
        <v>305</v>
      </c>
      <c r="B268" s="30" t="s">
        <v>267</v>
      </c>
      <c r="C268" s="22">
        <v>1</v>
      </c>
      <c r="D268" s="23">
        <v>17209.990425106269</v>
      </c>
      <c r="E268" s="23">
        <v>60851388.570857242</v>
      </c>
      <c r="F268" s="24">
        <v>102.08721957324826</v>
      </c>
      <c r="G268" s="25">
        <v>0.09</v>
      </c>
      <c r="H268" s="25">
        <v>2.0802971846327581E-2</v>
      </c>
      <c r="I268" s="25">
        <v>2.887230862999144E-2</v>
      </c>
      <c r="J268" s="26">
        <v>216.13637242757846</v>
      </c>
      <c r="K268" s="42">
        <f>IF(($C268=1),(((($E268*0.09)/$D268-$F268)+$F268)*0.95)-$F268,"--")</f>
        <v>200.22519282753711</v>
      </c>
      <c r="L268" s="41"/>
      <c r="M268" s="8"/>
      <c r="N268" s="7"/>
      <c r="O268" s="7"/>
      <c r="P268" s="7"/>
      <c r="Q268" s="7"/>
      <c r="R268" s="7"/>
      <c r="S268" s="7"/>
    </row>
    <row r="269" spans="1:19" s="21" customFormat="1" ht="15" x14ac:dyDescent="0.25">
      <c r="A269" s="54">
        <v>306</v>
      </c>
      <c r="B269" s="55" t="s">
        <v>268</v>
      </c>
      <c r="C269" s="56">
        <v>1</v>
      </c>
      <c r="D269" s="57">
        <v>16494</v>
      </c>
      <c r="E269" s="57">
        <v>2291224.6085986481</v>
      </c>
      <c r="F269" s="58">
        <v>5</v>
      </c>
      <c r="G269" s="59">
        <v>0.09</v>
      </c>
      <c r="H269" s="64" t="s">
        <v>306</v>
      </c>
      <c r="I269" s="59"/>
      <c r="J269" s="60"/>
      <c r="K269" s="62"/>
      <c r="L269" s="63"/>
      <c r="M269" s="8"/>
      <c r="N269" s="7"/>
      <c r="O269" s="7"/>
      <c r="P269" s="7"/>
      <c r="Q269" s="7"/>
      <c r="R269" s="7"/>
      <c r="S269" s="7"/>
    </row>
    <row r="270" spans="1:19" s="21" customFormat="1" ht="15" x14ac:dyDescent="0.25">
      <c r="A270" s="29">
        <v>307</v>
      </c>
      <c r="B270" s="30" t="s">
        <v>269</v>
      </c>
      <c r="C270" s="22">
        <v>1</v>
      </c>
      <c r="D270" s="23">
        <v>19797.200873494741</v>
      </c>
      <c r="E270" s="23">
        <v>63521486.005669929</v>
      </c>
      <c r="F270" s="24">
        <v>23.414006283571521</v>
      </c>
      <c r="G270" s="25">
        <v>0.09</v>
      </c>
      <c r="H270" s="25">
        <v>1.0753383262863948E-2</v>
      </c>
      <c r="I270" s="25">
        <v>7.2972440475929448E-3</v>
      </c>
      <c r="J270" s="26">
        <v>265.36084512304052</v>
      </c>
      <c r="K270" s="42">
        <f t="shared" ref="K270:K275" si="6">IF(($C270=1),(((($E270*0.09)/$D270-$F270)+$F270)*0.95)-$F270,"--")</f>
        <v>250.9221025527099</v>
      </c>
      <c r="L270" s="41"/>
      <c r="M270" s="8"/>
      <c r="N270" s="7"/>
      <c r="O270" s="7"/>
      <c r="P270" s="7"/>
      <c r="Q270" s="7"/>
      <c r="R270" s="7"/>
      <c r="S270" s="7"/>
    </row>
    <row r="271" spans="1:19" s="21" customFormat="1" ht="15" x14ac:dyDescent="0.25">
      <c r="A271" s="29">
        <v>308</v>
      </c>
      <c r="B271" s="30" t="s">
        <v>270</v>
      </c>
      <c r="C271" s="22">
        <v>1</v>
      </c>
      <c r="D271" s="23">
        <v>22780.828118931047</v>
      </c>
      <c r="E271" s="23">
        <v>133298104.39068463</v>
      </c>
      <c r="F271" s="24">
        <v>17.66221434737178</v>
      </c>
      <c r="G271" s="25">
        <v>0.09</v>
      </c>
      <c r="H271" s="25">
        <v>2.665999636360941E-3</v>
      </c>
      <c r="I271" s="25">
        <v>3.0184965576698242E-3</v>
      </c>
      <c r="J271" s="26">
        <v>508.95733313045491</v>
      </c>
      <c r="K271" s="42">
        <f t="shared" si="6"/>
        <v>482.62635575656356</v>
      </c>
      <c r="L271" s="41"/>
      <c r="M271" s="8"/>
      <c r="N271" s="7"/>
      <c r="O271" s="7"/>
      <c r="P271" s="7"/>
      <c r="Q271" s="7"/>
      <c r="R271" s="7"/>
      <c r="S271" s="7"/>
    </row>
    <row r="272" spans="1:19" s="21" customFormat="1" ht="15" x14ac:dyDescent="0.25">
      <c r="A272" s="29">
        <v>309</v>
      </c>
      <c r="B272" s="30" t="s">
        <v>271</v>
      </c>
      <c r="C272" s="22">
        <v>1</v>
      </c>
      <c r="D272" s="23">
        <v>15961.296620775964</v>
      </c>
      <c r="E272" s="23">
        <v>19400007</v>
      </c>
      <c r="F272" s="24">
        <v>6.0075187969924819</v>
      </c>
      <c r="G272" s="25">
        <v>0.09</v>
      </c>
      <c r="H272" s="25">
        <v>3.0370128757101762E-3</v>
      </c>
      <c r="I272" s="25">
        <v>4.9426677770623576E-3</v>
      </c>
      <c r="J272" s="26">
        <v>103.38212989403708</v>
      </c>
      <c r="K272" s="42">
        <f t="shared" si="6"/>
        <v>97.912647459485598</v>
      </c>
      <c r="L272" s="41"/>
      <c r="M272" s="8"/>
      <c r="N272" s="7"/>
      <c r="O272" s="7"/>
      <c r="P272" s="7"/>
      <c r="Q272" s="7"/>
      <c r="R272" s="7"/>
      <c r="S272" s="7"/>
    </row>
    <row r="273" spans="1:19" s="21" customFormat="1" ht="15" x14ac:dyDescent="0.25">
      <c r="A273" s="29">
        <v>310</v>
      </c>
      <c r="B273" s="30" t="s">
        <v>272</v>
      </c>
      <c r="C273" s="22">
        <v>1</v>
      </c>
      <c r="D273" s="23">
        <v>21631.620082301892</v>
      </c>
      <c r="E273" s="23">
        <v>44202103.702362843</v>
      </c>
      <c r="F273" s="24">
        <v>122.0977517106549</v>
      </c>
      <c r="G273" s="25">
        <v>0.09</v>
      </c>
      <c r="H273" s="25">
        <v>4.9311500578262085E-2</v>
      </c>
      <c r="I273" s="25">
        <v>5.9752182739821219E-2</v>
      </c>
      <c r="J273" s="26">
        <v>61.808461419791456</v>
      </c>
      <c r="K273" s="42">
        <f t="shared" si="6"/>
        <v>52.613150763269118</v>
      </c>
      <c r="L273" s="41"/>
      <c r="M273" s="8"/>
      <c r="N273" s="7"/>
      <c r="O273" s="7"/>
      <c r="P273" s="7"/>
      <c r="Q273" s="7"/>
      <c r="R273" s="7"/>
      <c r="S273" s="7"/>
    </row>
    <row r="274" spans="1:19" s="21" customFormat="1" ht="15" x14ac:dyDescent="0.25">
      <c r="A274" s="29">
        <v>314</v>
      </c>
      <c r="B274" s="30" t="s">
        <v>273</v>
      </c>
      <c r="C274" s="22">
        <v>1</v>
      </c>
      <c r="D274" s="23">
        <v>29739.501580956137</v>
      </c>
      <c r="E274" s="23">
        <v>66799077.856169894</v>
      </c>
      <c r="F274" s="24">
        <v>16.501801957689867</v>
      </c>
      <c r="G274" s="25">
        <v>0.09</v>
      </c>
      <c r="H274" s="25">
        <v>4.9151621155706605E-3</v>
      </c>
      <c r="I274" s="25">
        <v>7.346738625135291E-3</v>
      </c>
      <c r="J274" s="26">
        <v>185.65077920409584</v>
      </c>
      <c r="K274" s="42">
        <f t="shared" si="6"/>
        <v>175.54315014600655</v>
      </c>
      <c r="L274" s="41"/>
      <c r="M274" s="8"/>
      <c r="N274" s="7"/>
      <c r="O274" s="7"/>
      <c r="P274" s="7"/>
      <c r="Q274" s="7"/>
      <c r="R274" s="7"/>
      <c r="S274" s="7"/>
    </row>
    <row r="275" spans="1:19" s="21" customFormat="1" ht="15" x14ac:dyDescent="0.25">
      <c r="A275" s="29">
        <v>315</v>
      </c>
      <c r="B275" s="30" t="s">
        <v>274</v>
      </c>
      <c r="C275" s="22">
        <v>1</v>
      </c>
      <c r="D275" s="23">
        <v>17983.000000000004</v>
      </c>
      <c r="E275" s="23">
        <v>55728262.890000001</v>
      </c>
      <c r="F275" s="24">
        <v>1.1478260869565218</v>
      </c>
      <c r="G275" s="25">
        <v>0.09</v>
      </c>
      <c r="H275" s="25">
        <v>3.7126186704830534E-4</v>
      </c>
      <c r="I275" s="25">
        <v>3.7039296492127091E-4</v>
      </c>
      <c r="J275" s="26">
        <v>277.75689838059611</v>
      </c>
      <c r="K275" s="42">
        <f t="shared" si="6"/>
        <v>263.81166215721845</v>
      </c>
      <c r="L275" s="41"/>
      <c r="M275" s="8"/>
      <c r="N275" s="7"/>
      <c r="O275" s="7"/>
      <c r="P275" s="7"/>
      <c r="Q275" s="7"/>
      <c r="R275" s="7"/>
      <c r="S275" s="7"/>
    </row>
    <row r="276" spans="1:19" s="21" customFormat="1" ht="15" x14ac:dyDescent="0.25">
      <c r="A276" s="46">
        <v>316</v>
      </c>
      <c r="B276" s="47" t="s">
        <v>275</v>
      </c>
      <c r="C276" s="22">
        <v>1</v>
      </c>
      <c r="D276" s="48">
        <v>17834.321428571438</v>
      </c>
      <c r="E276" s="48">
        <v>33907413.808384903</v>
      </c>
      <c r="F276" s="49">
        <v>27.999999999999996</v>
      </c>
      <c r="G276" s="50">
        <v>0.18</v>
      </c>
      <c r="H276" s="50">
        <v>1.5765529256353324E-2</v>
      </c>
      <c r="I276" s="50">
        <v>1.4727192195251237E-2</v>
      </c>
      <c r="J276" s="51">
        <v>314.22409358011498</v>
      </c>
      <c r="K276" s="52">
        <f>IF(($C276=1),(((($E276*0.18)/$D276-$F276)+$F276)*0.95)-$F276,"--")</f>
        <v>297.11288890110922</v>
      </c>
      <c r="L276" s="53">
        <f>IF(($C276=1),(((($E276*0.09)/$D276-$F276)+$F276)*0.95)-$F276,"--")</f>
        <v>134.55644445055461</v>
      </c>
      <c r="M276" s="8"/>
      <c r="N276" s="7"/>
      <c r="O276" s="7"/>
      <c r="P276" s="7"/>
      <c r="Q276" s="7"/>
      <c r="R276" s="7"/>
      <c r="S276" s="7"/>
    </row>
    <row r="277" spans="1:19" s="21" customFormat="1" ht="15" x14ac:dyDescent="0.25">
      <c r="A277" s="29">
        <v>317</v>
      </c>
      <c r="B277" s="30" t="s">
        <v>276</v>
      </c>
      <c r="C277" s="22">
        <v>1</v>
      </c>
      <c r="D277" s="23">
        <v>24525</v>
      </c>
      <c r="E277" s="23">
        <v>101644115.192</v>
      </c>
      <c r="F277" s="24">
        <v>0</v>
      </c>
      <c r="G277" s="25">
        <v>0.09</v>
      </c>
      <c r="H277" s="25">
        <v>2.614588513472632E-4</v>
      </c>
      <c r="I277" s="25">
        <v>0</v>
      </c>
      <c r="J277" s="26">
        <v>373.00592731009169</v>
      </c>
      <c r="K277" s="42">
        <f>IF(($C277=1),(((($E277*0.09)/$D277-$F277)+$F277)*0.95)-$F277,"--")</f>
        <v>354.35563094458712</v>
      </c>
      <c r="L277" s="41"/>
      <c r="M277" s="8"/>
      <c r="N277" s="7"/>
      <c r="O277" s="7"/>
      <c r="P277" s="7"/>
      <c r="Q277" s="7"/>
      <c r="R277" s="7"/>
      <c r="S277" s="7"/>
    </row>
    <row r="278" spans="1:19" s="21" customFormat="1" ht="15" x14ac:dyDescent="0.25">
      <c r="A278" s="54">
        <v>318</v>
      </c>
      <c r="B278" s="55" t="s">
        <v>277</v>
      </c>
      <c r="C278" s="56">
        <v>1</v>
      </c>
      <c r="D278" s="57">
        <v>29369</v>
      </c>
      <c r="E278" s="57">
        <v>3696232</v>
      </c>
      <c r="F278" s="58">
        <v>0</v>
      </c>
      <c r="G278" s="59">
        <v>0.09</v>
      </c>
      <c r="H278" s="64" t="s">
        <v>306</v>
      </c>
      <c r="I278" s="59"/>
      <c r="J278" s="60"/>
      <c r="K278" s="62"/>
      <c r="L278" s="63"/>
      <c r="M278" s="8"/>
      <c r="N278" s="7"/>
      <c r="O278" s="7"/>
      <c r="P278" s="7"/>
      <c r="Q278" s="7"/>
      <c r="R278" s="7"/>
      <c r="S278" s="7"/>
    </row>
    <row r="279" spans="1:19" s="21" customFormat="1" ht="15" x14ac:dyDescent="0.25">
      <c r="A279" s="29">
        <v>322</v>
      </c>
      <c r="B279" s="30" t="s">
        <v>278</v>
      </c>
      <c r="C279" s="22">
        <v>1</v>
      </c>
      <c r="D279" s="23">
        <v>17925.5</v>
      </c>
      <c r="E279" s="23">
        <v>16053764.935421703</v>
      </c>
      <c r="F279" s="24">
        <v>4</v>
      </c>
      <c r="G279" s="25">
        <v>0.09</v>
      </c>
      <c r="H279" s="25">
        <v>4.4484807954348884E-3</v>
      </c>
      <c r="I279" s="25">
        <v>4.4663666304091505E-3</v>
      </c>
      <c r="J279" s="26">
        <v>76.602429175641035</v>
      </c>
      <c r="K279" s="42">
        <f t="shared" ref="K279:K284" si="7">IF(($C279=1),(((($E279*0.09)/$D279-$F279)+$F279)*0.95)-$F279,"--")</f>
        <v>72.572307716858973</v>
      </c>
      <c r="L279" s="41"/>
      <c r="M279" s="8"/>
      <c r="N279" s="7"/>
      <c r="O279" s="7"/>
      <c r="P279" s="7"/>
      <c r="Q279" s="7"/>
      <c r="R279" s="7"/>
      <c r="S279" s="7"/>
    </row>
    <row r="280" spans="1:19" s="21" customFormat="1" ht="15" x14ac:dyDescent="0.25">
      <c r="A280" s="29">
        <v>323</v>
      </c>
      <c r="B280" s="30" t="s">
        <v>279</v>
      </c>
      <c r="C280" s="22">
        <v>1</v>
      </c>
      <c r="D280" s="23">
        <v>15058.000000000002</v>
      </c>
      <c r="E280" s="23">
        <v>19369689.44461789</v>
      </c>
      <c r="F280" s="24">
        <v>6.1818181818181834</v>
      </c>
      <c r="G280" s="25">
        <v>0.09</v>
      </c>
      <c r="H280" s="25">
        <v>5.0609148820194086E-3</v>
      </c>
      <c r="I280" s="25">
        <v>4.8057465478716426E-3</v>
      </c>
      <c r="J280" s="26">
        <v>109.58867258824489</v>
      </c>
      <c r="K280" s="42">
        <f t="shared" si="7"/>
        <v>103.80014804974174</v>
      </c>
      <c r="L280" s="41"/>
      <c r="M280" s="8"/>
      <c r="N280" s="7"/>
      <c r="O280" s="7"/>
      <c r="P280" s="7"/>
      <c r="Q280" s="7"/>
      <c r="R280" s="7"/>
      <c r="S280" s="7"/>
    </row>
    <row r="281" spans="1:19" s="21" customFormat="1" ht="15" x14ac:dyDescent="0.25">
      <c r="A281" s="29">
        <v>332</v>
      </c>
      <c r="B281" s="30" t="s">
        <v>280</v>
      </c>
      <c r="C281" s="22">
        <v>1</v>
      </c>
      <c r="D281" s="23">
        <v>17127.49651621166</v>
      </c>
      <c r="E281" s="23">
        <v>67135670.058789477</v>
      </c>
      <c r="F281" s="24">
        <v>134.49892336474994</v>
      </c>
      <c r="G281" s="25">
        <v>0.09</v>
      </c>
      <c r="H281" s="25">
        <v>1.96585248430463E-2</v>
      </c>
      <c r="I281" s="25">
        <v>3.4313053542874117E-2</v>
      </c>
      <c r="J281" s="26">
        <v>218.27944675909913</v>
      </c>
      <c r="K281" s="42">
        <f t="shared" si="7"/>
        <v>200.64052825290668</v>
      </c>
      <c r="L281" s="41"/>
      <c r="M281" s="8"/>
      <c r="N281" s="7"/>
      <c r="O281" s="7"/>
      <c r="P281" s="7"/>
      <c r="Q281" s="7"/>
      <c r="R281" s="7"/>
      <c r="S281" s="7"/>
    </row>
    <row r="282" spans="1:19" s="21" customFormat="1" ht="15" x14ac:dyDescent="0.25">
      <c r="A282" s="29">
        <v>321</v>
      </c>
      <c r="B282" s="30" t="s">
        <v>281</v>
      </c>
      <c r="C282" s="22">
        <v>1</v>
      </c>
      <c r="D282" s="23">
        <v>20167.518248175191</v>
      </c>
      <c r="E282" s="23">
        <v>69744598.224000007</v>
      </c>
      <c r="F282" s="24">
        <v>7.1478260869565187</v>
      </c>
      <c r="G282" s="25">
        <v>0.09</v>
      </c>
      <c r="H282" s="25">
        <v>2.8069169967519436E-3</v>
      </c>
      <c r="I282" s="25">
        <v>2.0668828370119289E-3</v>
      </c>
      <c r="J282" s="26">
        <v>304.09591560287487</v>
      </c>
      <c r="K282" s="42">
        <f t="shared" si="7"/>
        <v>288.53372851838327</v>
      </c>
      <c r="L282" s="41"/>
      <c r="M282" s="8"/>
      <c r="N282" s="7"/>
      <c r="O282" s="7"/>
      <c r="P282" s="7"/>
      <c r="Q282" s="7"/>
      <c r="R282" s="7"/>
      <c r="S282" s="7"/>
    </row>
    <row r="283" spans="1:19" s="21" customFormat="1" ht="15" x14ac:dyDescent="0.25">
      <c r="A283" s="29">
        <v>325</v>
      </c>
      <c r="B283" s="30" t="s">
        <v>282</v>
      </c>
      <c r="C283" s="22">
        <v>1</v>
      </c>
      <c r="D283" s="23">
        <v>15623.826325630951</v>
      </c>
      <c r="E283" s="23">
        <v>80646675.568556666</v>
      </c>
      <c r="F283" s="24">
        <v>90.500829538635358</v>
      </c>
      <c r="G283" s="25">
        <v>0.09</v>
      </c>
      <c r="H283" s="25">
        <v>1.3578051617829547E-2</v>
      </c>
      <c r="I283" s="25">
        <v>1.7532889397718247E-2</v>
      </c>
      <c r="J283" s="26">
        <v>374.05891721578109</v>
      </c>
      <c r="K283" s="42">
        <f t="shared" si="7"/>
        <v>350.83092987806026</v>
      </c>
      <c r="L283" s="41"/>
      <c r="M283" s="8"/>
      <c r="N283" s="7"/>
      <c r="O283" s="7"/>
      <c r="P283" s="7"/>
      <c r="Q283" s="7"/>
      <c r="R283" s="7"/>
      <c r="S283" s="7"/>
    </row>
    <row r="284" spans="1:19" s="21" customFormat="1" ht="15" x14ac:dyDescent="0.25">
      <c r="A284" s="29">
        <v>326</v>
      </c>
      <c r="B284" s="30" t="s">
        <v>283</v>
      </c>
      <c r="C284" s="22">
        <v>1</v>
      </c>
      <c r="D284" s="23">
        <v>16216.800000000007</v>
      </c>
      <c r="E284" s="23">
        <v>73250691.599999994</v>
      </c>
      <c r="F284" s="24">
        <v>9.9999999999999964</v>
      </c>
      <c r="G284" s="25">
        <v>0.09</v>
      </c>
      <c r="H284" s="25">
        <v>1.6052866338094177E-3</v>
      </c>
      <c r="I284" s="25">
        <v>2.213876708298547E-3</v>
      </c>
      <c r="J284" s="26">
        <v>396.52670341867668</v>
      </c>
      <c r="K284" s="42">
        <f t="shared" si="7"/>
        <v>376.2003682477428</v>
      </c>
      <c r="L284" s="41"/>
      <c r="M284" s="8"/>
      <c r="N284" s="7"/>
      <c r="O284" s="7"/>
      <c r="P284" s="7"/>
      <c r="Q284" s="7"/>
      <c r="R284" s="7"/>
      <c r="S284" s="7"/>
    </row>
    <row r="285" spans="1:19" s="21" customFormat="1" ht="15" x14ac:dyDescent="0.25">
      <c r="A285" s="54">
        <v>327</v>
      </c>
      <c r="B285" s="55" t="s">
        <v>284</v>
      </c>
      <c r="C285" s="56">
        <v>1</v>
      </c>
      <c r="D285" s="57">
        <v>22240.000000000004</v>
      </c>
      <c r="E285" s="57">
        <v>2742555.49</v>
      </c>
      <c r="F285" s="58">
        <v>0.99999999999999978</v>
      </c>
      <c r="G285" s="59">
        <v>0.09</v>
      </c>
      <c r="H285" s="64" t="s">
        <v>306</v>
      </c>
      <c r="I285" s="59"/>
      <c r="J285" s="60"/>
      <c r="K285" s="62"/>
      <c r="L285" s="63"/>
      <c r="M285" s="8"/>
      <c r="N285" s="7"/>
      <c r="O285" s="7"/>
      <c r="P285" s="7"/>
      <c r="Q285" s="7"/>
      <c r="R285" s="7"/>
      <c r="S285" s="7"/>
    </row>
    <row r="286" spans="1:19" s="21" customFormat="1" ht="15" x14ac:dyDescent="0.25">
      <c r="A286" s="29">
        <v>330</v>
      </c>
      <c r="B286" s="30" t="s">
        <v>285</v>
      </c>
      <c r="C286" s="22">
        <v>1</v>
      </c>
      <c r="D286" s="23">
        <v>28713</v>
      </c>
      <c r="E286" s="23">
        <v>55527000.502000004</v>
      </c>
      <c r="F286" s="24">
        <v>0</v>
      </c>
      <c r="G286" s="25">
        <v>0.09</v>
      </c>
      <c r="H286" s="25">
        <v>0</v>
      </c>
      <c r="I286" s="25">
        <v>0</v>
      </c>
      <c r="J286" s="26">
        <v>174.04764549785813</v>
      </c>
      <c r="K286" s="42">
        <f>IF(($C286=1),(((($E286*0.09)/$D286-$F286)+$F286)*0.95)-$F286,"--")</f>
        <v>165.3452632229652</v>
      </c>
      <c r="L286" s="41"/>
      <c r="M286" s="8"/>
      <c r="N286" s="7"/>
      <c r="O286" s="7"/>
      <c r="P286" s="7"/>
      <c r="Q286" s="7"/>
      <c r="R286" s="7"/>
      <c r="S286" s="7"/>
    </row>
    <row r="287" spans="1:19" s="21" customFormat="1" ht="15" x14ac:dyDescent="0.25">
      <c r="A287" s="29">
        <v>331</v>
      </c>
      <c r="B287" s="30" t="s">
        <v>286</v>
      </c>
      <c r="C287" s="22">
        <v>1</v>
      </c>
      <c r="D287" s="23">
        <v>17702.746582991145</v>
      </c>
      <c r="E287" s="23">
        <v>24422046.428318828</v>
      </c>
      <c r="F287" s="24">
        <v>37.920069396252615</v>
      </c>
      <c r="G287" s="25">
        <v>0.09</v>
      </c>
      <c r="H287" s="25">
        <v>2.5479561794173898E-2</v>
      </c>
      <c r="I287" s="25">
        <v>2.7487024107566094E-2</v>
      </c>
      <c r="J287" s="26">
        <v>86.240561172821046</v>
      </c>
      <c r="K287" s="42">
        <f>IF(($C287=1),(((($E287*0.09)/$D287-$F287)+$F287)*0.95)-$F287,"--")</f>
        <v>80.032529644367358</v>
      </c>
      <c r="L287" s="41"/>
      <c r="M287" s="8"/>
      <c r="N287" s="7"/>
      <c r="O287" s="7"/>
      <c r="P287" s="7"/>
      <c r="Q287" s="7"/>
      <c r="R287" s="7"/>
      <c r="S287" s="7"/>
    </row>
    <row r="288" spans="1:19" s="21" customFormat="1" ht="15" x14ac:dyDescent="0.25">
      <c r="A288" s="29">
        <v>335</v>
      </c>
      <c r="B288" s="30" t="s">
        <v>287</v>
      </c>
      <c r="C288" s="22">
        <v>1</v>
      </c>
      <c r="D288" s="23">
        <v>21842.999999999993</v>
      </c>
      <c r="E288" s="23">
        <v>61659739.896478176</v>
      </c>
      <c r="F288" s="24">
        <v>1.0024213075060535</v>
      </c>
      <c r="G288" s="25">
        <v>0.09</v>
      </c>
      <c r="H288" s="25">
        <v>0</v>
      </c>
      <c r="I288" s="25">
        <v>3.5510835200758527E-4</v>
      </c>
      <c r="J288" s="26">
        <v>253.05501543117626</v>
      </c>
      <c r="K288" s="42">
        <f>IF(($C288=1),(((($E288*0.09)/$D288-$F288)+$F288)*0.95)-$F288,"--")</f>
        <v>240.35214359424214</v>
      </c>
      <c r="L288" s="41"/>
      <c r="M288" s="8"/>
      <c r="N288" s="7"/>
      <c r="O288" s="7"/>
      <c r="P288" s="7"/>
      <c r="Q288" s="7"/>
      <c r="R288" s="7"/>
      <c r="S288" s="7"/>
    </row>
    <row r="289" spans="1:19" s="21" customFormat="1" ht="15" x14ac:dyDescent="0.25">
      <c r="A289" s="29">
        <v>336</v>
      </c>
      <c r="B289" s="30" t="s">
        <v>288</v>
      </c>
      <c r="C289" s="22">
        <v>1</v>
      </c>
      <c r="D289" s="23">
        <v>15462.900001215852</v>
      </c>
      <c r="E289" s="23">
        <v>95295408.760558695</v>
      </c>
      <c r="F289" s="24">
        <v>307.60108050141952</v>
      </c>
      <c r="G289" s="25">
        <v>0.09</v>
      </c>
      <c r="H289" s="25">
        <v>4.7119801834926631E-2</v>
      </c>
      <c r="I289" s="25">
        <v>4.9912213084792392E-2</v>
      </c>
      <c r="J289" s="26">
        <v>247.05469479143648</v>
      </c>
      <c r="K289" s="42">
        <f>IF(($C289=1),(((($E289*0.09)/$D289-$F289)+$F289)*0.95)-$F289,"--")</f>
        <v>219.32190602679367</v>
      </c>
      <c r="L289" s="41"/>
      <c r="M289" s="8"/>
      <c r="N289" s="7"/>
      <c r="O289" s="7"/>
      <c r="P289" s="7"/>
      <c r="Q289" s="7"/>
      <c r="R289" s="7"/>
      <c r="S289" s="7"/>
    </row>
    <row r="290" spans="1:19" s="21" customFormat="1" ht="15" x14ac:dyDescent="0.25">
      <c r="A290" s="54">
        <v>337</v>
      </c>
      <c r="B290" s="55" t="s">
        <v>289</v>
      </c>
      <c r="C290" s="56">
        <v>1</v>
      </c>
      <c r="D290" s="57">
        <v>36567</v>
      </c>
      <c r="E290" s="57">
        <v>2324392.3536917479</v>
      </c>
      <c r="F290" s="58">
        <v>0.99999999999999978</v>
      </c>
      <c r="G290" s="59">
        <v>0.09</v>
      </c>
      <c r="H290" s="64" t="s">
        <v>306</v>
      </c>
      <c r="I290" s="59"/>
      <c r="J290" s="60"/>
      <c r="K290" s="62"/>
      <c r="L290" s="63"/>
      <c r="M290" s="8"/>
      <c r="N290" s="7"/>
      <c r="O290" s="7"/>
      <c r="P290" s="7"/>
      <c r="Q290" s="7"/>
      <c r="R290" s="7"/>
      <c r="S290" s="7"/>
    </row>
    <row r="291" spans="1:19" s="21" customFormat="1" ht="15" x14ac:dyDescent="0.25">
      <c r="A291" s="29">
        <v>780</v>
      </c>
      <c r="B291" s="30" t="s">
        <v>290</v>
      </c>
      <c r="C291" s="22">
        <v>1</v>
      </c>
      <c r="D291" s="23">
        <v>17611.240198101521</v>
      </c>
      <c r="E291" s="23">
        <v>54131904</v>
      </c>
      <c r="F291" s="24">
        <v>73.424242424242408</v>
      </c>
      <c r="G291" s="25">
        <v>0.09</v>
      </c>
      <c r="H291" s="25">
        <v>1.5820097929423876E-2</v>
      </c>
      <c r="I291" s="25">
        <v>2.3887797659897E-2</v>
      </c>
      <c r="J291" s="26">
        <v>203.2099585291455</v>
      </c>
      <c r="K291" s="42">
        <f>IF(($C291=1),(((($E291*0.09)/$D291-$F291)+$F291)*0.95)-$F291,"--")</f>
        <v>189.37824848147611</v>
      </c>
      <c r="L291" s="41"/>
      <c r="M291" s="8"/>
      <c r="N291" s="7"/>
      <c r="O291" s="7"/>
      <c r="P291" s="7"/>
      <c r="Q291" s="7"/>
      <c r="R291" s="7"/>
      <c r="S291" s="7"/>
    </row>
    <row r="292" spans="1:19" s="21" customFormat="1" ht="15" x14ac:dyDescent="0.25">
      <c r="A292" s="54">
        <v>340</v>
      </c>
      <c r="B292" s="55" t="s">
        <v>291</v>
      </c>
      <c r="C292" s="56">
        <v>1</v>
      </c>
      <c r="D292" s="57">
        <v>18317.000000000004</v>
      </c>
      <c r="E292" s="57">
        <v>3474214.6099832943</v>
      </c>
      <c r="F292" s="58">
        <v>5.9999999999999982</v>
      </c>
      <c r="G292" s="59">
        <v>0.09</v>
      </c>
      <c r="H292" s="64" t="s">
        <v>306</v>
      </c>
      <c r="I292" s="59"/>
      <c r="J292" s="60"/>
      <c r="K292" s="62"/>
      <c r="L292" s="63"/>
      <c r="M292" s="8"/>
      <c r="N292" s="7"/>
      <c r="O292" s="7"/>
      <c r="P292" s="7"/>
      <c r="Q292" s="7"/>
      <c r="R292" s="7"/>
      <c r="S292" s="7"/>
    </row>
    <row r="293" spans="1:19" s="21" customFormat="1" ht="15" x14ac:dyDescent="0.25">
      <c r="A293" s="29">
        <v>342</v>
      </c>
      <c r="B293" s="30" t="s">
        <v>292</v>
      </c>
      <c r="C293" s="22">
        <v>1</v>
      </c>
      <c r="D293" s="23">
        <v>23449.290707038181</v>
      </c>
      <c r="E293" s="23">
        <v>61739872.048</v>
      </c>
      <c r="F293" s="24">
        <v>4.4066713981547183</v>
      </c>
      <c r="G293" s="25">
        <v>0.09</v>
      </c>
      <c r="H293" s="25">
        <v>1.2167875740124109E-3</v>
      </c>
      <c r="I293" s="25">
        <v>1.6736885781911456E-3</v>
      </c>
      <c r="J293" s="26">
        <v>232.55522880346712</v>
      </c>
      <c r="K293" s="42">
        <f>IF(($C293=1),(((($E293*0.09)/$D293-$F293)+$F293)*0.95)-$F293,"--")</f>
        <v>220.70713379338602</v>
      </c>
      <c r="L293" s="41"/>
      <c r="M293" s="8"/>
      <c r="N293" s="7"/>
      <c r="O293" s="7"/>
      <c r="P293" s="7"/>
      <c r="Q293" s="7"/>
      <c r="R293" s="7"/>
      <c r="S293" s="7"/>
    </row>
    <row r="294" spans="1:19" s="21" customFormat="1" ht="15" x14ac:dyDescent="0.25">
      <c r="A294" s="46">
        <v>343</v>
      </c>
      <c r="B294" s="47" t="s">
        <v>293</v>
      </c>
      <c r="C294" s="22">
        <v>1</v>
      </c>
      <c r="D294" s="48">
        <v>13475</v>
      </c>
      <c r="E294" s="48">
        <v>20133405.631999999</v>
      </c>
      <c r="F294" s="49">
        <v>10.309278350515463</v>
      </c>
      <c r="G294" s="50">
        <v>0.18</v>
      </c>
      <c r="H294" s="50">
        <v>1.1980116822673779E-2</v>
      </c>
      <c r="I294" s="50">
        <v>6.8998523306161678E-3</v>
      </c>
      <c r="J294" s="51">
        <v>258.63417350551418</v>
      </c>
      <c r="K294" s="52">
        <f>IF(($C294=1),(((($E294*0.18)/$D294-$F294)+$F294)*0.95)-$F294,"--")</f>
        <v>245.18700091271268</v>
      </c>
      <c r="L294" s="53">
        <f>IF(($C294=1),(((($E294*0.09)/$D294-$F294)+$F294)*0.95)-$F294,"--")</f>
        <v>117.43886128109861</v>
      </c>
      <c r="M294" s="8"/>
      <c r="N294" s="7"/>
      <c r="O294" s="7"/>
      <c r="P294" s="7"/>
      <c r="Q294" s="7"/>
      <c r="R294" s="7"/>
      <c r="S294" s="7"/>
    </row>
    <row r="295" spans="1:19" s="21" customFormat="1" ht="15" x14ac:dyDescent="0.25">
      <c r="A295" s="29">
        <v>344</v>
      </c>
      <c r="B295" s="30" t="s">
        <v>294</v>
      </c>
      <c r="C295" s="22">
        <v>1</v>
      </c>
      <c r="D295" s="23">
        <v>21587.160114791815</v>
      </c>
      <c r="E295" s="23">
        <v>75175445.786338136</v>
      </c>
      <c r="F295" s="24">
        <v>3.2108693325261193</v>
      </c>
      <c r="G295" s="25">
        <v>0.09</v>
      </c>
      <c r="H295" s="25">
        <v>3.7779581624869244E-4</v>
      </c>
      <c r="I295" s="25">
        <v>9.2202380263786373E-4</v>
      </c>
      <c r="J295" s="26">
        <v>310.20646230316322</v>
      </c>
      <c r="K295" s="42">
        <f>IF(($C295=1),(((($E295*0.09)/$D295-$F295)+$F295)*0.95)-$F295,"--")</f>
        <v>294.53559572137874</v>
      </c>
      <c r="L295" s="41"/>
      <c r="M295" s="8"/>
      <c r="N295" s="7"/>
      <c r="O295" s="7"/>
      <c r="P295" s="7"/>
      <c r="Q295" s="7"/>
      <c r="R295" s="7"/>
      <c r="S295" s="7"/>
    </row>
    <row r="296" spans="1:19" s="21" customFormat="1" ht="15" x14ac:dyDescent="0.25">
      <c r="A296" s="29">
        <v>346</v>
      </c>
      <c r="B296" s="30" t="s">
        <v>295</v>
      </c>
      <c r="C296" s="22">
        <v>1</v>
      </c>
      <c r="D296" s="23">
        <v>16226.546581155355</v>
      </c>
      <c r="E296" s="23">
        <v>28718694</v>
      </c>
      <c r="F296" s="24">
        <v>28.319106916268048</v>
      </c>
      <c r="G296" s="25">
        <v>0.09</v>
      </c>
      <c r="H296" s="25">
        <v>1.4252597176953484E-2</v>
      </c>
      <c r="I296" s="25">
        <v>1.6000773137996534E-2</v>
      </c>
      <c r="J296" s="26">
        <v>130.96817254723234</v>
      </c>
      <c r="K296" s="42">
        <f>IF(($C296=1),(((($E296*0.09)/$D296-$F296)+$F296)*0.95)-$F296,"--")</f>
        <v>123.0038085740573</v>
      </c>
      <c r="L296" s="41"/>
      <c r="M296" s="8"/>
      <c r="N296" s="7"/>
      <c r="O296" s="7"/>
      <c r="P296" s="7"/>
      <c r="Q296" s="7"/>
      <c r="R296" s="7"/>
      <c r="S296" s="7"/>
    </row>
    <row r="297" spans="1:19" s="21" customFormat="1" ht="15" x14ac:dyDescent="0.25">
      <c r="A297" s="29">
        <v>347</v>
      </c>
      <c r="B297" s="30" t="s">
        <v>296</v>
      </c>
      <c r="C297" s="22">
        <v>1</v>
      </c>
      <c r="D297" s="23">
        <v>23228.739639366177</v>
      </c>
      <c r="E297" s="23">
        <v>91792765.855678946</v>
      </c>
      <c r="F297" s="24">
        <v>57.613043804082103</v>
      </c>
      <c r="G297" s="25">
        <v>0.09</v>
      </c>
      <c r="H297" s="25">
        <v>9.2805189043311635E-3</v>
      </c>
      <c r="I297" s="25">
        <v>1.4579344917665171E-2</v>
      </c>
      <c r="J297" s="26">
        <v>298.03900857892552</v>
      </c>
      <c r="K297" s="42">
        <f>IF(($C297=1),(((($E297*0.09)/$D297-$F297)+$F297)*0.95)-$F297,"--")</f>
        <v>280.25640595977512</v>
      </c>
      <c r="L297" s="41"/>
      <c r="M297" s="8"/>
      <c r="N297" s="7"/>
      <c r="O297" s="7"/>
      <c r="P297" s="7"/>
      <c r="Q297" s="7"/>
      <c r="R297" s="7"/>
      <c r="S297" s="7"/>
    </row>
    <row r="298" spans="1:19" s="21" customFormat="1" ht="15" x14ac:dyDescent="0.25">
      <c r="A298" s="46">
        <v>348</v>
      </c>
      <c r="B298" s="47" t="s">
        <v>297</v>
      </c>
      <c r="C298" s="22">
        <v>1</v>
      </c>
      <c r="D298" s="48">
        <v>16762.595813672022</v>
      </c>
      <c r="E298" s="48">
        <v>477974879</v>
      </c>
      <c r="F298" s="49">
        <v>2306.7934953782933</v>
      </c>
      <c r="G298" s="50">
        <v>0.18</v>
      </c>
      <c r="H298" s="50">
        <v>6.8888053752282657E-2</v>
      </c>
      <c r="I298" s="50">
        <v>8.0899328997233816E-2</v>
      </c>
      <c r="J298" s="51">
        <v>2825.7933173292686</v>
      </c>
      <c r="K298" s="52">
        <f>IF(($C298=1),(((($E298*0.18)/$D298-$F298)+$F298)*0.95)-$F298,"--")</f>
        <v>2569.1639766938906</v>
      </c>
      <c r="L298" s="53">
        <f>IF(($C298=1),(((($E298*0.09)/$D298-$F298)+$F298)*0.95)-$F298,"--")</f>
        <v>131.18524065779866</v>
      </c>
      <c r="M298" s="8"/>
      <c r="N298" s="7"/>
      <c r="O298" s="7"/>
      <c r="P298" s="7"/>
      <c r="Q298" s="7"/>
      <c r="R298" s="7"/>
      <c r="S298" s="7"/>
    </row>
    <row r="299" spans="1:19" s="21" customFormat="1" ht="15" x14ac:dyDescent="0.25">
      <c r="A299" s="54">
        <v>349</v>
      </c>
      <c r="B299" s="55" t="s">
        <v>298</v>
      </c>
      <c r="C299" s="56">
        <v>1</v>
      </c>
      <c r="D299" s="57">
        <v>25147.999999999996</v>
      </c>
      <c r="E299" s="57">
        <v>2247025.71</v>
      </c>
      <c r="F299" s="58">
        <v>1.0025062656641603</v>
      </c>
      <c r="G299" s="59">
        <v>0.09</v>
      </c>
      <c r="H299" s="64" t="s">
        <v>306</v>
      </c>
      <c r="I299" s="59"/>
      <c r="J299" s="60"/>
      <c r="K299" s="62"/>
      <c r="L299" s="63"/>
      <c r="M299" s="8"/>
      <c r="N299" s="7"/>
      <c r="O299" s="7"/>
      <c r="P299" s="7"/>
      <c r="Q299" s="7"/>
      <c r="R299" s="7"/>
      <c r="S299" s="7"/>
    </row>
    <row r="300" spans="1:19" s="21" customFormat="1" ht="15" x14ac:dyDescent="0.25">
      <c r="A300" s="54">
        <v>350</v>
      </c>
      <c r="B300" s="55" t="s">
        <v>299</v>
      </c>
      <c r="C300" s="56">
        <v>1</v>
      </c>
      <c r="D300" s="57">
        <v>21608.726919751498</v>
      </c>
      <c r="E300" s="57">
        <v>16668617.920451419</v>
      </c>
      <c r="F300" s="58">
        <v>59.436117092017696</v>
      </c>
      <c r="G300" s="59">
        <v>0.09</v>
      </c>
      <c r="H300" s="64" t="s">
        <v>306</v>
      </c>
      <c r="I300" s="59"/>
      <c r="J300" s="60"/>
      <c r="K300" s="62"/>
      <c r="L300" s="63"/>
      <c r="M300" s="8"/>
      <c r="N300" s="7"/>
      <c r="O300" s="7"/>
      <c r="P300" s="7"/>
      <c r="Q300" s="7"/>
      <c r="R300" s="7"/>
      <c r="S300" s="7"/>
    </row>
    <row r="301" spans="1:19" x14ac:dyDescent="0.25">
      <c r="K301" s="7"/>
      <c r="L301" s="28"/>
    </row>
    <row r="302" spans="1:19" x14ac:dyDescent="0.25">
      <c r="C302" s="37"/>
      <c r="E302" s="37"/>
      <c r="F302" s="37"/>
      <c r="G302" s="37"/>
      <c r="H302" s="37"/>
      <c r="I302" s="37"/>
      <c r="J302" s="37"/>
      <c r="K302" s="7"/>
    </row>
    <row r="303" spans="1:19" x14ac:dyDescent="0.25">
      <c r="C303" s="37"/>
      <c r="E303" s="37"/>
      <c r="F303" s="37"/>
      <c r="G303" s="37"/>
      <c r="H303" s="37"/>
      <c r="I303" s="37"/>
      <c r="J303" s="37"/>
      <c r="K303" s="39"/>
      <c r="L303" s="39"/>
      <c r="M303" s="39"/>
      <c r="N303" s="39"/>
      <c r="O303" s="39"/>
      <c r="P303" s="39"/>
      <c r="Q303" s="39"/>
    </row>
    <row r="304" spans="1:19" x14ac:dyDescent="0.25">
      <c r="C304" s="37"/>
      <c r="E304" s="37"/>
      <c r="F304" s="37"/>
      <c r="G304" s="37"/>
      <c r="H304" s="37"/>
      <c r="I304" s="37"/>
      <c r="J304" s="37"/>
      <c r="K304" s="39"/>
      <c r="L304" s="39"/>
      <c r="M304" s="39"/>
      <c r="N304" s="39"/>
      <c r="O304" s="39"/>
      <c r="P304" s="39"/>
      <c r="Q304" s="39"/>
    </row>
    <row r="305" spans="3:17" x14ac:dyDescent="0.25">
      <c r="C305" s="37"/>
      <c r="E305" s="37"/>
      <c r="F305" s="37"/>
      <c r="G305" s="37"/>
      <c r="H305" s="37"/>
      <c r="I305" s="37"/>
      <c r="J305" s="37"/>
      <c r="K305" s="39"/>
      <c r="L305" s="39"/>
      <c r="M305" s="39"/>
      <c r="N305" s="39"/>
      <c r="O305" s="39"/>
      <c r="P305" s="39"/>
      <c r="Q305" s="39"/>
    </row>
    <row r="306" spans="3:17" x14ac:dyDescent="0.25">
      <c r="K306" s="39"/>
      <c r="L306" s="39"/>
      <c r="M306" s="39"/>
      <c r="N306" s="39"/>
      <c r="O306" s="39"/>
      <c r="P306" s="39"/>
      <c r="Q306" s="39"/>
    </row>
  </sheetData>
  <autoFilter ref="A11:L300" xr:uid="{CBBD955C-FFAC-42DF-AB77-88C5C355305F}">
    <sortState xmlns:xlrd2="http://schemas.microsoft.com/office/spreadsheetml/2017/richdata2" ref="A12:L300">
      <sortCondition ref="B11:B300"/>
    </sortState>
  </autoFilter>
  <mergeCells count="4">
    <mergeCell ref="G2:I2"/>
    <mergeCell ref="J2:L3"/>
    <mergeCell ref="G3:I3"/>
    <mergeCell ref="A8:L9"/>
  </mergeCells>
  <hyperlinks>
    <hyperlink ref="J2:L3" r:id="rId1" tooltip="http://www.doe.mass.edu/bese/docs/fy2018/2018-02/item9.html " display="Not all of the projected enrollment under 18% NSS cap may be available if a district exits the lowest 10% in a subsequent year. Please see: http://www.doe.mass.edu/bese/docs/fy2018/2018-02/item9.html and contact DESE for additional information." xr:uid="{73BC6AF4-4314-4A1D-97BB-1918A915D2B6}"/>
  </hyperlinks>
  <pageMargins left="0.75" right="0.75" top="1" bottom="1" header="0.5" footer="0.5"/>
  <pageSetup scale="73" fitToHeight="0"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4" ma:contentTypeDescription="Create a new document." ma:contentTypeScope="" ma:versionID="b181ecfbf5fb369bcefdd64b7db60712">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9057751246863167ece704329bdc767f"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C89DA-61CB-4F03-A772-A075C990E468}">
  <ds:schemaRefs>
    <ds:schemaRef ds:uri="http://schemas.microsoft.com/sharepoint/v3/contenttype/forms"/>
  </ds:schemaRefs>
</ds:datastoreItem>
</file>

<file path=customXml/itemProps2.xml><?xml version="1.0" encoding="utf-8"?>
<ds:datastoreItem xmlns:ds="http://schemas.openxmlformats.org/officeDocument/2006/customXml" ds:itemID="{EC1415C7-2F83-4D0D-9AA3-C4C5F93E5CC9}">
  <ds:schemaRefs>
    <ds:schemaRef ds:uri="http://schemas.openxmlformats.org/package/2006/metadata/core-properties"/>
    <ds:schemaRef ds:uri="http://purl.org/dc/elements/1.1/"/>
    <ds:schemaRef ds:uri="http://www.w3.org/XML/1998/namespace"/>
    <ds:schemaRef ds:uri="http://schemas.microsoft.com/office/infopath/2007/PartnerControls"/>
    <ds:schemaRef ds:uri="b4f9eb54-60b0-4ef1-b507-fba3c7eb8bf0"/>
    <ds:schemaRef ds:uri="http://purl.org/dc/terms/"/>
    <ds:schemaRef ds:uri="http://purl.org/dc/dcmitype/"/>
    <ds:schemaRef ds:uri="http://schemas.microsoft.com/office/2006/documentManagement/types"/>
    <ds:schemaRef ds:uri="fdcd57df-05e8-4749-9cc8-5afe3dcd00a5"/>
    <ds:schemaRef ds:uri="http://schemas.microsoft.com/office/2006/metadata/properties"/>
  </ds:schemaRefs>
</ds:datastoreItem>
</file>

<file path=customXml/itemProps3.xml><?xml version="1.0" encoding="utf-8"?>
<ds:datastoreItem xmlns:ds="http://schemas.openxmlformats.org/officeDocument/2006/customXml" ds:itemID="{97570627-BAE5-4AD9-9F6A-899385C22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Explanation of Chart </vt:lpstr>
      <vt:lpstr>Projections Subject to Change</vt:lpstr>
      <vt:lpstr>'Explanation of Chart '!Print_Area</vt:lpstr>
      <vt:lpstr>'Projections Subject to Change'!Print_Area</vt:lpstr>
      <vt:lpstr>'Projections Subject to Change'!Print_Titles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Projections by District for 2023-24</dc:title>
  <dc:subject/>
  <dc:creator>DESE</dc:creator>
  <cp:keywords>Enrollment Projections by District for 2023-24</cp:keywords>
  <dc:description/>
  <cp:lastModifiedBy>Zou, Dong (EOE)</cp:lastModifiedBy>
  <cp:revision/>
  <cp:lastPrinted>2023-05-11T01:44:27Z</cp:lastPrinted>
  <dcterms:created xsi:type="dcterms:W3CDTF">2022-05-05T00:00:06Z</dcterms:created>
  <dcterms:modified xsi:type="dcterms:W3CDTF">2023-05-17T14:03:02Z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17 2023 12:00AM</vt:lpwstr>
  </property>
</Properties>
</file>